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A2EC6463-8247-41DF-BE3E-BF239CEDBCC9}" xr6:coauthVersionLast="47" xr6:coauthVersionMax="47" xr10:uidLastSave="{00000000-0000-0000-0000-000000000000}"/>
  <workbookProtection workbookAlgorithmName="SHA-512" workbookHashValue="hWRria8+qUzg5vtJEsUbByM6kNF07YHf3xm/EVfzpzEEINTiqc5iDZq+kU/vk0699CYEGxGUk0Hz/MuAjNpw6g==" workbookSaltValue="R97UKpORlRoCb70sJgtWlw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BUF" sheetId="2" r:id="rId2"/>
    <sheet name="NMA" sheetId="3" r:id="rId3"/>
    <sheet name="EC101" sheetId="4" r:id="rId4"/>
    <sheet name="EC102" sheetId="5" r:id="rId5"/>
    <sheet name="EC104" sheetId="6" r:id="rId6"/>
    <sheet name="EC105" sheetId="7" r:id="rId7"/>
    <sheet name="EC106" sheetId="8" r:id="rId8"/>
    <sheet name="EC108" sheetId="9" r:id="rId9"/>
    <sheet name="EC109" sheetId="10" r:id="rId10"/>
    <sheet name="DC10" sheetId="11" r:id="rId11"/>
    <sheet name="EC121" sheetId="12" r:id="rId12"/>
    <sheet name="EC122" sheetId="13" r:id="rId13"/>
    <sheet name="EC123" sheetId="14" r:id="rId14"/>
    <sheet name="EC124" sheetId="15" r:id="rId15"/>
    <sheet name="EC126" sheetId="16" r:id="rId16"/>
    <sheet name="EC129" sheetId="17" r:id="rId17"/>
    <sheet name="DC12" sheetId="18" r:id="rId18"/>
    <sheet name="EC131" sheetId="19" r:id="rId19"/>
    <sheet name="EC135" sheetId="20" r:id="rId20"/>
    <sheet name="EC136" sheetId="21" r:id="rId21"/>
    <sheet name="EC137" sheetId="22" r:id="rId22"/>
    <sheet name="EC138" sheetId="23" r:id="rId23"/>
    <sheet name="EC139" sheetId="24" r:id="rId24"/>
    <sheet name="DC13" sheetId="25" r:id="rId25"/>
    <sheet name="EC141" sheetId="26" r:id="rId26"/>
    <sheet name="EC142" sheetId="27" r:id="rId27"/>
    <sheet name="EC145" sheetId="28" r:id="rId28"/>
    <sheet name="DC14" sheetId="29" r:id="rId29"/>
    <sheet name="EC153" sheetId="30" r:id="rId30"/>
    <sheet name="EC154" sheetId="31" r:id="rId31"/>
    <sheet name="EC155" sheetId="32" r:id="rId32"/>
    <sheet name="EC156" sheetId="33" r:id="rId33"/>
    <sheet name="EC157" sheetId="34" r:id="rId34"/>
    <sheet name="DC15" sheetId="35" r:id="rId35"/>
    <sheet name="EC441" sheetId="36" r:id="rId36"/>
    <sheet name="EC442" sheetId="37" r:id="rId37"/>
    <sheet name="EC443" sheetId="38" r:id="rId38"/>
    <sheet name="EC444" sheetId="39" r:id="rId39"/>
    <sheet name="DC44" sheetId="40" r:id="rId40"/>
  </sheets>
  <definedNames>
    <definedName name="_xlnm.Print_Area" localSheetId="1">BUF!$A$1:$X$128</definedName>
    <definedName name="_xlnm.Print_Area" localSheetId="10">'DC10'!$A$1:$X$128</definedName>
    <definedName name="_xlnm.Print_Area" localSheetId="17">'DC12'!$A$1:$X$128</definedName>
    <definedName name="_xlnm.Print_Area" localSheetId="24">'DC13'!$A$1:$X$128</definedName>
    <definedName name="_xlnm.Print_Area" localSheetId="28">'DC14'!$A$1:$X$128</definedName>
    <definedName name="_xlnm.Print_Area" localSheetId="34">'DC15'!$A$1:$X$128</definedName>
    <definedName name="_xlnm.Print_Area" localSheetId="39">'DC44'!$A$1:$X$128</definedName>
    <definedName name="_xlnm.Print_Area" localSheetId="3">'EC101'!$A$1:$X$128</definedName>
    <definedName name="_xlnm.Print_Area" localSheetId="4">'EC102'!$A$1:$X$128</definedName>
    <definedName name="_xlnm.Print_Area" localSheetId="5">'EC104'!$A$1:$X$128</definedName>
    <definedName name="_xlnm.Print_Area" localSheetId="6">'EC105'!$A$1:$X$128</definedName>
    <definedName name="_xlnm.Print_Area" localSheetId="7">'EC106'!$A$1:$X$128</definedName>
    <definedName name="_xlnm.Print_Area" localSheetId="8">'EC108'!$A$1:$X$128</definedName>
    <definedName name="_xlnm.Print_Area" localSheetId="9">'EC109'!$A$1:$X$128</definedName>
    <definedName name="_xlnm.Print_Area" localSheetId="11">'EC121'!$A$1:$X$128</definedName>
    <definedName name="_xlnm.Print_Area" localSheetId="12">'EC122'!$A$1:$X$128</definedName>
    <definedName name="_xlnm.Print_Area" localSheetId="13">'EC123'!$A$1:$X$128</definedName>
    <definedName name="_xlnm.Print_Area" localSheetId="14">'EC124'!$A$1:$X$128</definedName>
    <definedName name="_xlnm.Print_Area" localSheetId="15">'EC126'!$A$1:$X$128</definedName>
    <definedName name="_xlnm.Print_Area" localSheetId="16">'EC129'!$A$1:$X$128</definedName>
    <definedName name="_xlnm.Print_Area" localSheetId="18">'EC131'!$A$1:$X$128</definedName>
    <definedName name="_xlnm.Print_Area" localSheetId="19">'EC135'!$A$1:$X$128</definedName>
    <definedName name="_xlnm.Print_Area" localSheetId="20">'EC136'!$A$1:$X$128</definedName>
    <definedName name="_xlnm.Print_Area" localSheetId="21">'EC137'!$A$1:$X$128</definedName>
    <definedName name="_xlnm.Print_Area" localSheetId="22">'EC138'!$A$1:$X$128</definedName>
    <definedName name="_xlnm.Print_Area" localSheetId="23">'EC139'!$A$1:$X$128</definedName>
    <definedName name="_xlnm.Print_Area" localSheetId="25">'EC141'!$A$1:$X$128</definedName>
    <definedName name="_xlnm.Print_Area" localSheetId="26">'EC142'!$A$1:$X$128</definedName>
    <definedName name="_xlnm.Print_Area" localSheetId="27">'EC145'!$A$1:$X$128</definedName>
    <definedName name="_xlnm.Print_Area" localSheetId="29">'EC153'!$A$1:$X$128</definedName>
    <definedName name="_xlnm.Print_Area" localSheetId="30">'EC154'!$A$1:$X$128</definedName>
    <definedName name="_xlnm.Print_Area" localSheetId="31">'EC155'!$A$1:$X$128</definedName>
    <definedName name="_xlnm.Print_Area" localSheetId="32">'EC156'!$A$1:$X$128</definedName>
    <definedName name="_xlnm.Print_Area" localSheetId="33">'EC157'!$A$1:$X$128</definedName>
    <definedName name="_xlnm.Print_Area" localSheetId="35">'EC441'!$A$1:$X$128</definedName>
    <definedName name="_xlnm.Print_Area" localSheetId="36">'EC442'!$A$1:$X$128</definedName>
    <definedName name="_xlnm.Print_Area" localSheetId="37">'EC443'!$A$1:$X$128</definedName>
    <definedName name="_xlnm.Print_Area" localSheetId="38">'EC444'!$A$1:$X$128</definedName>
    <definedName name="_xlnm.Print_Area" localSheetId="2">NMA!$A$1:$X$128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7" i="2" l="1"/>
  <c r="V87" i="2"/>
  <c r="O87" i="2"/>
  <c r="N87" i="2"/>
  <c r="M87" i="2"/>
  <c r="L87" i="2"/>
  <c r="K87" i="2"/>
  <c r="J87" i="2"/>
  <c r="J115" i="2" s="1"/>
  <c r="I87" i="2"/>
  <c r="I115" i="2" s="1"/>
  <c r="H87" i="2"/>
  <c r="G87" i="2"/>
  <c r="F87" i="2"/>
  <c r="D87" i="2"/>
  <c r="C87" i="2"/>
  <c r="C115" i="2" s="1"/>
  <c r="B87" i="2"/>
  <c r="B115" i="2" s="1"/>
  <c r="W87" i="3"/>
  <c r="W115" i="3" s="1"/>
  <c r="V87" i="3"/>
  <c r="V115" i="3" s="1"/>
  <c r="O87" i="3"/>
  <c r="O115" i="3" s="1"/>
  <c r="N87" i="3"/>
  <c r="M87" i="3"/>
  <c r="L87" i="3"/>
  <c r="K87" i="3"/>
  <c r="K115" i="3" s="1"/>
  <c r="J87" i="3"/>
  <c r="J115" i="3" s="1"/>
  <c r="I87" i="3"/>
  <c r="H87" i="3"/>
  <c r="H115" i="3" s="1"/>
  <c r="G87" i="3"/>
  <c r="F87" i="3"/>
  <c r="D87" i="3"/>
  <c r="C87" i="3"/>
  <c r="B87" i="3"/>
  <c r="B115" i="3" s="1"/>
  <c r="W87" i="4"/>
  <c r="W115" i="4" s="1"/>
  <c r="V87" i="4"/>
  <c r="V115" i="4" s="1"/>
  <c r="O87" i="4"/>
  <c r="O115" i="4" s="1"/>
  <c r="N87" i="4"/>
  <c r="N115" i="4" s="1"/>
  <c r="M87" i="4"/>
  <c r="M115" i="4" s="1"/>
  <c r="S115" i="4" s="1"/>
  <c r="L87" i="4"/>
  <c r="K87" i="4"/>
  <c r="J87" i="4"/>
  <c r="J115" i="4" s="1"/>
  <c r="I87" i="4"/>
  <c r="I115" i="4" s="1"/>
  <c r="H87" i="4"/>
  <c r="G87" i="4"/>
  <c r="G115" i="4" s="1"/>
  <c r="F87" i="4"/>
  <c r="F115" i="4" s="1"/>
  <c r="D87" i="4"/>
  <c r="C87" i="4"/>
  <c r="B87" i="4"/>
  <c r="W87" i="5"/>
  <c r="W115" i="5" s="1"/>
  <c r="V87" i="5"/>
  <c r="V115" i="5" s="1"/>
  <c r="O87" i="5"/>
  <c r="N87" i="5"/>
  <c r="N114" i="5" s="1"/>
  <c r="M87" i="5"/>
  <c r="L87" i="5"/>
  <c r="L115" i="5" s="1"/>
  <c r="R115" i="5" s="1"/>
  <c r="K87" i="5"/>
  <c r="K115" i="5" s="1"/>
  <c r="J87" i="5"/>
  <c r="I87" i="5"/>
  <c r="I115" i="5" s="1"/>
  <c r="H87" i="5"/>
  <c r="H115" i="5" s="1"/>
  <c r="G87" i="5"/>
  <c r="F87" i="5"/>
  <c r="F115" i="5" s="1"/>
  <c r="D87" i="5"/>
  <c r="D115" i="5" s="1"/>
  <c r="C87" i="5"/>
  <c r="C115" i="5" s="1"/>
  <c r="B87" i="5"/>
  <c r="W87" i="6"/>
  <c r="V87" i="6"/>
  <c r="V115" i="6" s="1"/>
  <c r="O87" i="6"/>
  <c r="N87" i="6"/>
  <c r="M87" i="6"/>
  <c r="L87" i="6"/>
  <c r="K87" i="6"/>
  <c r="J87" i="6"/>
  <c r="I87" i="6"/>
  <c r="I115" i="6" s="1"/>
  <c r="H87" i="6"/>
  <c r="H115" i="6" s="1"/>
  <c r="G87" i="6"/>
  <c r="G115" i="6" s="1"/>
  <c r="F87" i="6"/>
  <c r="D87" i="6"/>
  <c r="D115" i="6" s="1"/>
  <c r="C87" i="6"/>
  <c r="B87" i="6"/>
  <c r="B115" i="6" s="1"/>
  <c r="W87" i="7"/>
  <c r="V87" i="7"/>
  <c r="O87" i="7"/>
  <c r="O115" i="7" s="1"/>
  <c r="N87" i="7"/>
  <c r="M87" i="7"/>
  <c r="L87" i="7"/>
  <c r="L115" i="7" s="1"/>
  <c r="R115" i="7" s="1"/>
  <c r="K87" i="7"/>
  <c r="J87" i="7"/>
  <c r="I87" i="7"/>
  <c r="H87" i="7"/>
  <c r="H115" i="7" s="1"/>
  <c r="G87" i="7"/>
  <c r="G115" i="7" s="1"/>
  <c r="F87" i="7"/>
  <c r="F115" i="7" s="1"/>
  <c r="D87" i="7"/>
  <c r="C87" i="7"/>
  <c r="C115" i="7" s="1"/>
  <c r="B87" i="7"/>
  <c r="W87" i="8"/>
  <c r="V87" i="8"/>
  <c r="V115" i="8" s="1"/>
  <c r="O87" i="8"/>
  <c r="N87" i="8"/>
  <c r="N114" i="8" s="1"/>
  <c r="M87" i="8"/>
  <c r="M115" i="8" s="1"/>
  <c r="S115" i="8" s="1"/>
  <c r="L87" i="8"/>
  <c r="K87" i="8"/>
  <c r="K115" i="8" s="1"/>
  <c r="J87" i="8"/>
  <c r="I87" i="8"/>
  <c r="H87" i="8"/>
  <c r="G87" i="8"/>
  <c r="F87" i="8"/>
  <c r="D87" i="8"/>
  <c r="C87" i="8"/>
  <c r="B87" i="8"/>
  <c r="W87" i="9"/>
  <c r="V87" i="9"/>
  <c r="O87" i="9"/>
  <c r="N87" i="9"/>
  <c r="M87" i="9"/>
  <c r="M115" i="9" s="1"/>
  <c r="S115" i="9" s="1"/>
  <c r="L87" i="9"/>
  <c r="L115" i="9" s="1"/>
  <c r="R115" i="9" s="1"/>
  <c r="K87" i="9"/>
  <c r="K115" i="9" s="1"/>
  <c r="J87" i="9"/>
  <c r="I87" i="9"/>
  <c r="H87" i="9"/>
  <c r="G87" i="9"/>
  <c r="F87" i="9"/>
  <c r="D87" i="9"/>
  <c r="D115" i="9" s="1"/>
  <c r="C87" i="9"/>
  <c r="C115" i="9" s="1"/>
  <c r="B87" i="9"/>
  <c r="W87" i="10"/>
  <c r="W115" i="10" s="1"/>
  <c r="V87" i="10"/>
  <c r="O87" i="10"/>
  <c r="N87" i="10"/>
  <c r="M87" i="10"/>
  <c r="L87" i="10"/>
  <c r="L115" i="10" s="1"/>
  <c r="R115" i="10" s="1"/>
  <c r="K87" i="10"/>
  <c r="J87" i="10"/>
  <c r="I87" i="10"/>
  <c r="I115" i="10" s="1"/>
  <c r="H87" i="10"/>
  <c r="G87" i="10"/>
  <c r="F87" i="10"/>
  <c r="D87" i="10"/>
  <c r="C87" i="10"/>
  <c r="B87" i="10"/>
  <c r="B114" i="10" s="1"/>
  <c r="W87" i="11"/>
  <c r="W115" i="11" s="1"/>
  <c r="V87" i="11"/>
  <c r="V115" i="11" s="1"/>
  <c r="O87" i="11"/>
  <c r="O115" i="11" s="1"/>
  <c r="N87" i="11"/>
  <c r="M87" i="11"/>
  <c r="L87" i="11"/>
  <c r="K87" i="11"/>
  <c r="K115" i="11" s="1"/>
  <c r="J87" i="11"/>
  <c r="J115" i="11" s="1"/>
  <c r="I87" i="11"/>
  <c r="H87" i="11"/>
  <c r="G87" i="11"/>
  <c r="G115" i="11" s="1"/>
  <c r="F87" i="11"/>
  <c r="D87" i="11"/>
  <c r="C87" i="11"/>
  <c r="B87" i="11"/>
  <c r="B115" i="11" s="1"/>
  <c r="W87" i="12"/>
  <c r="W115" i="12" s="1"/>
  <c r="V87" i="12"/>
  <c r="O87" i="12"/>
  <c r="O114" i="12" s="1"/>
  <c r="N87" i="12"/>
  <c r="N114" i="12" s="1"/>
  <c r="M87" i="12"/>
  <c r="L87" i="12"/>
  <c r="K87" i="12"/>
  <c r="J87" i="12"/>
  <c r="J115" i="12" s="1"/>
  <c r="I87" i="12"/>
  <c r="I115" i="12" s="1"/>
  <c r="H87" i="12"/>
  <c r="G87" i="12"/>
  <c r="G115" i="12" s="1"/>
  <c r="F87" i="12"/>
  <c r="D87" i="12"/>
  <c r="C87" i="12"/>
  <c r="B87" i="12"/>
  <c r="W87" i="13"/>
  <c r="W115" i="13" s="1"/>
  <c r="V87" i="13"/>
  <c r="V115" i="13" s="1"/>
  <c r="O87" i="13"/>
  <c r="N87" i="13"/>
  <c r="N115" i="13" s="1"/>
  <c r="M87" i="13"/>
  <c r="L87" i="13"/>
  <c r="L115" i="13" s="1"/>
  <c r="R115" i="13" s="1"/>
  <c r="K87" i="13"/>
  <c r="K115" i="13" s="1"/>
  <c r="J87" i="13"/>
  <c r="I87" i="13"/>
  <c r="I115" i="13" s="1"/>
  <c r="H87" i="13"/>
  <c r="H115" i="13" s="1"/>
  <c r="G87" i="13"/>
  <c r="F87" i="13"/>
  <c r="D87" i="13"/>
  <c r="D115" i="13" s="1"/>
  <c r="C87" i="13"/>
  <c r="C115" i="13" s="1"/>
  <c r="B87" i="13"/>
  <c r="W87" i="14"/>
  <c r="V87" i="14"/>
  <c r="O87" i="14"/>
  <c r="N87" i="14"/>
  <c r="M87" i="14"/>
  <c r="M115" i="14" s="1"/>
  <c r="S115" i="14" s="1"/>
  <c r="L87" i="14"/>
  <c r="K87" i="14"/>
  <c r="J87" i="14"/>
  <c r="I87" i="14"/>
  <c r="H87" i="14"/>
  <c r="G87" i="14"/>
  <c r="G115" i="14" s="1"/>
  <c r="F87" i="14"/>
  <c r="D87" i="14"/>
  <c r="C87" i="14"/>
  <c r="B87" i="14"/>
  <c r="W87" i="15"/>
  <c r="W115" i="15" s="1"/>
  <c r="V87" i="15"/>
  <c r="O87" i="15"/>
  <c r="O115" i="15" s="1"/>
  <c r="N87" i="15"/>
  <c r="M87" i="15"/>
  <c r="L87" i="15"/>
  <c r="L115" i="15" s="1"/>
  <c r="R115" i="15" s="1"/>
  <c r="K87" i="15"/>
  <c r="J87" i="15"/>
  <c r="I87" i="15"/>
  <c r="H87" i="15"/>
  <c r="H115" i="15" s="1"/>
  <c r="G87" i="15"/>
  <c r="G115" i="15" s="1"/>
  <c r="F87" i="15"/>
  <c r="F115" i="15" s="1"/>
  <c r="D87" i="15"/>
  <c r="C87" i="15"/>
  <c r="C115" i="15" s="1"/>
  <c r="B87" i="15"/>
  <c r="W87" i="16"/>
  <c r="V87" i="16"/>
  <c r="O87" i="16"/>
  <c r="N87" i="16"/>
  <c r="N115" i="16" s="1"/>
  <c r="M87" i="16"/>
  <c r="M115" i="16" s="1"/>
  <c r="S115" i="16" s="1"/>
  <c r="L87" i="16"/>
  <c r="K87" i="16"/>
  <c r="K115" i="16" s="1"/>
  <c r="J87" i="16"/>
  <c r="I87" i="16"/>
  <c r="H87" i="16"/>
  <c r="G87" i="16"/>
  <c r="F87" i="16"/>
  <c r="D87" i="16"/>
  <c r="D115" i="16" s="1"/>
  <c r="C87" i="16"/>
  <c r="B87" i="16"/>
  <c r="W87" i="17"/>
  <c r="V87" i="17"/>
  <c r="O87" i="17"/>
  <c r="N87" i="17"/>
  <c r="M87" i="17"/>
  <c r="L87" i="17"/>
  <c r="L115" i="17" s="1"/>
  <c r="R115" i="17" s="1"/>
  <c r="K87" i="17"/>
  <c r="J87" i="17"/>
  <c r="J115" i="17" s="1"/>
  <c r="I87" i="17"/>
  <c r="H87" i="17"/>
  <c r="G87" i="17"/>
  <c r="F87" i="17"/>
  <c r="D87" i="17"/>
  <c r="C87" i="17"/>
  <c r="C115" i="17" s="1"/>
  <c r="B87" i="17"/>
  <c r="W87" i="18"/>
  <c r="W115" i="18" s="1"/>
  <c r="V87" i="18"/>
  <c r="O87" i="18"/>
  <c r="N87" i="18"/>
  <c r="M87" i="18"/>
  <c r="L87" i="18"/>
  <c r="L115" i="18" s="1"/>
  <c r="R115" i="18" s="1"/>
  <c r="K87" i="18"/>
  <c r="K115" i="18" s="1"/>
  <c r="J87" i="18"/>
  <c r="I87" i="18"/>
  <c r="I115" i="18" s="1"/>
  <c r="H87" i="18"/>
  <c r="G87" i="18"/>
  <c r="F87" i="18"/>
  <c r="D87" i="18"/>
  <c r="C87" i="18"/>
  <c r="C115" i="18" s="1"/>
  <c r="B87" i="18"/>
  <c r="B115" i="18" s="1"/>
  <c r="W87" i="19"/>
  <c r="V87" i="19"/>
  <c r="V115" i="19" s="1"/>
  <c r="O87" i="19"/>
  <c r="O115" i="19" s="1"/>
  <c r="N87" i="19"/>
  <c r="M87" i="19"/>
  <c r="L87" i="19"/>
  <c r="K87" i="19"/>
  <c r="J87" i="19"/>
  <c r="J115" i="19" s="1"/>
  <c r="I87" i="19"/>
  <c r="H87" i="19"/>
  <c r="H115" i="19" s="1"/>
  <c r="G87" i="19"/>
  <c r="F87" i="19"/>
  <c r="D87" i="19"/>
  <c r="C87" i="19"/>
  <c r="B87" i="19"/>
  <c r="B115" i="19" s="1"/>
  <c r="W87" i="20"/>
  <c r="W115" i="20" s="1"/>
  <c r="V87" i="20"/>
  <c r="V115" i="20" s="1"/>
  <c r="O87" i="20"/>
  <c r="O115" i="20" s="1"/>
  <c r="N87" i="20"/>
  <c r="M87" i="20"/>
  <c r="M115" i="20" s="1"/>
  <c r="S115" i="20" s="1"/>
  <c r="L87" i="20"/>
  <c r="K87" i="20"/>
  <c r="J87" i="20"/>
  <c r="J115" i="20" s="1"/>
  <c r="I87" i="20"/>
  <c r="I115" i="20" s="1"/>
  <c r="H87" i="20"/>
  <c r="G87" i="20"/>
  <c r="G115" i="20" s="1"/>
  <c r="F87" i="20"/>
  <c r="D87" i="20"/>
  <c r="C87" i="20"/>
  <c r="B87" i="20"/>
  <c r="W87" i="21"/>
  <c r="W115" i="21" s="1"/>
  <c r="V87" i="21"/>
  <c r="V115" i="21" s="1"/>
  <c r="O87" i="21"/>
  <c r="N87" i="21"/>
  <c r="M87" i="21"/>
  <c r="L87" i="21"/>
  <c r="L115" i="21" s="1"/>
  <c r="R115" i="21" s="1"/>
  <c r="K87" i="21"/>
  <c r="K115" i="21" s="1"/>
  <c r="J87" i="21"/>
  <c r="I87" i="21"/>
  <c r="H87" i="21"/>
  <c r="H115" i="21" s="1"/>
  <c r="G87" i="21"/>
  <c r="F87" i="21"/>
  <c r="F115" i="21" s="1"/>
  <c r="D87" i="21"/>
  <c r="D115" i="21" s="1"/>
  <c r="C87" i="21"/>
  <c r="C115" i="21" s="1"/>
  <c r="B87" i="21"/>
  <c r="W87" i="22"/>
  <c r="V87" i="22"/>
  <c r="O87" i="22"/>
  <c r="N87" i="22"/>
  <c r="M87" i="22"/>
  <c r="M115" i="22" s="1"/>
  <c r="S115" i="22" s="1"/>
  <c r="L87" i="22"/>
  <c r="K87" i="22"/>
  <c r="J87" i="22"/>
  <c r="I87" i="22"/>
  <c r="H87" i="22"/>
  <c r="H115" i="22" s="1"/>
  <c r="G87" i="22"/>
  <c r="G115" i="22" s="1"/>
  <c r="F87" i="22"/>
  <c r="D87" i="22"/>
  <c r="D115" i="22" s="1"/>
  <c r="C87" i="22"/>
  <c r="B87" i="22"/>
  <c r="B115" i="22" s="1"/>
  <c r="W87" i="23"/>
  <c r="V87" i="23"/>
  <c r="O87" i="23"/>
  <c r="O115" i="23" s="1"/>
  <c r="N87" i="23"/>
  <c r="M87" i="23"/>
  <c r="L87" i="23"/>
  <c r="K87" i="23"/>
  <c r="J87" i="23"/>
  <c r="I87" i="23"/>
  <c r="H87" i="23"/>
  <c r="H115" i="23" s="1"/>
  <c r="G87" i="23"/>
  <c r="G115" i="23" s="1"/>
  <c r="F87" i="23"/>
  <c r="F115" i="23" s="1"/>
  <c r="D87" i="23"/>
  <c r="C87" i="23"/>
  <c r="C115" i="23" s="1"/>
  <c r="B87" i="23"/>
  <c r="W87" i="24"/>
  <c r="V87" i="24"/>
  <c r="V115" i="24" s="1"/>
  <c r="O87" i="24"/>
  <c r="N87" i="24"/>
  <c r="N114" i="24" s="1"/>
  <c r="M87" i="24"/>
  <c r="M115" i="24" s="1"/>
  <c r="S115" i="24" s="1"/>
  <c r="L87" i="24"/>
  <c r="K87" i="24"/>
  <c r="K115" i="24" s="1"/>
  <c r="J87" i="24"/>
  <c r="I87" i="24"/>
  <c r="H87" i="24"/>
  <c r="G87" i="24"/>
  <c r="F87" i="24"/>
  <c r="D87" i="24"/>
  <c r="D115" i="24" s="1"/>
  <c r="C87" i="24"/>
  <c r="B87" i="24"/>
  <c r="B115" i="24" s="1"/>
  <c r="W87" i="25"/>
  <c r="V87" i="25"/>
  <c r="O87" i="25"/>
  <c r="N87" i="25"/>
  <c r="M87" i="25"/>
  <c r="M115" i="25" s="1"/>
  <c r="S115" i="25" s="1"/>
  <c r="L87" i="25"/>
  <c r="L115" i="25" s="1"/>
  <c r="R115" i="25" s="1"/>
  <c r="K87" i="25"/>
  <c r="J87" i="25"/>
  <c r="I87" i="25"/>
  <c r="H87" i="25"/>
  <c r="G87" i="25"/>
  <c r="F87" i="25"/>
  <c r="D87" i="25"/>
  <c r="D115" i="25" s="1"/>
  <c r="C87" i="25"/>
  <c r="C115" i="25" s="1"/>
  <c r="B87" i="25"/>
  <c r="W87" i="26"/>
  <c r="V87" i="26"/>
  <c r="O87" i="26"/>
  <c r="N87" i="26"/>
  <c r="M87" i="26"/>
  <c r="L87" i="26"/>
  <c r="L115" i="26" s="1"/>
  <c r="R115" i="26" s="1"/>
  <c r="K87" i="26"/>
  <c r="K115" i="26" s="1"/>
  <c r="J87" i="26"/>
  <c r="I87" i="26"/>
  <c r="I115" i="26" s="1"/>
  <c r="H87" i="26"/>
  <c r="G87" i="26"/>
  <c r="F87" i="26"/>
  <c r="D87" i="26"/>
  <c r="C87" i="26"/>
  <c r="C115" i="26" s="1"/>
  <c r="B87" i="26"/>
  <c r="B115" i="26" s="1"/>
  <c r="W87" i="27"/>
  <c r="W115" i="27" s="1"/>
  <c r="V87" i="27"/>
  <c r="V115" i="27" s="1"/>
  <c r="O87" i="27"/>
  <c r="O115" i="27" s="1"/>
  <c r="N87" i="27"/>
  <c r="M87" i="27"/>
  <c r="L87" i="27"/>
  <c r="K87" i="27"/>
  <c r="K115" i="27" s="1"/>
  <c r="J87" i="27"/>
  <c r="J115" i="27" s="1"/>
  <c r="I87" i="27"/>
  <c r="H87" i="27"/>
  <c r="H115" i="27" s="1"/>
  <c r="G87" i="27"/>
  <c r="G115" i="27" s="1"/>
  <c r="F87" i="27"/>
  <c r="D87" i="27"/>
  <c r="C87" i="27"/>
  <c r="B87" i="27"/>
  <c r="B115" i="27" s="1"/>
  <c r="W87" i="28"/>
  <c r="W115" i="28" s="1"/>
  <c r="V87" i="28"/>
  <c r="O87" i="28"/>
  <c r="O115" i="28" s="1"/>
  <c r="N87" i="28"/>
  <c r="N115" i="28" s="1"/>
  <c r="M87" i="28"/>
  <c r="M115" i="28" s="1"/>
  <c r="S115" i="28" s="1"/>
  <c r="L87" i="28"/>
  <c r="K87" i="28"/>
  <c r="J87" i="28"/>
  <c r="J115" i="28" s="1"/>
  <c r="I87" i="28"/>
  <c r="I115" i="28" s="1"/>
  <c r="H87" i="28"/>
  <c r="G87" i="28"/>
  <c r="F87" i="28"/>
  <c r="F115" i="28" s="1"/>
  <c r="D87" i="28"/>
  <c r="C87" i="28"/>
  <c r="B87" i="28"/>
  <c r="W87" i="29"/>
  <c r="W115" i="29" s="1"/>
  <c r="V87" i="29"/>
  <c r="V115" i="29" s="1"/>
  <c r="O87" i="29"/>
  <c r="N87" i="29"/>
  <c r="N114" i="29" s="1"/>
  <c r="M87" i="29"/>
  <c r="L87" i="29"/>
  <c r="K87" i="29"/>
  <c r="J87" i="29"/>
  <c r="I87" i="29"/>
  <c r="I115" i="29" s="1"/>
  <c r="H87" i="29"/>
  <c r="H115" i="29" s="1"/>
  <c r="G87" i="29"/>
  <c r="F87" i="29"/>
  <c r="F115" i="29" s="1"/>
  <c r="D87" i="29"/>
  <c r="C87" i="29"/>
  <c r="B87" i="29"/>
  <c r="W87" i="30"/>
  <c r="V87" i="30"/>
  <c r="V115" i="30" s="1"/>
  <c r="O87" i="30"/>
  <c r="N87" i="30"/>
  <c r="M87" i="30"/>
  <c r="L87" i="30"/>
  <c r="K87" i="30"/>
  <c r="J87" i="30"/>
  <c r="J115" i="30" s="1"/>
  <c r="I87" i="30"/>
  <c r="I115" i="30" s="1"/>
  <c r="H87" i="30"/>
  <c r="H115" i="30" s="1"/>
  <c r="G87" i="30"/>
  <c r="G115" i="30" s="1"/>
  <c r="F87" i="30"/>
  <c r="D87" i="30"/>
  <c r="D115" i="30" s="1"/>
  <c r="C87" i="30"/>
  <c r="B87" i="30"/>
  <c r="B115" i="30" s="1"/>
  <c r="W87" i="31"/>
  <c r="W115" i="31" s="1"/>
  <c r="V87" i="31"/>
  <c r="O87" i="31"/>
  <c r="O114" i="31" s="1"/>
  <c r="N87" i="31"/>
  <c r="M87" i="31"/>
  <c r="L87" i="31"/>
  <c r="L115" i="31" s="1"/>
  <c r="R115" i="31" s="1"/>
  <c r="K87" i="31"/>
  <c r="J87" i="31"/>
  <c r="I87" i="31"/>
  <c r="H87" i="31"/>
  <c r="G87" i="31"/>
  <c r="G115" i="31" s="1"/>
  <c r="F87" i="31"/>
  <c r="F115" i="31" s="1"/>
  <c r="D87" i="31"/>
  <c r="C87" i="31"/>
  <c r="C115" i="31" s="1"/>
  <c r="B87" i="31"/>
  <c r="W87" i="32"/>
  <c r="V87" i="32"/>
  <c r="V115" i="32" s="1"/>
  <c r="O87" i="32"/>
  <c r="N87" i="32"/>
  <c r="N115" i="32" s="1"/>
  <c r="M87" i="32"/>
  <c r="M115" i="32" s="1"/>
  <c r="S115" i="32" s="1"/>
  <c r="L87" i="32"/>
  <c r="K87" i="32"/>
  <c r="J87" i="32"/>
  <c r="I87" i="32"/>
  <c r="H87" i="32"/>
  <c r="G87" i="32"/>
  <c r="F87" i="32"/>
  <c r="F115" i="32" s="1"/>
  <c r="D87" i="32"/>
  <c r="D115" i="32" s="1"/>
  <c r="C87" i="32"/>
  <c r="B87" i="32"/>
  <c r="B115" i="32" s="1"/>
  <c r="W87" i="33"/>
  <c r="V87" i="33"/>
  <c r="O87" i="33"/>
  <c r="N87" i="33"/>
  <c r="M87" i="33"/>
  <c r="L87" i="33"/>
  <c r="L115" i="33" s="1"/>
  <c r="R115" i="33" s="1"/>
  <c r="K87" i="33"/>
  <c r="J87" i="33"/>
  <c r="J115" i="33" s="1"/>
  <c r="I87" i="33"/>
  <c r="H87" i="33"/>
  <c r="G87" i="33"/>
  <c r="F87" i="33"/>
  <c r="D87" i="33"/>
  <c r="C87" i="33"/>
  <c r="C115" i="33" s="1"/>
  <c r="B87" i="33"/>
  <c r="W87" i="34"/>
  <c r="W115" i="34" s="1"/>
  <c r="V87" i="34"/>
  <c r="O87" i="34"/>
  <c r="N87" i="34"/>
  <c r="M87" i="34"/>
  <c r="L87" i="34"/>
  <c r="K87" i="34"/>
  <c r="K115" i="34" s="1"/>
  <c r="J87" i="34"/>
  <c r="I87" i="34"/>
  <c r="I115" i="34" s="1"/>
  <c r="H87" i="34"/>
  <c r="G87" i="34"/>
  <c r="F87" i="34"/>
  <c r="D87" i="34"/>
  <c r="C87" i="34"/>
  <c r="B87" i="34"/>
  <c r="B115" i="34" s="1"/>
  <c r="W87" i="35"/>
  <c r="W115" i="35" s="1"/>
  <c r="V87" i="35"/>
  <c r="O87" i="35"/>
  <c r="O114" i="35" s="1"/>
  <c r="N87" i="35"/>
  <c r="M87" i="35"/>
  <c r="L87" i="35"/>
  <c r="K87" i="35"/>
  <c r="K115" i="35" s="1"/>
  <c r="J87" i="35"/>
  <c r="J115" i="35" s="1"/>
  <c r="I87" i="35"/>
  <c r="H87" i="35"/>
  <c r="H115" i="35" s="1"/>
  <c r="G87" i="35"/>
  <c r="F87" i="35"/>
  <c r="D87" i="35"/>
  <c r="C87" i="35"/>
  <c r="B87" i="35"/>
  <c r="W87" i="36"/>
  <c r="W115" i="36" s="1"/>
  <c r="V87" i="36"/>
  <c r="O87" i="36"/>
  <c r="O114" i="36" s="1"/>
  <c r="N87" i="36"/>
  <c r="M87" i="36"/>
  <c r="M115" i="36" s="1"/>
  <c r="S115" i="36" s="1"/>
  <c r="L87" i="36"/>
  <c r="K87" i="36"/>
  <c r="J87" i="36"/>
  <c r="J115" i="36" s="1"/>
  <c r="I87" i="36"/>
  <c r="I115" i="36" s="1"/>
  <c r="H87" i="36"/>
  <c r="G87" i="36"/>
  <c r="G115" i="36" s="1"/>
  <c r="F87" i="36"/>
  <c r="D87" i="36"/>
  <c r="C87" i="36"/>
  <c r="B87" i="36"/>
  <c r="W87" i="37"/>
  <c r="W115" i="37" s="1"/>
  <c r="V87" i="37"/>
  <c r="V115" i="37" s="1"/>
  <c r="O87" i="37"/>
  <c r="N87" i="37"/>
  <c r="N115" i="37" s="1"/>
  <c r="M87" i="37"/>
  <c r="L87" i="37"/>
  <c r="L115" i="37" s="1"/>
  <c r="R115" i="37" s="1"/>
  <c r="K87" i="37"/>
  <c r="K115" i="37" s="1"/>
  <c r="J87" i="37"/>
  <c r="I87" i="37"/>
  <c r="H87" i="37"/>
  <c r="H115" i="37" s="1"/>
  <c r="G87" i="37"/>
  <c r="F87" i="37"/>
  <c r="D87" i="37"/>
  <c r="D115" i="37" s="1"/>
  <c r="C87" i="37"/>
  <c r="C115" i="37" s="1"/>
  <c r="B87" i="37"/>
  <c r="W87" i="38"/>
  <c r="V87" i="38"/>
  <c r="V115" i="38" s="1"/>
  <c r="O87" i="38"/>
  <c r="N87" i="38"/>
  <c r="M87" i="38"/>
  <c r="M115" i="38" s="1"/>
  <c r="S115" i="38" s="1"/>
  <c r="L87" i="38"/>
  <c r="K87" i="38"/>
  <c r="J87" i="38"/>
  <c r="I87" i="38"/>
  <c r="H87" i="38"/>
  <c r="G87" i="38"/>
  <c r="G115" i="38" s="1"/>
  <c r="F87" i="38"/>
  <c r="D87" i="38"/>
  <c r="D115" i="38" s="1"/>
  <c r="C87" i="38"/>
  <c r="B87" i="38"/>
  <c r="W87" i="39"/>
  <c r="V87" i="39"/>
  <c r="O87" i="39"/>
  <c r="O115" i="39" s="1"/>
  <c r="N87" i="39"/>
  <c r="M87" i="39"/>
  <c r="L87" i="39"/>
  <c r="K87" i="39"/>
  <c r="J87" i="39"/>
  <c r="I87" i="39"/>
  <c r="H87" i="39"/>
  <c r="H115" i="39" s="1"/>
  <c r="G87" i="39"/>
  <c r="G115" i="39" s="1"/>
  <c r="F87" i="39"/>
  <c r="F115" i="39" s="1"/>
  <c r="D87" i="39"/>
  <c r="C87" i="39"/>
  <c r="C115" i="39" s="1"/>
  <c r="B87" i="39"/>
  <c r="W87" i="40"/>
  <c r="V87" i="40"/>
  <c r="O87" i="40"/>
  <c r="N87" i="40"/>
  <c r="N115" i="40" s="1"/>
  <c r="M87" i="40"/>
  <c r="M115" i="40" s="1"/>
  <c r="S115" i="40" s="1"/>
  <c r="L87" i="40"/>
  <c r="K87" i="40"/>
  <c r="K115" i="40" s="1"/>
  <c r="J87" i="40"/>
  <c r="I87" i="40"/>
  <c r="H87" i="40"/>
  <c r="G87" i="40"/>
  <c r="F87" i="40"/>
  <c r="F115" i="40" s="1"/>
  <c r="D87" i="40"/>
  <c r="D115" i="40" s="1"/>
  <c r="C87" i="40"/>
  <c r="B87" i="40"/>
  <c r="B115" i="40" s="1"/>
  <c r="W87" i="1"/>
  <c r="V87" i="1"/>
  <c r="O87" i="1"/>
  <c r="N87" i="1"/>
  <c r="M87" i="1"/>
  <c r="L87" i="1"/>
  <c r="L115" i="1" s="1"/>
  <c r="R115" i="1" s="1"/>
  <c r="K87" i="1"/>
  <c r="J87" i="1"/>
  <c r="I87" i="1"/>
  <c r="H87" i="1"/>
  <c r="G87" i="1"/>
  <c r="F87" i="1"/>
  <c r="D87" i="1"/>
  <c r="C87" i="1"/>
  <c r="C115" i="1" s="1"/>
  <c r="B87" i="1"/>
  <c r="W115" i="2"/>
  <c r="V115" i="2"/>
  <c r="O115" i="2"/>
  <c r="N115" i="2"/>
  <c r="M115" i="2"/>
  <c r="S115" i="2" s="1"/>
  <c r="L115" i="2"/>
  <c r="R115" i="2" s="1"/>
  <c r="K115" i="2"/>
  <c r="H115" i="2"/>
  <c r="G115" i="2"/>
  <c r="F115" i="2"/>
  <c r="D115" i="2"/>
  <c r="O114" i="2"/>
  <c r="N114" i="2"/>
  <c r="U113" i="2"/>
  <c r="T113" i="2"/>
  <c r="S113" i="2"/>
  <c r="R113" i="2"/>
  <c r="S112" i="2"/>
  <c r="R112" i="2"/>
  <c r="E112" i="2"/>
  <c r="U112" i="2" s="1"/>
  <c r="U111" i="2"/>
  <c r="S111" i="2"/>
  <c r="R111" i="2"/>
  <c r="E111" i="2"/>
  <c r="T111" i="2" s="1"/>
  <c r="S110" i="2"/>
  <c r="R110" i="2"/>
  <c r="E110" i="2"/>
  <c r="U110" i="2" s="1"/>
  <c r="T109" i="2"/>
  <c r="S109" i="2"/>
  <c r="R109" i="2"/>
  <c r="E109" i="2"/>
  <c r="U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W97" i="2"/>
  <c r="V97" i="2"/>
  <c r="V114" i="2" s="1"/>
  <c r="M97" i="2"/>
  <c r="M114" i="2" s="1"/>
  <c r="S114" i="2" s="1"/>
  <c r="L97" i="2"/>
  <c r="L114" i="2" s="1"/>
  <c r="R114" i="2" s="1"/>
  <c r="K97" i="2"/>
  <c r="J97" i="2"/>
  <c r="I97" i="2"/>
  <c r="H97" i="2"/>
  <c r="H114" i="2" s="1"/>
  <c r="G97" i="2"/>
  <c r="G114" i="2" s="1"/>
  <c r="F97" i="2"/>
  <c r="F114" i="2" s="1"/>
  <c r="D97" i="2"/>
  <c r="D114" i="2" s="1"/>
  <c r="C97" i="2"/>
  <c r="C114" i="2" s="1"/>
  <c r="B97" i="2"/>
  <c r="N115" i="3"/>
  <c r="M115" i="3"/>
  <c r="S115" i="3" s="1"/>
  <c r="L115" i="3"/>
  <c r="R115" i="3" s="1"/>
  <c r="I115" i="3"/>
  <c r="F115" i="3"/>
  <c r="D115" i="3"/>
  <c r="C115" i="3"/>
  <c r="N114" i="3"/>
  <c r="U113" i="3"/>
  <c r="T113" i="3"/>
  <c r="S113" i="3"/>
  <c r="R113" i="3"/>
  <c r="S112" i="3"/>
  <c r="R112" i="3"/>
  <c r="E112" i="3"/>
  <c r="S111" i="3"/>
  <c r="R111" i="3"/>
  <c r="E111" i="3"/>
  <c r="U111" i="3" s="1"/>
  <c r="S110" i="3"/>
  <c r="R110" i="3"/>
  <c r="E110" i="3"/>
  <c r="S109" i="3"/>
  <c r="R109" i="3"/>
  <c r="E109" i="3"/>
  <c r="U109" i="3" s="1"/>
  <c r="S108" i="3"/>
  <c r="R108" i="3"/>
  <c r="E108" i="3"/>
  <c r="U108" i="3" s="1"/>
  <c r="U107" i="3"/>
  <c r="S107" i="3"/>
  <c r="R107" i="3"/>
  <c r="E107" i="3"/>
  <c r="T107" i="3" s="1"/>
  <c r="S106" i="3"/>
  <c r="R106" i="3"/>
  <c r="E106" i="3"/>
  <c r="U106" i="3" s="1"/>
  <c r="U105" i="3"/>
  <c r="S105" i="3"/>
  <c r="R105" i="3"/>
  <c r="E105" i="3"/>
  <c r="T105" i="3" s="1"/>
  <c r="S104" i="3"/>
  <c r="R104" i="3"/>
  <c r="E104" i="3"/>
  <c r="S103" i="3"/>
  <c r="R103" i="3"/>
  <c r="E103" i="3"/>
  <c r="U103" i="3" s="1"/>
  <c r="S102" i="3"/>
  <c r="R102" i="3"/>
  <c r="E102" i="3"/>
  <c r="S101" i="3"/>
  <c r="R101" i="3"/>
  <c r="E101" i="3"/>
  <c r="U101" i="3" s="1"/>
  <c r="S100" i="3"/>
  <c r="R100" i="3"/>
  <c r="E100" i="3"/>
  <c r="U100" i="3" s="1"/>
  <c r="S99" i="3"/>
  <c r="R99" i="3"/>
  <c r="E99" i="3"/>
  <c r="T99" i="3" s="1"/>
  <c r="S98" i="3"/>
  <c r="R98" i="3"/>
  <c r="E98" i="3"/>
  <c r="U98" i="3" s="1"/>
  <c r="W97" i="3"/>
  <c r="V97" i="3"/>
  <c r="M97" i="3"/>
  <c r="S97" i="3" s="1"/>
  <c r="L97" i="3"/>
  <c r="L114" i="3" s="1"/>
  <c r="R114" i="3" s="1"/>
  <c r="K97" i="3"/>
  <c r="J97" i="3"/>
  <c r="I97" i="3"/>
  <c r="I114" i="3" s="1"/>
  <c r="H97" i="3"/>
  <c r="G97" i="3"/>
  <c r="F97" i="3"/>
  <c r="F114" i="3" s="1"/>
  <c r="D97" i="3"/>
  <c r="D114" i="3" s="1"/>
  <c r="C97" i="3"/>
  <c r="C114" i="3" s="1"/>
  <c r="B97" i="3"/>
  <c r="L115" i="4"/>
  <c r="R115" i="4" s="1"/>
  <c r="K115" i="4"/>
  <c r="H115" i="4"/>
  <c r="D115" i="4"/>
  <c r="C115" i="4"/>
  <c r="B115" i="4"/>
  <c r="O114" i="4"/>
  <c r="U113" i="4"/>
  <c r="T113" i="4"/>
  <c r="S113" i="4"/>
  <c r="R113" i="4"/>
  <c r="S112" i="4"/>
  <c r="R112" i="4"/>
  <c r="E112" i="4"/>
  <c r="U112" i="4" s="1"/>
  <c r="S111" i="4"/>
  <c r="R111" i="4"/>
  <c r="E111" i="4"/>
  <c r="U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S101" i="4"/>
  <c r="R101" i="4"/>
  <c r="E101" i="4"/>
  <c r="U101" i="4" s="1"/>
  <c r="S100" i="4"/>
  <c r="R100" i="4"/>
  <c r="E100" i="4"/>
  <c r="S99" i="4"/>
  <c r="R99" i="4"/>
  <c r="E99" i="4"/>
  <c r="U99" i="4" s="1"/>
  <c r="S98" i="4"/>
  <c r="R98" i="4"/>
  <c r="E98" i="4"/>
  <c r="W97" i="4"/>
  <c r="V97" i="4"/>
  <c r="M97" i="4"/>
  <c r="S97" i="4" s="1"/>
  <c r="L97" i="4"/>
  <c r="R97" i="4" s="1"/>
  <c r="K97" i="4"/>
  <c r="K114" i="4" s="1"/>
  <c r="J97" i="4"/>
  <c r="I97" i="4"/>
  <c r="H97" i="4"/>
  <c r="H114" i="4" s="1"/>
  <c r="G97" i="4"/>
  <c r="G114" i="4" s="1"/>
  <c r="F97" i="4"/>
  <c r="D97" i="4"/>
  <c r="D114" i="4" s="1"/>
  <c r="C97" i="4"/>
  <c r="C114" i="4" s="1"/>
  <c r="B97" i="4"/>
  <c r="B114" i="4" s="1"/>
  <c r="O115" i="5"/>
  <c r="N115" i="5"/>
  <c r="M115" i="5"/>
  <c r="S115" i="5" s="1"/>
  <c r="J115" i="5"/>
  <c r="G115" i="5"/>
  <c r="B115" i="5"/>
  <c r="O114" i="5"/>
  <c r="U113" i="5"/>
  <c r="T113" i="5"/>
  <c r="S113" i="5"/>
  <c r="R113" i="5"/>
  <c r="S112" i="5"/>
  <c r="R112" i="5"/>
  <c r="E112" i="5"/>
  <c r="U112" i="5" s="1"/>
  <c r="S111" i="5"/>
  <c r="R111" i="5"/>
  <c r="E111" i="5"/>
  <c r="U111" i="5" s="1"/>
  <c r="S110" i="5"/>
  <c r="R110" i="5"/>
  <c r="E110" i="5"/>
  <c r="U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U102" i="5" s="1"/>
  <c r="T101" i="5"/>
  <c r="S101" i="5"/>
  <c r="R101" i="5"/>
  <c r="E101" i="5"/>
  <c r="U101" i="5" s="1"/>
  <c r="S100" i="5"/>
  <c r="R100" i="5"/>
  <c r="E100" i="5"/>
  <c r="T99" i="5"/>
  <c r="S99" i="5"/>
  <c r="R99" i="5"/>
  <c r="E99" i="5"/>
  <c r="U99" i="5" s="1"/>
  <c r="S98" i="5"/>
  <c r="R98" i="5"/>
  <c r="E98" i="5"/>
  <c r="U98" i="5" s="1"/>
  <c r="W97" i="5"/>
  <c r="V97" i="5"/>
  <c r="M97" i="5"/>
  <c r="L97" i="5"/>
  <c r="R97" i="5" s="1"/>
  <c r="K97" i="5"/>
  <c r="J97" i="5"/>
  <c r="J114" i="5" s="1"/>
  <c r="I97" i="5"/>
  <c r="H97" i="5"/>
  <c r="G97" i="5"/>
  <c r="G114" i="5" s="1"/>
  <c r="F97" i="5"/>
  <c r="F114" i="5" s="1"/>
  <c r="D97" i="5"/>
  <c r="C97" i="5"/>
  <c r="B97" i="5"/>
  <c r="B114" i="5" s="1"/>
  <c r="W115" i="6"/>
  <c r="N115" i="6"/>
  <c r="M115" i="6"/>
  <c r="S115" i="6" s="1"/>
  <c r="L115" i="6"/>
  <c r="R115" i="6" s="1"/>
  <c r="K115" i="6"/>
  <c r="F115" i="6"/>
  <c r="C115" i="6"/>
  <c r="N114" i="6"/>
  <c r="U113" i="6"/>
  <c r="T113" i="6"/>
  <c r="S113" i="6"/>
  <c r="R113" i="6"/>
  <c r="S112" i="6"/>
  <c r="R112" i="6"/>
  <c r="E112" i="6"/>
  <c r="S111" i="6"/>
  <c r="R111" i="6"/>
  <c r="E111" i="6"/>
  <c r="U111" i="6" s="1"/>
  <c r="S110" i="6"/>
  <c r="R110" i="6"/>
  <c r="E110" i="6"/>
  <c r="S109" i="6"/>
  <c r="R109" i="6"/>
  <c r="E109" i="6"/>
  <c r="S108" i="6"/>
  <c r="R108" i="6"/>
  <c r="E108" i="6"/>
  <c r="S107" i="6"/>
  <c r="R107" i="6"/>
  <c r="E107" i="6"/>
  <c r="S106" i="6"/>
  <c r="R106" i="6"/>
  <c r="E106" i="6"/>
  <c r="U106" i="6" s="1"/>
  <c r="S105" i="6"/>
  <c r="R105" i="6"/>
  <c r="E105" i="6"/>
  <c r="U105" i="6" s="1"/>
  <c r="S104" i="6"/>
  <c r="R104" i="6"/>
  <c r="E104" i="6"/>
  <c r="S103" i="6"/>
  <c r="R103" i="6"/>
  <c r="E103" i="6"/>
  <c r="U103" i="6" s="1"/>
  <c r="S102" i="6"/>
  <c r="R102" i="6"/>
  <c r="E102" i="6"/>
  <c r="S101" i="6"/>
  <c r="R101" i="6"/>
  <c r="E101" i="6"/>
  <c r="S100" i="6"/>
  <c r="R100" i="6"/>
  <c r="E100" i="6"/>
  <c r="S99" i="6"/>
  <c r="R99" i="6"/>
  <c r="E99" i="6"/>
  <c r="T99" i="6" s="1"/>
  <c r="S98" i="6"/>
  <c r="R98" i="6"/>
  <c r="E98" i="6"/>
  <c r="U98" i="6" s="1"/>
  <c r="W97" i="6"/>
  <c r="W114" i="6" s="1"/>
  <c r="V97" i="6"/>
  <c r="M97" i="6"/>
  <c r="S97" i="6" s="1"/>
  <c r="L97" i="6"/>
  <c r="R97" i="6" s="1"/>
  <c r="K97" i="6"/>
  <c r="K114" i="6" s="1"/>
  <c r="J97" i="6"/>
  <c r="I97" i="6"/>
  <c r="H97" i="6"/>
  <c r="G97" i="6"/>
  <c r="F97" i="6"/>
  <c r="F114" i="6" s="1"/>
  <c r="D97" i="6"/>
  <c r="D114" i="6" s="1"/>
  <c r="C97" i="6"/>
  <c r="C114" i="6" s="1"/>
  <c r="B97" i="6"/>
  <c r="B114" i="6" s="1"/>
  <c r="V115" i="7"/>
  <c r="S115" i="7"/>
  <c r="M115" i="7"/>
  <c r="K115" i="7"/>
  <c r="J115" i="7"/>
  <c r="I115" i="7"/>
  <c r="D115" i="7"/>
  <c r="B115" i="7"/>
  <c r="U113" i="7"/>
  <c r="T113" i="7"/>
  <c r="S113" i="7"/>
  <c r="R113" i="7"/>
  <c r="S112" i="7"/>
  <c r="R112" i="7"/>
  <c r="E112" i="7"/>
  <c r="U112" i="7" s="1"/>
  <c r="U111" i="7"/>
  <c r="S111" i="7"/>
  <c r="R111" i="7"/>
  <c r="E111" i="7"/>
  <c r="T111" i="7" s="1"/>
  <c r="S110" i="7"/>
  <c r="R110" i="7"/>
  <c r="E110" i="7"/>
  <c r="S109" i="7"/>
  <c r="R109" i="7"/>
  <c r="E109" i="7"/>
  <c r="T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U98" i="7" s="1"/>
  <c r="W97" i="7"/>
  <c r="V97" i="7"/>
  <c r="V114" i="7" s="1"/>
  <c r="M97" i="7"/>
  <c r="L97" i="7"/>
  <c r="K97" i="7"/>
  <c r="K114" i="7" s="1"/>
  <c r="J97" i="7"/>
  <c r="J114" i="7" s="1"/>
  <c r="I97" i="7"/>
  <c r="I114" i="7" s="1"/>
  <c r="H97" i="7"/>
  <c r="G97" i="7"/>
  <c r="F97" i="7"/>
  <c r="D97" i="7"/>
  <c r="D114" i="7" s="1"/>
  <c r="C97" i="7"/>
  <c r="B97" i="7"/>
  <c r="B114" i="7" s="1"/>
  <c r="W115" i="8"/>
  <c r="O115" i="8"/>
  <c r="L115" i="8"/>
  <c r="R115" i="8" s="1"/>
  <c r="J115" i="8"/>
  <c r="I115" i="8"/>
  <c r="H115" i="8"/>
  <c r="G115" i="8"/>
  <c r="D115" i="8"/>
  <c r="C115" i="8"/>
  <c r="B115" i="8"/>
  <c r="O114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U107" i="8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W97" i="8"/>
  <c r="W114" i="8" s="1"/>
  <c r="V97" i="8"/>
  <c r="M97" i="8"/>
  <c r="L97" i="8"/>
  <c r="L114" i="8" s="1"/>
  <c r="R114" i="8" s="1"/>
  <c r="K97" i="8"/>
  <c r="J97" i="8"/>
  <c r="J114" i="8" s="1"/>
  <c r="I97" i="8"/>
  <c r="I114" i="8" s="1"/>
  <c r="H97" i="8"/>
  <c r="H114" i="8" s="1"/>
  <c r="G97" i="8"/>
  <c r="G114" i="8" s="1"/>
  <c r="F97" i="8"/>
  <c r="D97" i="8"/>
  <c r="D114" i="8" s="1"/>
  <c r="C97" i="8"/>
  <c r="C114" i="8" s="1"/>
  <c r="B97" i="8"/>
  <c r="W115" i="9"/>
  <c r="V115" i="9"/>
  <c r="O115" i="9"/>
  <c r="N115" i="9"/>
  <c r="J115" i="9"/>
  <c r="I115" i="9"/>
  <c r="H115" i="9"/>
  <c r="G115" i="9"/>
  <c r="F115" i="9"/>
  <c r="B115" i="9"/>
  <c r="O114" i="9"/>
  <c r="N114" i="9"/>
  <c r="U113" i="9"/>
  <c r="T113" i="9"/>
  <c r="S113" i="9"/>
  <c r="R113" i="9"/>
  <c r="S112" i="9"/>
  <c r="R112" i="9"/>
  <c r="E112" i="9"/>
  <c r="S111" i="9"/>
  <c r="R111" i="9"/>
  <c r="E111" i="9"/>
  <c r="S110" i="9"/>
  <c r="R110" i="9"/>
  <c r="E110" i="9"/>
  <c r="T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S106" i="9"/>
  <c r="R106" i="9"/>
  <c r="E106" i="9"/>
  <c r="S105" i="9"/>
  <c r="R105" i="9"/>
  <c r="E105" i="9"/>
  <c r="S104" i="9"/>
  <c r="R104" i="9"/>
  <c r="E104" i="9"/>
  <c r="S103" i="9"/>
  <c r="R103" i="9"/>
  <c r="E103" i="9"/>
  <c r="S102" i="9"/>
  <c r="R102" i="9"/>
  <c r="E102" i="9"/>
  <c r="S101" i="9"/>
  <c r="R101" i="9"/>
  <c r="E101" i="9"/>
  <c r="U101" i="9" s="1"/>
  <c r="S100" i="9"/>
  <c r="R100" i="9"/>
  <c r="E100" i="9"/>
  <c r="S99" i="9"/>
  <c r="R99" i="9"/>
  <c r="E99" i="9"/>
  <c r="U99" i="9" s="1"/>
  <c r="S98" i="9"/>
  <c r="R98" i="9"/>
  <c r="E98" i="9"/>
  <c r="W97" i="9"/>
  <c r="W114" i="9" s="1"/>
  <c r="V97" i="9"/>
  <c r="V114" i="9" s="1"/>
  <c r="M97" i="9"/>
  <c r="L97" i="9"/>
  <c r="K97" i="9"/>
  <c r="J97" i="9"/>
  <c r="I97" i="9"/>
  <c r="I114" i="9" s="1"/>
  <c r="H97" i="9"/>
  <c r="H114" i="9" s="1"/>
  <c r="G97" i="9"/>
  <c r="G114" i="9" s="1"/>
  <c r="F97" i="9"/>
  <c r="F114" i="9" s="1"/>
  <c r="D97" i="9"/>
  <c r="C97" i="9"/>
  <c r="B97" i="9"/>
  <c r="B114" i="9" s="1"/>
  <c r="V115" i="10"/>
  <c r="O115" i="10"/>
  <c r="N115" i="10"/>
  <c r="M115" i="10"/>
  <c r="S115" i="10" s="1"/>
  <c r="K115" i="10"/>
  <c r="H115" i="10"/>
  <c r="G115" i="10"/>
  <c r="F115" i="10"/>
  <c r="D115" i="10"/>
  <c r="C115" i="10"/>
  <c r="O114" i="10"/>
  <c r="N114" i="10"/>
  <c r="U113" i="10"/>
  <c r="T113" i="10"/>
  <c r="S113" i="10"/>
  <c r="R113" i="10"/>
  <c r="S112" i="10"/>
  <c r="R112" i="10"/>
  <c r="E112" i="10"/>
  <c r="S111" i="10"/>
  <c r="R111" i="10"/>
  <c r="E111" i="10"/>
  <c r="T111" i="10" s="1"/>
  <c r="S110" i="10"/>
  <c r="R110" i="10"/>
  <c r="E110" i="10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W97" i="10"/>
  <c r="V97" i="10"/>
  <c r="V114" i="10" s="1"/>
  <c r="M97" i="10"/>
  <c r="L97" i="10"/>
  <c r="L114" i="10" s="1"/>
  <c r="R114" i="10" s="1"/>
  <c r="K97" i="10"/>
  <c r="J97" i="10"/>
  <c r="I97" i="10"/>
  <c r="H97" i="10"/>
  <c r="H114" i="10" s="1"/>
  <c r="G97" i="10"/>
  <c r="G114" i="10" s="1"/>
  <c r="F97" i="10"/>
  <c r="F114" i="10" s="1"/>
  <c r="D97" i="10"/>
  <c r="D114" i="10" s="1"/>
  <c r="C97" i="10"/>
  <c r="C114" i="10" s="1"/>
  <c r="B97" i="10"/>
  <c r="S115" i="11"/>
  <c r="N115" i="11"/>
  <c r="M115" i="11"/>
  <c r="L115" i="11"/>
  <c r="R115" i="11" s="1"/>
  <c r="I115" i="11"/>
  <c r="F115" i="11"/>
  <c r="D115" i="11"/>
  <c r="C115" i="11"/>
  <c r="N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T111" i="11" s="1"/>
  <c r="S110" i="11"/>
  <c r="R110" i="11"/>
  <c r="E110" i="1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S104" i="11"/>
  <c r="R104" i="11"/>
  <c r="E104" i="11"/>
  <c r="T104" i="11" s="1"/>
  <c r="S103" i="11"/>
  <c r="R103" i="11"/>
  <c r="E103" i="11"/>
  <c r="T103" i="11" s="1"/>
  <c r="S102" i="11"/>
  <c r="R102" i="11"/>
  <c r="E102" i="11"/>
  <c r="U102" i="11" s="1"/>
  <c r="S101" i="11"/>
  <c r="R101" i="11"/>
  <c r="E101" i="11"/>
  <c r="S100" i="11"/>
  <c r="R100" i="11"/>
  <c r="E100" i="11"/>
  <c r="U100" i="11" s="1"/>
  <c r="S99" i="11"/>
  <c r="R99" i="11"/>
  <c r="E99" i="11"/>
  <c r="S98" i="11"/>
  <c r="R98" i="11"/>
  <c r="E98" i="11"/>
  <c r="W97" i="11"/>
  <c r="V97" i="11"/>
  <c r="V114" i="11" s="1"/>
  <c r="M97" i="11"/>
  <c r="S97" i="11" s="1"/>
  <c r="L97" i="11"/>
  <c r="L114" i="11" s="1"/>
  <c r="R114" i="11" s="1"/>
  <c r="K97" i="11"/>
  <c r="J97" i="11"/>
  <c r="I97" i="11"/>
  <c r="I114" i="11" s="1"/>
  <c r="H97" i="11"/>
  <c r="G97" i="11"/>
  <c r="F97" i="11"/>
  <c r="F114" i="11" s="1"/>
  <c r="D97" i="11"/>
  <c r="D114" i="11" s="1"/>
  <c r="C97" i="11"/>
  <c r="C114" i="11" s="1"/>
  <c r="B97" i="11"/>
  <c r="O115" i="12"/>
  <c r="N115" i="12"/>
  <c r="L115" i="12"/>
  <c r="R115" i="12" s="1"/>
  <c r="K115" i="12"/>
  <c r="H115" i="12"/>
  <c r="F115" i="12"/>
  <c r="D115" i="12"/>
  <c r="C115" i="12"/>
  <c r="B115" i="12"/>
  <c r="U113" i="12"/>
  <c r="T113" i="12"/>
  <c r="S113" i="12"/>
  <c r="R113" i="12"/>
  <c r="S112" i="12"/>
  <c r="R112" i="12"/>
  <c r="E112" i="12"/>
  <c r="U112" i="12" s="1"/>
  <c r="S111" i="12"/>
  <c r="R111" i="12"/>
  <c r="E111" i="12"/>
  <c r="U111" i="12" s="1"/>
  <c r="S110" i="12"/>
  <c r="R110" i="12"/>
  <c r="E110" i="12"/>
  <c r="S109" i="12"/>
  <c r="R109" i="12"/>
  <c r="E109" i="12"/>
  <c r="S108" i="12"/>
  <c r="R108" i="12"/>
  <c r="E108" i="12"/>
  <c r="T108" i="12" s="1"/>
  <c r="S107" i="12"/>
  <c r="R107" i="12"/>
  <c r="E107" i="12"/>
  <c r="S106" i="12"/>
  <c r="R106" i="12"/>
  <c r="E106" i="12"/>
  <c r="T106" i="12" s="1"/>
  <c r="S105" i="12"/>
  <c r="R105" i="12"/>
  <c r="E105" i="12"/>
  <c r="U105" i="12" s="1"/>
  <c r="S104" i="12"/>
  <c r="R104" i="12"/>
  <c r="E104" i="12"/>
  <c r="S103" i="12"/>
  <c r="R103" i="12"/>
  <c r="E103" i="12"/>
  <c r="T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T100" i="12" s="1"/>
  <c r="S99" i="12"/>
  <c r="R99" i="12"/>
  <c r="E99" i="12"/>
  <c r="T99" i="12" s="1"/>
  <c r="S98" i="12"/>
  <c r="R98" i="12"/>
  <c r="E98" i="12"/>
  <c r="W97" i="12"/>
  <c r="V97" i="12"/>
  <c r="M97" i="12"/>
  <c r="S97" i="12" s="1"/>
  <c r="L97" i="12"/>
  <c r="K97" i="12"/>
  <c r="K114" i="12" s="1"/>
  <c r="J97" i="12"/>
  <c r="I97" i="12"/>
  <c r="H97" i="12"/>
  <c r="H114" i="12" s="1"/>
  <c r="G97" i="12"/>
  <c r="F97" i="12"/>
  <c r="F114" i="12" s="1"/>
  <c r="D97" i="12"/>
  <c r="D114" i="12" s="1"/>
  <c r="C97" i="12"/>
  <c r="C114" i="12" s="1"/>
  <c r="B97" i="12"/>
  <c r="B114" i="12" s="1"/>
  <c r="O115" i="13"/>
  <c r="M115" i="13"/>
  <c r="S115" i="13" s="1"/>
  <c r="J115" i="13"/>
  <c r="G115" i="13"/>
  <c r="F115" i="13"/>
  <c r="B115" i="13"/>
  <c r="O114" i="13"/>
  <c r="N114" i="13"/>
  <c r="U113" i="13"/>
  <c r="T113" i="13"/>
  <c r="S113" i="13"/>
  <c r="R113" i="13"/>
  <c r="S112" i="13"/>
  <c r="R112" i="13"/>
  <c r="E112" i="13"/>
  <c r="S111" i="13"/>
  <c r="R111" i="13"/>
  <c r="E111" i="13"/>
  <c r="U111" i="13" s="1"/>
  <c r="S110" i="13"/>
  <c r="R110" i="13"/>
  <c r="E110" i="13"/>
  <c r="T109" i="13"/>
  <c r="S109" i="13"/>
  <c r="R109" i="13"/>
  <c r="E109" i="13"/>
  <c r="U109" i="13" s="1"/>
  <c r="S108" i="13"/>
  <c r="R108" i="13"/>
  <c r="E108" i="13"/>
  <c r="U107" i="13"/>
  <c r="T107" i="13"/>
  <c r="S107" i="13"/>
  <c r="R107" i="13"/>
  <c r="E107" i="13"/>
  <c r="S106" i="13"/>
  <c r="R106" i="13"/>
  <c r="E106" i="13"/>
  <c r="T106" i="13" s="1"/>
  <c r="U105" i="13"/>
  <c r="T105" i="13"/>
  <c r="S105" i="13"/>
  <c r="R105" i="13"/>
  <c r="E105" i="13"/>
  <c r="S104" i="13"/>
  <c r="R104" i="13"/>
  <c r="E104" i="13"/>
  <c r="T103" i="13"/>
  <c r="S103" i="13"/>
  <c r="R103" i="13"/>
  <c r="E103" i="13"/>
  <c r="U103" i="13" s="1"/>
  <c r="S102" i="13"/>
  <c r="R102" i="13"/>
  <c r="E102" i="13"/>
  <c r="S101" i="13"/>
  <c r="R101" i="13"/>
  <c r="E101" i="13"/>
  <c r="T101" i="13" s="1"/>
  <c r="S100" i="13"/>
  <c r="R100" i="13"/>
  <c r="E100" i="13"/>
  <c r="T100" i="13" s="1"/>
  <c r="S99" i="13"/>
  <c r="R99" i="13"/>
  <c r="E99" i="13"/>
  <c r="U99" i="13" s="1"/>
  <c r="S98" i="13"/>
  <c r="R98" i="13"/>
  <c r="E98" i="13"/>
  <c r="W97" i="13"/>
  <c r="W114" i="13" s="1"/>
  <c r="V97" i="13"/>
  <c r="M97" i="13"/>
  <c r="M114" i="13" s="1"/>
  <c r="S114" i="13" s="1"/>
  <c r="L97" i="13"/>
  <c r="R97" i="13" s="1"/>
  <c r="K97" i="13"/>
  <c r="J97" i="13"/>
  <c r="J114" i="13" s="1"/>
  <c r="I97" i="13"/>
  <c r="I114" i="13" s="1"/>
  <c r="H97" i="13"/>
  <c r="G97" i="13"/>
  <c r="G114" i="13" s="1"/>
  <c r="F97" i="13"/>
  <c r="D97" i="13"/>
  <c r="C97" i="13"/>
  <c r="B97" i="13"/>
  <c r="B114" i="13" s="1"/>
  <c r="W115" i="14"/>
  <c r="V115" i="14"/>
  <c r="N115" i="14"/>
  <c r="L115" i="14"/>
  <c r="R115" i="14" s="1"/>
  <c r="K115" i="14"/>
  <c r="J115" i="14"/>
  <c r="H115" i="14"/>
  <c r="F115" i="14"/>
  <c r="D115" i="14"/>
  <c r="C115" i="14"/>
  <c r="B115" i="14"/>
  <c r="N114" i="14"/>
  <c r="U113" i="14"/>
  <c r="T113" i="14"/>
  <c r="S113" i="14"/>
  <c r="R113" i="14"/>
  <c r="S112" i="14"/>
  <c r="R112" i="14"/>
  <c r="E112" i="14"/>
  <c r="S111" i="14"/>
  <c r="R111" i="14"/>
  <c r="E111" i="14"/>
  <c r="T111" i="14" s="1"/>
  <c r="S110" i="14"/>
  <c r="R110" i="14"/>
  <c r="E110" i="14"/>
  <c r="T110" i="14" s="1"/>
  <c r="S109" i="14"/>
  <c r="R109" i="14"/>
  <c r="E109" i="14"/>
  <c r="U109" i="14" s="1"/>
  <c r="U108" i="14"/>
  <c r="S108" i="14"/>
  <c r="R108" i="14"/>
  <c r="E108" i="14"/>
  <c r="T108" i="14" s="1"/>
  <c r="S107" i="14"/>
  <c r="R107" i="14"/>
  <c r="E107" i="14"/>
  <c r="T106" i="14"/>
  <c r="S106" i="14"/>
  <c r="R106" i="14"/>
  <c r="E106" i="14"/>
  <c r="U106" i="14" s="1"/>
  <c r="S105" i="14"/>
  <c r="R105" i="14"/>
  <c r="E105" i="14"/>
  <c r="S104" i="14"/>
  <c r="R104" i="14"/>
  <c r="E104" i="14"/>
  <c r="S103" i="14"/>
  <c r="R103" i="14"/>
  <c r="E103" i="14"/>
  <c r="T103" i="14" s="1"/>
  <c r="S102" i="14"/>
  <c r="R102" i="14"/>
  <c r="E102" i="14"/>
  <c r="U102" i="14" s="1"/>
  <c r="S101" i="14"/>
  <c r="R101" i="14"/>
  <c r="E101" i="14"/>
  <c r="S100" i="14"/>
  <c r="R100" i="14"/>
  <c r="E100" i="14"/>
  <c r="T100" i="14" s="1"/>
  <c r="S99" i="14"/>
  <c r="R99" i="14"/>
  <c r="E99" i="14"/>
  <c r="S98" i="14"/>
  <c r="R98" i="14"/>
  <c r="E98" i="14"/>
  <c r="U98" i="14" s="1"/>
  <c r="W97" i="14"/>
  <c r="W114" i="14" s="1"/>
  <c r="V97" i="14"/>
  <c r="M97" i="14"/>
  <c r="L97" i="14"/>
  <c r="L114" i="14" s="1"/>
  <c r="R114" i="14" s="1"/>
  <c r="K97" i="14"/>
  <c r="K114" i="14" s="1"/>
  <c r="J97" i="14"/>
  <c r="J114" i="14" s="1"/>
  <c r="I97" i="14"/>
  <c r="H97" i="14"/>
  <c r="G97" i="14"/>
  <c r="F97" i="14"/>
  <c r="F114" i="14" s="1"/>
  <c r="D97" i="14"/>
  <c r="D114" i="14" s="1"/>
  <c r="C97" i="14"/>
  <c r="C114" i="14" s="1"/>
  <c r="B97" i="14"/>
  <c r="V115" i="15"/>
  <c r="M115" i="15"/>
  <c r="S115" i="15" s="1"/>
  <c r="K115" i="15"/>
  <c r="J115" i="15"/>
  <c r="I115" i="15"/>
  <c r="D115" i="15"/>
  <c r="B115" i="15"/>
  <c r="U113" i="15"/>
  <c r="T113" i="15"/>
  <c r="S113" i="15"/>
  <c r="R113" i="15"/>
  <c r="S112" i="15"/>
  <c r="R112" i="15"/>
  <c r="E112" i="15"/>
  <c r="T112" i="15" s="1"/>
  <c r="S111" i="15"/>
  <c r="R111" i="15"/>
  <c r="E111" i="15"/>
  <c r="T111" i="15" s="1"/>
  <c r="S110" i="15"/>
  <c r="R110" i="15"/>
  <c r="E110" i="15"/>
  <c r="U110" i="15" s="1"/>
  <c r="S109" i="15"/>
  <c r="R109" i="15"/>
  <c r="E109" i="15"/>
  <c r="S108" i="15"/>
  <c r="R108" i="15"/>
  <c r="E108" i="15"/>
  <c r="S107" i="15"/>
  <c r="R107" i="15"/>
  <c r="E107" i="15"/>
  <c r="U107" i="15" s="1"/>
  <c r="S106" i="15"/>
  <c r="R106" i="15"/>
  <c r="E106" i="15"/>
  <c r="S105" i="15"/>
  <c r="R105" i="15"/>
  <c r="E105" i="15"/>
  <c r="S104" i="15"/>
  <c r="R104" i="15"/>
  <c r="E104" i="15"/>
  <c r="T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T100" i="15"/>
  <c r="S100" i="15"/>
  <c r="R100" i="15"/>
  <c r="E100" i="15"/>
  <c r="U100" i="15" s="1"/>
  <c r="S99" i="15"/>
  <c r="R99" i="15"/>
  <c r="E99" i="15"/>
  <c r="S98" i="15"/>
  <c r="R98" i="15"/>
  <c r="E98" i="15"/>
  <c r="W97" i="15"/>
  <c r="W114" i="15" s="1"/>
  <c r="V97" i="15"/>
  <c r="V114" i="15" s="1"/>
  <c r="M97" i="15"/>
  <c r="M114" i="15" s="1"/>
  <c r="S114" i="15" s="1"/>
  <c r="L97" i="15"/>
  <c r="K97" i="15"/>
  <c r="K114" i="15" s="1"/>
  <c r="J97" i="15"/>
  <c r="J114" i="15" s="1"/>
  <c r="I97" i="15"/>
  <c r="I114" i="15" s="1"/>
  <c r="H97" i="15"/>
  <c r="H114" i="15" s="1"/>
  <c r="G97" i="15"/>
  <c r="F97" i="15"/>
  <c r="D97" i="15"/>
  <c r="D114" i="15" s="1"/>
  <c r="C97" i="15"/>
  <c r="B97" i="15"/>
  <c r="B114" i="15" s="1"/>
  <c r="W115" i="16"/>
  <c r="V115" i="16"/>
  <c r="O115" i="16"/>
  <c r="L115" i="16"/>
  <c r="R115" i="16" s="1"/>
  <c r="J115" i="16"/>
  <c r="I115" i="16"/>
  <c r="H115" i="16"/>
  <c r="G115" i="16"/>
  <c r="C115" i="16"/>
  <c r="B115" i="16"/>
  <c r="O114" i="16"/>
  <c r="U113" i="16"/>
  <c r="T113" i="16"/>
  <c r="S113" i="16"/>
  <c r="R113" i="16"/>
  <c r="T112" i="16"/>
  <c r="S112" i="16"/>
  <c r="R112" i="16"/>
  <c r="E112" i="16"/>
  <c r="U112" i="16" s="1"/>
  <c r="S111" i="16"/>
  <c r="R111" i="16"/>
  <c r="E111" i="16"/>
  <c r="U111" i="16" s="1"/>
  <c r="S110" i="16"/>
  <c r="R110" i="16"/>
  <c r="E110" i="16"/>
  <c r="T110" i="16" s="1"/>
  <c r="S109" i="16"/>
  <c r="R109" i="16"/>
  <c r="E109" i="16"/>
  <c r="U109" i="16" s="1"/>
  <c r="S108" i="16"/>
  <c r="R108" i="16"/>
  <c r="E108" i="16"/>
  <c r="S107" i="16"/>
  <c r="R107" i="16"/>
  <c r="E107" i="16"/>
  <c r="U107" i="16" s="1"/>
  <c r="S106" i="16"/>
  <c r="R106" i="16"/>
  <c r="E106" i="16"/>
  <c r="S105" i="16"/>
  <c r="R105" i="16"/>
  <c r="E105" i="16"/>
  <c r="T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S101" i="16"/>
  <c r="R101" i="16"/>
  <c r="E101" i="16"/>
  <c r="S100" i="16"/>
  <c r="R100" i="16"/>
  <c r="E100" i="16"/>
  <c r="U100" i="16" s="1"/>
  <c r="S99" i="16"/>
  <c r="R99" i="16"/>
  <c r="E99" i="16"/>
  <c r="S98" i="16"/>
  <c r="R98" i="16"/>
  <c r="E98" i="16"/>
  <c r="W97" i="16"/>
  <c r="W114" i="16" s="1"/>
  <c r="V97" i="16"/>
  <c r="M97" i="16"/>
  <c r="S97" i="16" s="1"/>
  <c r="L97" i="16"/>
  <c r="K97" i="16"/>
  <c r="J97" i="16"/>
  <c r="J114" i="16" s="1"/>
  <c r="I97" i="16"/>
  <c r="I114" i="16" s="1"/>
  <c r="H97" i="16"/>
  <c r="H114" i="16" s="1"/>
  <c r="G97" i="16"/>
  <c r="G114" i="16" s="1"/>
  <c r="F97" i="16"/>
  <c r="D97" i="16"/>
  <c r="C97" i="16"/>
  <c r="C114" i="16" s="1"/>
  <c r="B97" i="16"/>
  <c r="W115" i="17"/>
  <c r="V115" i="17"/>
  <c r="O115" i="17"/>
  <c r="N115" i="17"/>
  <c r="M115" i="17"/>
  <c r="S115" i="17" s="1"/>
  <c r="K115" i="17"/>
  <c r="I115" i="17"/>
  <c r="H115" i="17"/>
  <c r="G115" i="17"/>
  <c r="F115" i="17"/>
  <c r="D115" i="17"/>
  <c r="B115" i="17"/>
  <c r="O114" i="17"/>
  <c r="N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T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S106" i="17"/>
  <c r="R106" i="17"/>
  <c r="E106" i="17"/>
  <c r="T106" i="17" s="1"/>
  <c r="T105" i="17"/>
  <c r="S105" i="17"/>
  <c r="R105" i="17"/>
  <c r="E105" i="17"/>
  <c r="U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S101" i="17"/>
  <c r="R101" i="17"/>
  <c r="E101" i="17"/>
  <c r="U101" i="17" s="1"/>
  <c r="S100" i="17"/>
  <c r="R100" i="17"/>
  <c r="E100" i="17"/>
  <c r="S99" i="17"/>
  <c r="R99" i="17"/>
  <c r="E99" i="17"/>
  <c r="S98" i="17"/>
  <c r="R98" i="17"/>
  <c r="E98" i="17"/>
  <c r="T98" i="17" s="1"/>
  <c r="W97" i="17"/>
  <c r="W114" i="17" s="1"/>
  <c r="V97" i="17"/>
  <c r="V114" i="17" s="1"/>
  <c r="M97" i="17"/>
  <c r="S97" i="17" s="1"/>
  <c r="L97" i="17"/>
  <c r="R97" i="17" s="1"/>
  <c r="K97" i="17"/>
  <c r="J97" i="17"/>
  <c r="I97" i="17"/>
  <c r="I114" i="17" s="1"/>
  <c r="H97" i="17"/>
  <c r="H114" i="17" s="1"/>
  <c r="G97" i="17"/>
  <c r="G114" i="17" s="1"/>
  <c r="F97" i="17"/>
  <c r="F114" i="17" s="1"/>
  <c r="D97" i="17"/>
  <c r="C97" i="17"/>
  <c r="B97" i="17"/>
  <c r="B114" i="17" s="1"/>
  <c r="V115" i="18"/>
  <c r="S115" i="18"/>
  <c r="O115" i="18"/>
  <c r="N115" i="18"/>
  <c r="M115" i="18"/>
  <c r="J115" i="18"/>
  <c r="H115" i="18"/>
  <c r="G115" i="18"/>
  <c r="F115" i="18"/>
  <c r="D115" i="18"/>
  <c r="O114" i="18"/>
  <c r="N114" i="18"/>
  <c r="U113" i="18"/>
  <c r="T113" i="18"/>
  <c r="S113" i="18"/>
  <c r="R113" i="18"/>
  <c r="S112" i="18"/>
  <c r="R112" i="18"/>
  <c r="E112" i="18"/>
  <c r="T112" i="18" s="1"/>
  <c r="U111" i="18"/>
  <c r="T111" i="18"/>
  <c r="S111" i="18"/>
  <c r="R111" i="18"/>
  <c r="E111" i="18"/>
  <c r="S110" i="18"/>
  <c r="R110" i="18"/>
  <c r="E110" i="18"/>
  <c r="U110" i="18" s="1"/>
  <c r="U109" i="18"/>
  <c r="T109" i="18"/>
  <c r="S109" i="18"/>
  <c r="R109" i="18"/>
  <c r="E109" i="18"/>
  <c r="S108" i="18"/>
  <c r="R108" i="18"/>
  <c r="E108" i="18"/>
  <c r="S107" i="18"/>
  <c r="R107" i="18"/>
  <c r="E107" i="18"/>
  <c r="T107" i="18" s="1"/>
  <c r="S106" i="18"/>
  <c r="R106" i="18"/>
  <c r="E106" i="18"/>
  <c r="U106" i="18" s="1"/>
  <c r="S105" i="18"/>
  <c r="R105" i="18"/>
  <c r="E105" i="18"/>
  <c r="U105" i="18" s="1"/>
  <c r="U104" i="18"/>
  <c r="S104" i="18"/>
  <c r="R104" i="18"/>
  <c r="E104" i="18"/>
  <c r="T104" i="18" s="1"/>
  <c r="S103" i="18"/>
  <c r="R103" i="18"/>
  <c r="E103" i="18"/>
  <c r="S102" i="18"/>
  <c r="R102" i="18"/>
  <c r="E102" i="18"/>
  <c r="U102" i="18" s="1"/>
  <c r="S101" i="18"/>
  <c r="R101" i="18"/>
  <c r="E101" i="18"/>
  <c r="U101" i="18" s="1"/>
  <c r="S100" i="18"/>
  <c r="R100" i="18"/>
  <c r="E100" i="18"/>
  <c r="S99" i="18"/>
  <c r="R99" i="18"/>
  <c r="E99" i="18"/>
  <c r="T99" i="18" s="1"/>
  <c r="S98" i="18"/>
  <c r="R98" i="18"/>
  <c r="E98" i="18"/>
  <c r="U98" i="18" s="1"/>
  <c r="W97" i="18"/>
  <c r="V97" i="18"/>
  <c r="V114" i="18" s="1"/>
  <c r="M97" i="18"/>
  <c r="L97" i="18"/>
  <c r="K97" i="18"/>
  <c r="J97" i="18"/>
  <c r="J114" i="18" s="1"/>
  <c r="I97" i="18"/>
  <c r="H97" i="18"/>
  <c r="H114" i="18" s="1"/>
  <c r="G97" i="18"/>
  <c r="G114" i="18" s="1"/>
  <c r="F97" i="18"/>
  <c r="F114" i="18" s="1"/>
  <c r="D97" i="18"/>
  <c r="D114" i="18" s="1"/>
  <c r="C97" i="18"/>
  <c r="B97" i="18"/>
  <c r="W115" i="19"/>
  <c r="N115" i="19"/>
  <c r="M115" i="19"/>
  <c r="S115" i="19" s="1"/>
  <c r="L115" i="19"/>
  <c r="R115" i="19" s="1"/>
  <c r="K115" i="19"/>
  <c r="I115" i="19"/>
  <c r="F115" i="19"/>
  <c r="D115" i="19"/>
  <c r="C115" i="19"/>
  <c r="O114" i="19"/>
  <c r="N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U111" i="19" s="1"/>
  <c r="S110" i="19"/>
  <c r="R110" i="19"/>
  <c r="E110" i="19"/>
  <c r="U110" i="19" s="1"/>
  <c r="S109" i="19"/>
  <c r="R109" i="19"/>
  <c r="E109" i="19"/>
  <c r="S108" i="19"/>
  <c r="R108" i="19"/>
  <c r="E108" i="19"/>
  <c r="T108" i="19" s="1"/>
  <c r="S107" i="19"/>
  <c r="R107" i="19"/>
  <c r="E107" i="19"/>
  <c r="U107" i="19" s="1"/>
  <c r="S106" i="19"/>
  <c r="R106" i="19"/>
  <c r="E106" i="19"/>
  <c r="S105" i="19"/>
  <c r="R105" i="19"/>
  <c r="E105" i="19"/>
  <c r="T105" i="19" s="1"/>
  <c r="S104" i="19"/>
  <c r="R104" i="19"/>
  <c r="E104" i="19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S99" i="19"/>
  <c r="R99" i="19"/>
  <c r="E99" i="19"/>
  <c r="U99" i="19" s="1"/>
  <c r="S98" i="19"/>
  <c r="R98" i="19"/>
  <c r="E98" i="19"/>
  <c r="W97" i="19"/>
  <c r="V97" i="19"/>
  <c r="V114" i="19" s="1"/>
  <c r="M97" i="19"/>
  <c r="S97" i="19" s="1"/>
  <c r="L97" i="19"/>
  <c r="L114" i="19" s="1"/>
  <c r="R114" i="19" s="1"/>
  <c r="K97" i="19"/>
  <c r="J97" i="19"/>
  <c r="I97" i="19"/>
  <c r="I114" i="19" s="1"/>
  <c r="H97" i="19"/>
  <c r="G97" i="19"/>
  <c r="F97" i="19"/>
  <c r="F114" i="19" s="1"/>
  <c r="D97" i="19"/>
  <c r="D114" i="19" s="1"/>
  <c r="C97" i="19"/>
  <c r="C114" i="19" s="1"/>
  <c r="B97" i="19"/>
  <c r="N115" i="20"/>
  <c r="L115" i="20"/>
  <c r="R115" i="20" s="1"/>
  <c r="K115" i="20"/>
  <c r="H115" i="20"/>
  <c r="F115" i="20"/>
  <c r="D115" i="20"/>
  <c r="C115" i="20"/>
  <c r="B115" i="20"/>
  <c r="N114" i="20"/>
  <c r="U113" i="20"/>
  <c r="T113" i="20"/>
  <c r="S113" i="20"/>
  <c r="R113" i="20"/>
  <c r="S112" i="20"/>
  <c r="R112" i="20"/>
  <c r="E112" i="20"/>
  <c r="U112" i="20" s="1"/>
  <c r="S111" i="20"/>
  <c r="R111" i="20"/>
  <c r="E111" i="20"/>
  <c r="U111" i="20" s="1"/>
  <c r="S110" i="20"/>
  <c r="R110" i="20"/>
  <c r="E110" i="20"/>
  <c r="U110" i="20" s="1"/>
  <c r="S109" i="20"/>
  <c r="R109" i="20"/>
  <c r="E109" i="20"/>
  <c r="S108" i="20"/>
  <c r="R108" i="20"/>
  <c r="E108" i="20"/>
  <c r="U108" i="20" s="1"/>
  <c r="S107" i="20"/>
  <c r="R107" i="20"/>
  <c r="E107" i="20"/>
  <c r="S106" i="20"/>
  <c r="R106" i="20"/>
  <c r="E106" i="20"/>
  <c r="T106" i="20" s="1"/>
  <c r="S105" i="20"/>
  <c r="R105" i="20"/>
  <c r="E105" i="20"/>
  <c r="S104" i="20"/>
  <c r="R104" i="20"/>
  <c r="E104" i="20"/>
  <c r="U104" i="20" s="1"/>
  <c r="S103" i="20"/>
  <c r="R103" i="20"/>
  <c r="E103" i="20"/>
  <c r="S102" i="20"/>
  <c r="R102" i="20"/>
  <c r="E102" i="20"/>
  <c r="U102" i="20" s="1"/>
  <c r="S101" i="20"/>
  <c r="R101" i="20"/>
  <c r="E101" i="20"/>
  <c r="S100" i="20"/>
  <c r="R100" i="20"/>
  <c r="E100" i="20"/>
  <c r="T100" i="20" s="1"/>
  <c r="S99" i="20"/>
  <c r="R99" i="20"/>
  <c r="E99" i="20"/>
  <c r="S98" i="20"/>
  <c r="R98" i="20"/>
  <c r="E98" i="20"/>
  <c r="T98" i="20" s="1"/>
  <c r="W97" i="20"/>
  <c r="V97" i="20"/>
  <c r="V114" i="20" s="1"/>
  <c r="M97" i="20"/>
  <c r="L97" i="20"/>
  <c r="K97" i="20"/>
  <c r="K114" i="20" s="1"/>
  <c r="J97" i="20"/>
  <c r="I97" i="20"/>
  <c r="H97" i="20"/>
  <c r="H114" i="20" s="1"/>
  <c r="G97" i="20"/>
  <c r="G114" i="20" s="1"/>
  <c r="F97" i="20"/>
  <c r="F114" i="20" s="1"/>
  <c r="D97" i="20"/>
  <c r="D114" i="20" s="1"/>
  <c r="C97" i="20"/>
  <c r="C114" i="20" s="1"/>
  <c r="B97" i="20"/>
  <c r="B114" i="20" s="1"/>
  <c r="O115" i="21"/>
  <c r="N115" i="21"/>
  <c r="M115" i="21"/>
  <c r="S115" i="21" s="1"/>
  <c r="J115" i="21"/>
  <c r="I115" i="21"/>
  <c r="G115" i="21"/>
  <c r="B115" i="21"/>
  <c r="O114" i="21"/>
  <c r="N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U111" i="21" s="1"/>
  <c r="S110" i="21"/>
  <c r="R110" i="21"/>
  <c r="E110" i="21"/>
  <c r="S109" i="21"/>
  <c r="R109" i="21"/>
  <c r="E109" i="21"/>
  <c r="U109" i="21" s="1"/>
  <c r="S108" i="21"/>
  <c r="R108" i="21"/>
  <c r="E108" i="21"/>
  <c r="S107" i="21"/>
  <c r="R107" i="21"/>
  <c r="E107" i="21"/>
  <c r="T107" i="21" s="1"/>
  <c r="S106" i="21"/>
  <c r="R106" i="21"/>
  <c r="E106" i="2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T101" i="21" s="1"/>
  <c r="S100" i="21"/>
  <c r="R100" i="21"/>
  <c r="E100" i="21"/>
  <c r="U100" i="21" s="1"/>
  <c r="S99" i="21"/>
  <c r="R99" i="21"/>
  <c r="E99" i="21"/>
  <c r="T99" i="21" s="1"/>
  <c r="S98" i="21"/>
  <c r="R98" i="21"/>
  <c r="E98" i="21"/>
  <c r="U98" i="21" s="1"/>
  <c r="W97" i="21"/>
  <c r="W114" i="21" s="1"/>
  <c r="V97" i="21"/>
  <c r="M97" i="21"/>
  <c r="S97" i="21" s="1"/>
  <c r="L97" i="21"/>
  <c r="R97" i="21" s="1"/>
  <c r="K97" i="21"/>
  <c r="K114" i="21" s="1"/>
  <c r="J97" i="21"/>
  <c r="J114" i="21" s="1"/>
  <c r="I97" i="21"/>
  <c r="I114" i="21" s="1"/>
  <c r="H97" i="21"/>
  <c r="G97" i="21"/>
  <c r="G114" i="21" s="1"/>
  <c r="F97" i="21"/>
  <c r="D97" i="21"/>
  <c r="C97" i="21"/>
  <c r="B97" i="21"/>
  <c r="B114" i="21" s="1"/>
  <c r="W115" i="22"/>
  <c r="V115" i="22"/>
  <c r="N115" i="22"/>
  <c r="L115" i="22"/>
  <c r="R115" i="22" s="1"/>
  <c r="K115" i="22"/>
  <c r="F115" i="22"/>
  <c r="C115" i="22"/>
  <c r="N114" i="22"/>
  <c r="U113" i="22"/>
  <c r="T113" i="22"/>
  <c r="S113" i="22"/>
  <c r="R113" i="22"/>
  <c r="S112" i="22"/>
  <c r="R112" i="22"/>
  <c r="E112" i="22"/>
  <c r="U112" i="22" s="1"/>
  <c r="S111" i="22"/>
  <c r="R111" i="22"/>
  <c r="E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T108" i="22" s="1"/>
  <c r="S107" i="22"/>
  <c r="R107" i="22"/>
  <c r="E107" i="22"/>
  <c r="U106" i="22"/>
  <c r="S106" i="22"/>
  <c r="R106" i="22"/>
  <c r="E106" i="22"/>
  <c r="T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S102" i="22"/>
  <c r="R102" i="22"/>
  <c r="E102" i="22"/>
  <c r="U102" i="22" s="1"/>
  <c r="S101" i="22"/>
  <c r="R101" i="22"/>
  <c r="E101" i="22"/>
  <c r="S100" i="22"/>
  <c r="R100" i="22"/>
  <c r="E100" i="22"/>
  <c r="T100" i="22" s="1"/>
  <c r="S99" i="22"/>
  <c r="R99" i="22"/>
  <c r="E99" i="22"/>
  <c r="S98" i="22"/>
  <c r="R98" i="22"/>
  <c r="E98" i="22"/>
  <c r="U98" i="22" s="1"/>
  <c r="W97" i="22"/>
  <c r="W114" i="22" s="1"/>
  <c r="V97" i="22"/>
  <c r="V114" i="22" s="1"/>
  <c r="M97" i="22"/>
  <c r="L97" i="22"/>
  <c r="L114" i="22" s="1"/>
  <c r="R114" i="22" s="1"/>
  <c r="K97" i="22"/>
  <c r="K114" i="22" s="1"/>
  <c r="J97" i="22"/>
  <c r="I97" i="22"/>
  <c r="H97" i="22"/>
  <c r="G97" i="22"/>
  <c r="F97" i="22"/>
  <c r="F114" i="22" s="1"/>
  <c r="D97" i="22"/>
  <c r="C97" i="22"/>
  <c r="C114" i="22" s="1"/>
  <c r="B97" i="22"/>
  <c r="B114" i="22" s="1"/>
  <c r="W115" i="23"/>
  <c r="V115" i="23"/>
  <c r="M115" i="23"/>
  <c r="S115" i="23" s="1"/>
  <c r="L115" i="23"/>
  <c r="R115" i="23" s="1"/>
  <c r="K115" i="23"/>
  <c r="J115" i="23"/>
  <c r="I115" i="23"/>
  <c r="D115" i="23"/>
  <c r="B115" i="23"/>
  <c r="O114" i="23"/>
  <c r="U113" i="23"/>
  <c r="T113" i="23"/>
  <c r="S113" i="23"/>
  <c r="R113" i="23"/>
  <c r="S112" i="23"/>
  <c r="R112" i="23"/>
  <c r="E112" i="23"/>
  <c r="U112" i="23" s="1"/>
  <c r="S111" i="23"/>
  <c r="R111" i="23"/>
  <c r="E111" i="23"/>
  <c r="T111" i="23" s="1"/>
  <c r="S110" i="23"/>
  <c r="R110" i="23"/>
  <c r="E110" i="23"/>
  <c r="U110" i="23" s="1"/>
  <c r="S109" i="23"/>
  <c r="R109" i="23"/>
  <c r="E109" i="23"/>
  <c r="T109" i="23" s="1"/>
  <c r="S108" i="23"/>
  <c r="R108" i="23"/>
  <c r="E108" i="23"/>
  <c r="S107" i="23"/>
  <c r="R107" i="23"/>
  <c r="E107" i="23"/>
  <c r="U107" i="23" s="1"/>
  <c r="S106" i="23"/>
  <c r="R106" i="23"/>
  <c r="E106" i="23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T101" i="23" s="1"/>
  <c r="S100" i="23"/>
  <c r="R100" i="23"/>
  <c r="E100" i="23"/>
  <c r="S99" i="23"/>
  <c r="R99" i="23"/>
  <c r="E99" i="23"/>
  <c r="U99" i="23" s="1"/>
  <c r="S98" i="23"/>
  <c r="R98" i="23"/>
  <c r="E98" i="23"/>
  <c r="W97" i="23"/>
  <c r="V97" i="23"/>
  <c r="V114" i="23" s="1"/>
  <c r="M97" i="23"/>
  <c r="M114" i="23" s="1"/>
  <c r="S114" i="23" s="1"/>
  <c r="L97" i="23"/>
  <c r="R97" i="23" s="1"/>
  <c r="K97" i="23"/>
  <c r="K114" i="23" s="1"/>
  <c r="J97" i="23"/>
  <c r="J114" i="23" s="1"/>
  <c r="I97" i="23"/>
  <c r="I114" i="23" s="1"/>
  <c r="H97" i="23"/>
  <c r="G97" i="23"/>
  <c r="F97" i="23"/>
  <c r="D97" i="23"/>
  <c r="D114" i="23" s="1"/>
  <c r="C97" i="23"/>
  <c r="B97" i="23"/>
  <c r="B114" i="23" s="1"/>
  <c r="W115" i="24"/>
  <c r="R115" i="24"/>
  <c r="O115" i="24"/>
  <c r="L115" i="24"/>
  <c r="J115" i="24"/>
  <c r="I115" i="24"/>
  <c r="H115" i="24"/>
  <c r="G115" i="24"/>
  <c r="C115" i="24"/>
  <c r="O114" i="24"/>
  <c r="U113" i="24"/>
  <c r="T113" i="24"/>
  <c r="S113" i="24"/>
  <c r="R113" i="24"/>
  <c r="S112" i="24"/>
  <c r="R112" i="24"/>
  <c r="E112" i="24"/>
  <c r="U112" i="24" s="1"/>
  <c r="S111" i="24"/>
  <c r="R111" i="24"/>
  <c r="E111" i="24"/>
  <c r="U111" i="24" s="1"/>
  <c r="U110" i="24"/>
  <c r="S110" i="24"/>
  <c r="R110" i="24"/>
  <c r="E110" i="24"/>
  <c r="T110" i="24" s="1"/>
  <c r="S109" i="24"/>
  <c r="R109" i="24"/>
  <c r="E109" i="24"/>
  <c r="S108" i="24"/>
  <c r="R108" i="24"/>
  <c r="E108" i="24"/>
  <c r="U108" i="24" s="1"/>
  <c r="S107" i="24"/>
  <c r="R107" i="24"/>
  <c r="E107" i="24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W97" i="24"/>
  <c r="W114" i="24" s="1"/>
  <c r="V97" i="24"/>
  <c r="V114" i="24" s="1"/>
  <c r="M97" i="24"/>
  <c r="S97" i="24" s="1"/>
  <c r="L97" i="24"/>
  <c r="R97" i="24" s="1"/>
  <c r="K97" i="24"/>
  <c r="J97" i="24"/>
  <c r="J114" i="24" s="1"/>
  <c r="I97" i="24"/>
  <c r="I114" i="24" s="1"/>
  <c r="H97" i="24"/>
  <c r="H114" i="24" s="1"/>
  <c r="G97" i="24"/>
  <c r="G114" i="24" s="1"/>
  <c r="F97" i="24"/>
  <c r="D97" i="24"/>
  <c r="C97" i="24"/>
  <c r="C114" i="24" s="1"/>
  <c r="B97" i="24"/>
  <c r="W115" i="25"/>
  <c r="V115" i="25"/>
  <c r="O115" i="25"/>
  <c r="N115" i="25"/>
  <c r="J115" i="25"/>
  <c r="I115" i="25"/>
  <c r="H115" i="25"/>
  <c r="G115" i="25"/>
  <c r="F115" i="25"/>
  <c r="B115" i="25"/>
  <c r="O114" i="25"/>
  <c r="N114" i="25"/>
  <c r="U113" i="25"/>
  <c r="T113" i="25"/>
  <c r="S113" i="25"/>
  <c r="R113" i="25"/>
  <c r="S112" i="25"/>
  <c r="R112" i="25"/>
  <c r="E112" i="25"/>
  <c r="U112" i="25" s="1"/>
  <c r="S111" i="25"/>
  <c r="R111" i="25"/>
  <c r="E111" i="25"/>
  <c r="T111" i="25" s="1"/>
  <c r="S110" i="25"/>
  <c r="R110" i="25"/>
  <c r="E110" i="25"/>
  <c r="S109" i="25"/>
  <c r="R109" i="25"/>
  <c r="E109" i="25"/>
  <c r="U109" i="25" s="1"/>
  <c r="S108" i="25"/>
  <c r="R108" i="25"/>
  <c r="E108" i="25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T103" i="25" s="1"/>
  <c r="S102" i="25"/>
  <c r="R102" i="25"/>
  <c r="E102" i="25"/>
  <c r="S101" i="25"/>
  <c r="R101" i="25"/>
  <c r="E101" i="25"/>
  <c r="U101" i="25" s="1"/>
  <c r="S100" i="25"/>
  <c r="R100" i="25"/>
  <c r="E100" i="25"/>
  <c r="S99" i="25"/>
  <c r="R99" i="25"/>
  <c r="E99" i="25"/>
  <c r="U99" i="25" s="1"/>
  <c r="S98" i="25"/>
  <c r="R98" i="25"/>
  <c r="E98" i="25"/>
  <c r="U98" i="25" s="1"/>
  <c r="W97" i="25"/>
  <c r="W114" i="25" s="1"/>
  <c r="V97" i="25"/>
  <c r="V114" i="25" s="1"/>
  <c r="M97" i="25"/>
  <c r="S97" i="25" s="1"/>
  <c r="L97" i="25"/>
  <c r="R97" i="25" s="1"/>
  <c r="K97" i="25"/>
  <c r="J97" i="25"/>
  <c r="J114" i="25" s="1"/>
  <c r="I97" i="25"/>
  <c r="I114" i="25" s="1"/>
  <c r="H97" i="25"/>
  <c r="H114" i="25" s="1"/>
  <c r="G97" i="25"/>
  <c r="G114" i="25" s="1"/>
  <c r="F97" i="25"/>
  <c r="F114" i="25" s="1"/>
  <c r="D97" i="25"/>
  <c r="C97" i="25"/>
  <c r="B97" i="25"/>
  <c r="B114" i="25" s="1"/>
  <c r="W115" i="26"/>
  <c r="V115" i="26"/>
  <c r="O115" i="26"/>
  <c r="N115" i="26"/>
  <c r="M115" i="26"/>
  <c r="S115" i="26" s="1"/>
  <c r="J115" i="26"/>
  <c r="H115" i="26"/>
  <c r="G115" i="26"/>
  <c r="F115" i="26"/>
  <c r="D115" i="26"/>
  <c r="O114" i="26"/>
  <c r="N114" i="26"/>
  <c r="U113" i="26"/>
  <c r="T113" i="26"/>
  <c r="S113" i="26"/>
  <c r="R113" i="26"/>
  <c r="S112" i="26"/>
  <c r="R112" i="26"/>
  <c r="E112" i="26"/>
  <c r="T112" i="26" s="1"/>
  <c r="S111" i="26"/>
  <c r="R111" i="26"/>
  <c r="E111" i="26"/>
  <c r="S110" i="26"/>
  <c r="R110" i="26"/>
  <c r="E110" i="26"/>
  <c r="U110" i="26" s="1"/>
  <c r="S109" i="26"/>
  <c r="R109" i="26"/>
  <c r="E109" i="26"/>
  <c r="S108" i="26"/>
  <c r="R108" i="26"/>
  <c r="E108" i="26"/>
  <c r="U108" i="26" s="1"/>
  <c r="S107" i="26"/>
  <c r="R107" i="26"/>
  <c r="E107" i="26"/>
  <c r="U107" i="26" s="1"/>
  <c r="S106" i="26"/>
  <c r="R106" i="26"/>
  <c r="E106" i="26"/>
  <c r="S105" i="26"/>
  <c r="R105" i="26"/>
  <c r="E105" i="26"/>
  <c r="U105" i="26" s="1"/>
  <c r="U104" i="26"/>
  <c r="S104" i="26"/>
  <c r="R104" i="26"/>
  <c r="E104" i="26"/>
  <c r="T104" i="26" s="1"/>
  <c r="S103" i="26"/>
  <c r="R103" i="26"/>
  <c r="E103" i="26"/>
  <c r="S102" i="26"/>
  <c r="R102" i="26"/>
  <c r="E102" i="26"/>
  <c r="U102" i="26" s="1"/>
  <c r="S101" i="26"/>
  <c r="R101" i="26"/>
  <c r="E101" i="26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W97" i="26"/>
  <c r="V97" i="26"/>
  <c r="V114" i="26" s="1"/>
  <c r="M97" i="26"/>
  <c r="L97" i="26"/>
  <c r="K97" i="26"/>
  <c r="J97" i="26"/>
  <c r="J114" i="26" s="1"/>
  <c r="I97" i="26"/>
  <c r="H97" i="26"/>
  <c r="H114" i="26" s="1"/>
  <c r="G97" i="26"/>
  <c r="G114" i="26" s="1"/>
  <c r="F97" i="26"/>
  <c r="F114" i="26" s="1"/>
  <c r="D97" i="26"/>
  <c r="D114" i="26" s="1"/>
  <c r="C97" i="26"/>
  <c r="C114" i="26" s="1"/>
  <c r="B97" i="26"/>
  <c r="N115" i="27"/>
  <c r="M115" i="27"/>
  <c r="S115" i="27" s="1"/>
  <c r="L115" i="27"/>
  <c r="R115" i="27" s="1"/>
  <c r="I115" i="27"/>
  <c r="F115" i="27"/>
  <c r="D115" i="27"/>
  <c r="C115" i="27"/>
  <c r="N114" i="27"/>
  <c r="U113" i="27"/>
  <c r="T113" i="27"/>
  <c r="S113" i="27"/>
  <c r="R113" i="27"/>
  <c r="S112" i="27"/>
  <c r="R112" i="27"/>
  <c r="E112" i="27"/>
  <c r="U112" i="27" s="1"/>
  <c r="S111" i="27"/>
  <c r="R111" i="27"/>
  <c r="E111" i="27"/>
  <c r="U111" i="27" s="1"/>
  <c r="S110" i="27"/>
  <c r="R110" i="27"/>
  <c r="E110" i="27"/>
  <c r="U110" i="27" s="1"/>
  <c r="S109" i="27"/>
  <c r="R109" i="27"/>
  <c r="E109" i="27"/>
  <c r="U109" i="27" s="1"/>
  <c r="S108" i="27"/>
  <c r="R108" i="27"/>
  <c r="E108" i="27"/>
  <c r="T108" i="27" s="1"/>
  <c r="S107" i="27"/>
  <c r="R107" i="27"/>
  <c r="E107" i="27"/>
  <c r="S106" i="27"/>
  <c r="R106" i="27"/>
  <c r="E106" i="27"/>
  <c r="U106" i="27" s="1"/>
  <c r="S105" i="27"/>
  <c r="R105" i="27"/>
  <c r="E105" i="27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S99" i="27"/>
  <c r="R99" i="27"/>
  <c r="E99" i="27"/>
  <c r="U99" i="27" s="1"/>
  <c r="S98" i="27"/>
  <c r="R98" i="27"/>
  <c r="E98" i="27"/>
  <c r="U98" i="27" s="1"/>
  <c r="W97" i="27"/>
  <c r="V97" i="27"/>
  <c r="V114" i="27" s="1"/>
  <c r="M97" i="27"/>
  <c r="S97" i="27" s="1"/>
  <c r="L97" i="27"/>
  <c r="R97" i="27" s="1"/>
  <c r="K97" i="27"/>
  <c r="K114" i="27" s="1"/>
  <c r="J97" i="27"/>
  <c r="I97" i="27"/>
  <c r="I114" i="27" s="1"/>
  <c r="H97" i="27"/>
  <c r="G97" i="27"/>
  <c r="F97" i="27"/>
  <c r="F114" i="27" s="1"/>
  <c r="D97" i="27"/>
  <c r="D114" i="27" s="1"/>
  <c r="C97" i="27"/>
  <c r="C114" i="27" s="1"/>
  <c r="B97" i="27"/>
  <c r="V115" i="28"/>
  <c r="L115" i="28"/>
  <c r="R115" i="28" s="1"/>
  <c r="K115" i="28"/>
  <c r="H115" i="28"/>
  <c r="G115" i="28"/>
  <c r="D115" i="28"/>
  <c r="C115" i="28"/>
  <c r="B115" i="28"/>
  <c r="N114" i="28"/>
  <c r="U113" i="28"/>
  <c r="T113" i="28"/>
  <c r="S113" i="28"/>
  <c r="R113" i="28"/>
  <c r="S112" i="28"/>
  <c r="R112" i="28"/>
  <c r="E112" i="28"/>
  <c r="U112" i="28" s="1"/>
  <c r="S111" i="28"/>
  <c r="R111" i="28"/>
  <c r="E111" i="28"/>
  <c r="U111" i="28" s="1"/>
  <c r="S110" i="28"/>
  <c r="R110" i="28"/>
  <c r="E110" i="28"/>
  <c r="U110" i="28" s="1"/>
  <c r="S109" i="28"/>
  <c r="R109" i="28"/>
  <c r="E109" i="28"/>
  <c r="T109" i="28" s="1"/>
  <c r="U108" i="28"/>
  <c r="S108" i="28"/>
  <c r="R108" i="28"/>
  <c r="E108" i="28"/>
  <c r="T108" i="28" s="1"/>
  <c r="S107" i="28"/>
  <c r="R107" i="28"/>
  <c r="E107" i="28"/>
  <c r="U107" i="28" s="1"/>
  <c r="U106" i="28"/>
  <c r="T106" i="28"/>
  <c r="S106" i="28"/>
  <c r="R106" i="28"/>
  <c r="E106" i="28"/>
  <c r="S105" i="28"/>
  <c r="R105" i="28"/>
  <c r="E105" i="28"/>
  <c r="U105" i="28" s="1"/>
  <c r="S104" i="28"/>
  <c r="R104" i="28"/>
  <c r="E104" i="28"/>
  <c r="U104" i="28" s="1"/>
  <c r="S103" i="28"/>
  <c r="R103" i="28"/>
  <c r="E103" i="28"/>
  <c r="T103" i="28" s="1"/>
  <c r="S102" i="28"/>
  <c r="R102" i="28"/>
  <c r="E102" i="28"/>
  <c r="U102" i="28" s="1"/>
  <c r="S101" i="28"/>
  <c r="R101" i="28"/>
  <c r="E101" i="28"/>
  <c r="T101" i="28" s="1"/>
  <c r="S100" i="28"/>
  <c r="R100" i="28"/>
  <c r="E100" i="28"/>
  <c r="S99" i="28"/>
  <c r="R99" i="28"/>
  <c r="E99" i="28"/>
  <c r="U99" i="28" s="1"/>
  <c r="S98" i="28"/>
  <c r="R98" i="28"/>
  <c r="E98" i="28"/>
  <c r="W97" i="28"/>
  <c r="V97" i="28"/>
  <c r="V114" i="28" s="1"/>
  <c r="S97" i="28"/>
  <c r="M97" i="28"/>
  <c r="L97" i="28"/>
  <c r="R97" i="28" s="1"/>
  <c r="K97" i="28"/>
  <c r="K114" i="28" s="1"/>
  <c r="J97" i="28"/>
  <c r="I97" i="28"/>
  <c r="H97" i="28"/>
  <c r="H114" i="28" s="1"/>
  <c r="G97" i="28"/>
  <c r="F97" i="28"/>
  <c r="D97" i="28"/>
  <c r="D114" i="28" s="1"/>
  <c r="C97" i="28"/>
  <c r="C114" i="28" s="1"/>
  <c r="B97" i="28"/>
  <c r="B114" i="28" s="1"/>
  <c r="O115" i="29"/>
  <c r="M115" i="29"/>
  <c r="S115" i="29" s="1"/>
  <c r="L115" i="29"/>
  <c r="R115" i="29" s="1"/>
  <c r="K115" i="29"/>
  <c r="J115" i="29"/>
  <c r="G115" i="29"/>
  <c r="D115" i="29"/>
  <c r="C115" i="29"/>
  <c r="B115" i="29"/>
  <c r="O114" i="29"/>
  <c r="U113" i="29"/>
  <c r="T113" i="29"/>
  <c r="S113" i="29"/>
  <c r="R113" i="29"/>
  <c r="S112" i="29"/>
  <c r="R112" i="29"/>
  <c r="E112" i="29"/>
  <c r="S111" i="29"/>
  <c r="R111" i="29"/>
  <c r="E111" i="29"/>
  <c r="U111" i="29" s="1"/>
  <c r="S110" i="29"/>
  <c r="R110" i="29"/>
  <c r="E110" i="29"/>
  <c r="T110" i="29" s="1"/>
  <c r="S109" i="29"/>
  <c r="R109" i="29"/>
  <c r="E109" i="29"/>
  <c r="T109" i="29" s="1"/>
  <c r="S108" i="29"/>
  <c r="R108" i="29"/>
  <c r="E108" i="29"/>
  <c r="U108" i="29" s="1"/>
  <c r="U107" i="29"/>
  <c r="S107" i="29"/>
  <c r="R107" i="29"/>
  <c r="E107" i="29"/>
  <c r="T107" i="29" s="1"/>
  <c r="S106" i="29"/>
  <c r="R106" i="29"/>
  <c r="E106" i="29"/>
  <c r="U106" i="29" s="1"/>
  <c r="S105" i="29"/>
  <c r="R105" i="29"/>
  <c r="E105" i="29"/>
  <c r="S104" i="29"/>
  <c r="R104" i="29"/>
  <c r="E104" i="29"/>
  <c r="U104" i="29" s="1"/>
  <c r="S103" i="29"/>
  <c r="R103" i="29"/>
  <c r="E103" i="29"/>
  <c r="U103" i="29" s="1"/>
  <c r="S102" i="29"/>
  <c r="R102" i="29"/>
  <c r="E102" i="29"/>
  <c r="T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U98" i="29" s="1"/>
  <c r="W97" i="29"/>
  <c r="W114" i="29" s="1"/>
  <c r="V97" i="29"/>
  <c r="M97" i="29"/>
  <c r="S97" i="29" s="1"/>
  <c r="L97" i="29"/>
  <c r="R97" i="29" s="1"/>
  <c r="K97" i="29"/>
  <c r="J97" i="29"/>
  <c r="J114" i="29" s="1"/>
  <c r="I97" i="29"/>
  <c r="H97" i="29"/>
  <c r="G97" i="29"/>
  <c r="G114" i="29" s="1"/>
  <c r="F97" i="29"/>
  <c r="F114" i="29" s="1"/>
  <c r="D97" i="29"/>
  <c r="D114" i="29" s="1"/>
  <c r="C97" i="29"/>
  <c r="B97" i="29"/>
  <c r="B114" i="29" s="1"/>
  <c r="W115" i="30"/>
  <c r="N115" i="30"/>
  <c r="M115" i="30"/>
  <c r="S115" i="30" s="1"/>
  <c r="L115" i="30"/>
  <c r="R115" i="30" s="1"/>
  <c r="K115" i="30"/>
  <c r="F115" i="30"/>
  <c r="C115" i="30"/>
  <c r="N114" i="30"/>
  <c r="U113" i="30"/>
  <c r="T113" i="30"/>
  <c r="S113" i="30"/>
  <c r="R113" i="30"/>
  <c r="S112" i="30"/>
  <c r="R112" i="30"/>
  <c r="E112" i="30"/>
  <c r="U112" i="30" s="1"/>
  <c r="S111" i="30"/>
  <c r="R111" i="30"/>
  <c r="E111" i="30"/>
  <c r="S110" i="30"/>
  <c r="R110" i="30"/>
  <c r="E110" i="30"/>
  <c r="S109" i="30"/>
  <c r="R109" i="30"/>
  <c r="E109" i="30"/>
  <c r="U109" i="30" s="1"/>
  <c r="S108" i="30"/>
  <c r="R108" i="30"/>
  <c r="E108" i="30"/>
  <c r="T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S104" i="30"/>
  <c r="R104" i="30"/>
  <c r="E104" i="30"/>
  <c r="U104" i="30" s="1"/>
  <c r="S103" i="30"/>
  <c r="R103" i="30"/>
  <c r="E103" i="30"/>
  <c r="S102" i="30"/>
  <c r="R102" i="30"/>
  <c r="E102" i="30"/>
  <c r="U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W97" i="30"/>
  <c r="W114" i="30" s="1"/>
  <c r="V97" i="30"/>
  <c r="M97" i="30"/>
  <c r="S97" i="30" s="1"/>
  <c r="L97" i="30"/>
  <c r="R97" i="30" s="1"/>
  <c r="K97" i="30"/>
  <c r="K114" i="30" s="1"/>
  <c r="J97" i="30"/>
  <c r="I97" i="30"/>
  <c r="I114" i="30" s="1"/>
  <c r="H97" i="30"/>
  <c r="G97" i="30"/>
  <c r="F97" i="30"/>
  <c r="F114" i="30" s="1"/>
  <c r="D97" i="30"/>
  <c r="C97" i="30"/>
  <c r="C114" i="30" s="1"/>
  <c r="B97" i="30"/>
  <c r="V115" i="31"/>
  <c r="M115" i="31"/>
  <c r="S115" i="31" s="1"/>
  <c r="K115" i="31"/>
  <c r="J115" i="31"/>
  <c r="I115" i="31"/>
  <c r="H115" i="31"/>
  <c r="D115" i="31"/>
  <c r="B115" i="31"/>
  <c r="U113" i="31"/>
  <c r="T113" i="31"/>
  <c r="S113" i="31"/>
  <c r="R113" i="31"/>
  <c r="S112" i="31"/>
  <c r="R112" i="31"/>
  <c r="E112" i="31"/>
  <c r="T112" i="31" s="1"/>
  <c r="S111" i="31"/>
  <c r="R111" i="31"/>
  <c r="E111" i="31"/>
  <c r="U111" i="31" s="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T104" i="31" s="1"/>
  <c r="S103" i="31"/>
  <c r="R103" i="31"/>
  <c r="E103" i="31"/>
  <c r="S102" i="31"/>
  <c r="R102" i="31"/>
  <c r="E102" i="31"/>
  <c r="U102" i="31" s="1"/>
  <c r="S101" i="31"/>
  <c r="R101" i="31"/>
  <c r="E101" i="31"/>
  <c r="S100" i="31"/>
  <c r="R100" i="31"/>
  <c r="E100" i="31"/>
  <c r="U100" i="31" s="1"/>
  <c r="S99" i="31"/>
  <c r="R99" i="31"/>
  <c r="E99" i="31"/>
  <c r="U99" i="31" s="1"/>
  <c r="S98" i="31"/>
  <c r="R98" i="31"/>
  <c r="E98" i="31"/>
  <c r="T98" i="31" s="1"/>
  <c r="W97" i="31"/>
  <c r="V97" i="31"/>
  <c r="V114" i="31" s="1"/>
  <c r="S97" i="31"/>
  <c r="M97" i="31"/>
  <c r="M114" i="31" s="1"/>
  <c r="S114" i="31" s="1"/>
  <c r="L97" i="31"/>
  <c r="K97" i="31"/>
  <c r="K114" i="31" s="1"/>
  <c r="J97" i="31"/>
  <c r="J114" i="31" s="1"/>
  <c r="I97" i="31"/>
  <c r="I114" i="31" s="1"/>
  <c r="H97" i="31"/>
  <c r="G97" i="31"/>
  <c r="F97" i="31"/>
  <c r="D97" i="31"/>
  <c r="D114" i="31" s="1"/>
  <c r="C97" i="31"/>
  <c r="B97" i="31"/>
  <c r="B114" i="31" s="1"/>
  <c r="W115" i="32"/>
  <c r="O115" i="32"/>
  <c r="L115" i="32"/>
  <c r="R115" i="32" s="1"/>
  <c r="K115" i="32"/>
  <c r="J115" i="32"/>
  <c r="I115" i="32"/>
  <c r="H115" i="32"/>
  <c r="G115" i="32"/>
  <c r="C115" i="32"/>
  <c r="O114" i="32"/>
  <c r="U113" i="32"/>
  <c r="T113" i="32"/>
  <c r="S113" i="32"/>
  <c r="R113" i="32"/>
  <c r="S112" i="32"/>
  <c r="R112" i="32"/>
  <c r="E112" i="32"/>
  <c r="U112" i="32" s="1"/>
  <c r="S111" i="32"/>
  <c r="R111" i="32"/>
  <c r="E111" i="32"/>
  <c r="U111" i="32" s="1"/>
  <c r="S110" i="32"/>
  <c r="R110" i="32"/>
  <c r="E110" i="32"/>
  <c r="U110" i="32" s="1"/>
  <c r="S109" i="32"/>
  <c r="R109" i="32"/>
  <c r="E109" i="32"/>
  <c r="U109" i="32" s="1"/>
  <c r="S108" i="32"/>
  <c r="R108" i="32"/>
  <c r="E108" i="32"/>
  <c r="U108" i="32" s="1"/>
  <c r="S107" i="32"/>
  <c r="R107" i="32"/>
  <c r="E107" i="32"/>
  <c r="S106" i="32"/>
  <c r="R106" i="32"/>
  <c r="E106" i="32"/>
  <c r="U106" i="32" s="1"/>
  <c r="S105" i="32"/>
  <c r="R105" i="32"/>
  <c r="E105" i="32"/>
  <c r="T105" i="32" s="1"/>
  <c r="S104" i="32"/>
  <c r="R104" i="32"/>
  <c r="E104" i="32"/>
  <c r="U104" i="32" s="1"/>
  <c r="S103" i="32"/>
  <c r="R103" i="32"/>
  <c r="E103" i="32"/>
  <c r="U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U100" i="32" s="1"/>
  <c r="S99" i="32"/>
  <c r="R99" i="32"/>
  <c r="E99" i="32"/>
  <c r="U99" i="32" s="1"/>
  <c r="S98" i="32"/>
  <c r="R98" i="32"/>
  <c r="E98" i="32"/>
  <c r="W97" i="32"/>
  <c r="W114" i="32" s="1"/>
  <c r="V97" i="32"/>
  <c r="V114" i="32" s="1"/>
  <c r="M97" i="32"/>
  <c r="L97" i="32"/>
  <c r="K97" i="32"/>
  <c r="J97" i="32"/>
  <c r="J114" i="32" s="1"/>
  <c r="I97" i="32"/>
  <c r="I114" i="32" s="1"/>
  <c r="H97" i="32"/>
  <c r="H114" i="32" s="1"/>
  <c r="G97" i="32"/>
  <c r="G114" i="32" s="1"/>
  <c r="F97" i="32"/>
  <c r="F114" i="32" s="1"/>
  <c r="D97" i="32"/>
  <c r="C97" i="32"/>
  <c r="C114" i="32" s="1"/>
  <c r="B97" i="32"/>
  <c r="W115" i="33"/>
  <c r="V115" i="33"/>
  <c r="O115" i="33"/>
  <c r="N115" i="33"/>
  <c r="M115" i="33"/>
  <c r="S115" i="33" s="1"/>
  <c r="K115" i="33"/>
  <c r="I115" i="33"/>
  <c r="H115" i="33"/>
  <c r="G115" i="33"/>
  <c r="F115" i="33"/>
  <c r="D115" i="33"/>
  <c r="B115" i="33"/>
  <c r="O114" i="33"/>
  <c r="N114" i="33"/>
  <c r="U113" i="33"/>
  <c r="T113" i="33"/>
  <c r="S113" i="33"/>
  <c r="R113" i="33"/>
  <c r="S112" i="33"/>
  <c r="R112" i="33"/>
  <c r="E112" i="33"/>
  <c r="S111" i="33"/>
  <c r="R111" i="33"/>
  <c r="E111" i="33"/>
  <c r="T111" i="33" s="1"/>
  <c r="S110" i="33"/>
  <c r="R110" i="33"/>
  <c r="E110" i="33"/>
  <c r="S109" i="33"/>
  <c r="R109" i="33"/>
  <c r="E109" i="33"/>
  <c r="U109" i="33" s="1"/>
  <c r="S108" i="33"/>
  <c r="R108" i="33"/>
  <c r="E108" i="33"/>
  <c r="U108" i="33" s="1"/>
  <c r="S107" i="33"/>
  <c r="R107" i="33"/>
  <c r="E107" i="33"/>
  <c r="U107" i="33" s="1"/>
  <c r="S106" i="33"/>
  <c r="R106" i="33"/>
  <c r="E106" i="33"/>
  <c r="U106" i="33" s="1"/>
  <c r="S105" i="33"/>
  <c r="R105" i="33"/>
  <c r="E105" i="33"/>
  <c r="T105" i="33" s="1"/>
  <c r="S104" i="33"/>
  <c r="R104" i="33"/>
  <c r="E104" i="33"/>
  <c r="S103" i="33"/>
  <c r="R103" i="33"/>
  <c r="E103" i="33"/>
  <c r="S102" i="33"/>
  <c r="R102" i="33"/>
  <c r="E102" i="33"/>
  <c r="S101" i="33"/>
  <c r="R101" i="33"/>
  <c r="E101" i="33"/>
  <c r="U101" i="33" s="1"/>
  <c r="S100" i="33"/>
  <c r="R100" i="33"/>
  <c r="E100" i="33"/>
  <c r="U100" i="33" s="1"/>
  <c r="S99" i="33"/>
  <c r="R99" i="33"/>
  <c r="E99" i="33"/>
  <c r="U99" i="33" s="1"/>
  <c r="S98" i="33"/>
  <c r="R98" i="33"/>
  <c r="E98" i="33"/>
  <c r="W97" i="33"/>
  <c r="W114" i="33" s="1"/>
  <c r="V97" i="33"/>
  <c r="V114" i="33" s="1"/>
  <c r="M97" i="33"/>
  <c r="L97" i="33"/>
  <c r="K97" i="33"/>
  <c r="J97" i="33"/>
  <c r="I97" i="33"/>
  <c r="I114" i="33" s="1"/>
  <c r="H97" i="33"/>
  <c r="H114" i="33" s="1"/>
  <c r="G97" i="33"/>
  <c r="G114" i="33" s="1"/>
  <c r="F97" i="33"/>
  <c r="F114" i="33" s="1"/>
  <c r="D97" i="33"/>
  <c r="C97" i="33"/>
  <c r="B97" i="33"/>
  <c r="B114" i="33" s="1"/>
  <c r="V115" i="34"/>
  <c r="S115" i="34"/>
  <c r="O115" i="34"/>
  <c r="N115" i="34"/>
  <c r="M115" i="34"/>
  <c r="L115" i="34"/>
  <c r="R115" i="34" s="1"/>
  <c r="J115" i="34"/>
  <c r="H115" i="34"/>
  <c r="G115" i="34"/>
  <c r="F115" i="34"/>
  <c r="D115" i="34"/>
  <c r="C115" i="34"/>
  <c r="O114" i="34"/>
  <c r="N114" i="34"/>
  <c r="U113" i="34"/>
  <c r="T113" i="34"/>
  <c r="S113" i="34"/>
  <c r="R113" i="34"/>
  <c r="S112" i="34"/>
  <c r="R112" i="34"/>
  <c r="E112" i="34"/>
  <c r="U112" i="34" s="1"/>
  <c r="S111" i="34"/>
  <c r="R111" i="34"/>
  <c r="E111" i="34"/>
  <c r="U111" i="34" s="1"/>
  <c r="S110" i="34"/>
  <c r="R110" i="34"/>
  <c r="E110" i="34"/>
  <c r="U110" i="34" s="1"/>
  <c r="S109" i="34"/>
  <c r="R109" i="34"/>
  <c r="E109" i="34"/>
  <c r="U109" i="34" s="1"/>
  <c r="S108" i="34"/>
  <c r="R108" i="34"/>
  <c r="E108" i="34"/>
  <c r="U108" i="34" s="1"/>
  <c r="S107" i="34"/>
  <c r="R107" i="34"/>
  <c r="E107" i="34"/>
  <c r="U107" i="34" s="1"/>
  <c r="S106" i="34"/>
  <c r="R106" i="34"/>
  <c r="E106" i="34"/>
  <c r="T106" i="34" s="1"/>
  <c r="S105" i="34"/>
  <c r="R105" i="34"/>
  <c r="E105" i="34"/>
  <c r="U105" i="34" s="1"/>
  <c r="S104" i="34"/>
  <c r="R104" i="34"/>
  <c r="E104" i="34"/>
  <c r="U104" i="34" s="1"/>
  <c r="S103" i="34"/>
  <c r="R103" i="34"/>
  <c r="E103" i="34"/>
  <c r="U103" i="34" s="1"/>
  <c r="S102" i="34"/>
  <c r="R102" i="34"/>
  <c r="E102" i="34"/>
  <c r="U102" i="34" s="1"/>
  <c r="S101" i="34"/>
  <c r="R101" i="34"/>
  <c r="E101" i="34"/>
  <c r="U101" i="34" s="1"/>
  <c r="S100" i="34"/>
  <c r="R100" i="34"/>
  <c r="E100" i="34"/>
  <c r="U100" i="34" s="1"/>
  <c r="S99" i="34"/>
  <c r="R99" i="34"/>
  <c r="E99" i="34"/>
  <c r="U99" i="34" s="1"/>
  <c r="S98" i="34"/>
  <c r="R98" i="34"/>
  <c r="E98" i="34"/>
  <c r="T98" i="34" s="1"/>
  <c r="W97" i="34"/>
  <c r="V97" i="34"/>
  <c r="V114" i="34" s="1"/>
  <c r="M97" i="34"/>
  <c r="S97" i="34" s="1"/>
  <c r="L97" i="34"/>
  <c r="K97" i="34"/>
  <c r="J97" i="34"/>
  <c r="I97" i="34"/>
  <c r="H97" i="34"/>
  <c r="H114" i="34" s="1"/>
  <c r="G97" i="34"/>
  <c r="G114" i="34" s="1"/>
  <c r="F97" i="34"/>
  <c r="F114" i="34" s="1"/>
  <c r="D97" i="34"/>
  <c r="D114" i="34" s="1"/>
  <c r="C97" i="34"/>
  <c r="B97" i="34"/>
  <c r="V115" i="35"/>
  <c r="N115" i="35"/>
  <c r="M115" i="35"/>
  <c r="S115" i="35" s="1"/>
  <c r="L115" i="35"/>
  <c r="R115" i="35" s="1"/>
  <c r="I115" i="35"/>
  <c r="F115" i="35"/>
  <c r="D115" i="35"/>
  <c r="C115" i="35"/>
  <c r="B115" i="35"/>
  <c r="N114" i="35"/>
  <c r="U113" i="35"/>
  <c r="T113" i="35"/>
  <c r="S113" i="35"/>
  <c r="R113" i="35"/>
  <c r="S112" i="35"/>
  <c r="R112" i="35"/>
  <c r="E112" i="35"/>
  <c r="S111" i="35"/>
  <c r="R111" i="35"/>
  <c r="E111" i="35"/>
  <c r="U111" i="35" s="1"/>
  <c r="S110" i="35"/>
  <c r="R110" i="35"/>
  <c r="E110" i="35"/>
  <c r="U110" i="35" s="1"/>
  <c r="S109" i="35"/>
  <c r="R109" i="35"/>
  <c r="E109" i="35"/>
  <c r="U109" i="35" s="1"/>
  <c r="S108" i="35"/>
  <c r="R108" i="35"/>
  <c r="E108" i="35"/>
  <c r="U108" i="35" s="1"/>
  <c r="S107" i="35"/>
  <c r="R107" i="35"/>
  <c r="E107" i="35"/>
  <c r="T107" i="35" s="1"/>
  <c r="S106" i="35"/>
  <c r="R106" i="35"/>
  <c r="E106" i="35"/>
  <c r="S105" i="35"/>
  <c r="R105" i="35"/>
  <c r="E105" i="35"/>
  <c r="U105" i="35" s="1"/>
  <c r="S104" i="35"/>
  <c r="R104" i="35"/>
  <c r="E104" i="35"/>
  <c r="S103" i="35"/>
  <c r="R103" i="35"/>
  <c r="E103" i="35"/>
  <c r="U103" i="35" s="1"/>
  <c r="S102" i="35"/>
  <c r="R102" i="35"/>
  <c r="E102" i="35"/>
  <c r="U101" i="35"/>
  <c r="S101" i="35"/>
  <c r="R101" i="35"/>
  <c r="E101" i="35"/>
  <c r="T101" i="35" s="1"/>
  <c r="S100" i="35"/>
  <c r="R100" i="35"/>
  <c r="E100" i="35"/>
  <c r="U100" i="35" s="1"/>
  <c r="S99" i="35"/>
  <c r="R99" i="35"/>
  <c r="E99" i="35"/>
  <c r="T99" i="35" s="1"/>
  <c r="S98" i="35"/>
  <c r="R98" i="35"/>
  <c r="E98" i="35"/>
  <c r="W97" i="35"/>
  <c r="V97" i="35"/>
  <c r="M97" i="35"/>
  <c r="S97" i="35" s="1"/>
  <c r="L97" i="35"/>
  <c r="R97" i="35" s="1"/>
  <c r="K97" i="35"/>
  <c r="J97" i="35"/>
  <c r="I97" i="35"/>
  <c r="I114" i="35" s="1"/>
  <c r="H97" i="35"/>
  <c r="H114" i="35" s="1"/>
  <c r="G97" i="35"/>
  <c r="F97" i="35"/>
  <c r="F114" i="35" s="1"/>
  <c r="D97" i="35"/>
  <c r="D114" i="35" s="1"/>
  <c r="C97" i="35"/>
  <c r="C114" i="35" s="1"/>
  <c r="B97" i="35"/>
  <c r="V115" i="36"/>
  <c r="O115" i="36"/>
  <c r="N115" i="36"/>
  <c r="L115" i="36"/>
  <c r="R115" i="36" s="1"/>
  <c r="K115" i="36"/>
  <c r="H115" i="36"/>
  <c r="F115" i="36"/>
  <c r="D115" i="36"/>
  <c r="C115" i="36"/>
  <c r="B115" i="36"/>
  <c r="N114" i="36"/>
  <c r="U113" i="36"/>
  <c r="T113" i="36"/>
  <c r="S113" i="36"/>
  <c r="R113" i="36"/>
  <c r="S112" i="36"/>
  <c r="R112" i="36"/>
  <c r="E112" i="36"/>
  <c r="U112" i="36" s="1"/>
  <c r="S111" i="36"/>
  <c r="R111" i="36"/>
  <c r="E111" i="36"/>
  <c r="U111" i="36" s="1"/>
  <c r="T110" i="36"/>
  <c r="S110" i="36"/>
  <c r="R110" i="36"/>
  <c r="E110" i="36"/>
  <c r="U110" i="36" s="1"/>
  <c r="S109" i="36"/>
  <c r="R109" i="36"/>
  <c r="E109" i="36"/>
  <c r="U109" i="36" s="1"/>
  <c r="U108" i="36"/>
  <c r="S108" i="36"/>
  <c r="R108" i="36"/>
  <c r="E108" i="36"/>
  <c r="T108" i="36" s="1"/>
  <c r="S107" i="36"/>
  <c r="R107" i="36"/>
  <c r="E107" i="36"/>
  <c r="S106" i="36"/>
  <c r="R106" i="36"/>
  <c r="E106" i="36"/>
  <c r="U106" i="36" s="1"/>
  <c r="S105" i="36"/>
  <c r="R105" i="36"/>
  <c r="E105" i="36"/>
  <c r="S104" i="36"/>
  <c r="R104" i="36"/>
  <c r="E104" i="36"/>
  <c r="S103" i="36"/>
  <c r="R103" i="36"/>
  <c r="E103" i="36"/>
  <c r="U103" i="36" s="1"/>
  <c r="S102" i="36"/>
  <c r="R102" i="36"/>
  <c r="E102" i="36"/>
  <c r="U102" i="36" s="1"/>
  <c r="S101" i="36"/>
  <c r="R101" i="36"/>
  <c r="E101" i="36"/>
  <c r="U101" i="36" s="1"/>
  <c r="U100" i="36"/>
  <c r="S100" i="36"/>
  <c r="R100" i="36"/>
  <c r="E100" i="36"/>
  <c r="T100" i="36" s="1"/>
  <c r="S99" i="36"/>
  <c r="R99" i="36"/>
  <c r="E99" i="36"/>
  <c r="S98" i="36"/>
  <c r="R98" i="36"/>
  <c r="E98" i="36"/>
  <c r="U98" i="36" s="1"/>
  <c r="W97" i="36"/>
  <c r="V97" i="36"/>
  <c r="M97" i="36"/>
  <c r="S97" i="36" s="1"/>
  <c r="L97" i="36"/>
  <c r="K97" i="36"/>
  <c r="K114" i="36" s="1"/>
  <c r="J97" i="36"/>
  <c r="I97" i="36"/>
  <c r="H97" i="36"/>
  <c r="H114" i="36" s="1"/>
  <c r="G97" i="36"/>
  <c r="F97" i="36"/>
  <c r="D97" i="36"/>
  <c r="D114" i="36" s="1"/>
  <c r="C97" i="36"/>
  <c r="C114" i="36" s="1"/>
  <c r="B97" i="36"/>
  <c r="B114" i="36" s="1"/>
  <c r="O115" i="37"/>
  <c r="M115" i="37"/>
  <c r="S115" i="37" s="1"/>
  <c r="J115" i="37"/>
  <c r="I115" i="37"/>
  <c r="G115" i="37"/>
  <c r="F115" i="37"/>
  <c r="B115" i="37"/>
  <c r="O114" i="37"/>
  <c r="U113" i="37"/>
  <c r="T113" i="37"/>
  <c r="S113" i="37"/>
  <c r="R113" i="37"/>
  <c r="S112" i="37"/>
  <c r="R112" i="37"/>
  <c r="E112" i="37"/>
  <c r="U112" i="37" s="1"/>
  <c r="S111" i="37"/>
  <c r="R111" i="37"/>
  <c r="E111" i="37"/>
  <c r="U111" i="37" s="1"/>
  <c r="S110" i="37"/>
  <c r="R110" i="37"/>
  <c r="E110" i="37"/>
  <c r="U110" i="37" s="1"/>
  <c r="S109" i="37"/>
  <c r="R109" i="37"/>
  <c r="E109" i="37"/>
  <c r="S108" i="37"/>
  <c r="R108" i="37"/>
  <c r="E108" i="37"/>
  <c r="U108" i="37" s="1"/>
  <c r="S107" i="37"/>
  <c r="R107" i="37"/>
  <c r="E107" i="37"/>
  <c r="U107" i="37" s="1"/>
  <c r="S106" i="37"/>
  <c r="R106" i="37"/>
  <c r="E106" i="37"/>
  <c r="U106" i="37" s="1"/>
  <c r="S105" i="37"/>
  <c r="R105" i="37"/>
  <c r="E105" i="37"/>
  <c r="S104" i="37"/>
  <c r="R104" i="37"/>
  <c r="E104" i="37"/>
  <c r="U104" i="37" s="1"/>
  <c r="S103" i="37"/>
  <c r="R103" i="37"/>
  <c r="E103" i="37"/>
  <c r="U103" i="37" s="1"/>
  <c r="S102" i="37"/>
  <c r="R102" i="37"/>
  <c r="E102" i="37"/>
  <c r="U102" i="37" s="1"/>
  <c r="S101" i="37"/>
  <c r="R101" i="37"/>
  <c r="E101" i="37"/>
  <c r="S100" i="37"/>
  <c r="R100" i="37"/>
  <c r="E100" i="37"/>
  <c r="U100" i="37" s="1"/>
  <c r="S99" i="37"/>
  <c r="R99" i="37"/>
  <c r="E99" i="37"/>
  <c r="U99" i="37" s="1"/>
  <c r="T98" i="37"/>
  <c r="S98" i="37"/>
  <c r="R98" i="37"/>
  <c r="E98" i="37"/>
  <c r="U98" i="37" s="1"/>
  <c r="W97" i="37"/>
  <c r="V97" i="37"/>
  <c r="M97" i="37"/>
  <c r="M114" i="37" s="1"/>
  <c r="S114" i="37" s="1"/>
  <c r="L97" i="37"/>
  <c r="R97" i="37" s="1"/>
  <c r="K97" i="37"/>
  <c r="J97" i="37"/>
  <c r="J114" i="37" s="1"/>
  <c r="I97" i="37"/>
  <c r="H97" i="37"/>
  <c r="G97" i="37"/>
  <c r="G114" i="37" s="1"/>
  <c r="F97" i="37"/>
  <c r="D97" i="37"/>
  <c r="D114" i="37" s="1"/>
  <c r="C97" i="37"/>
  <c r="B97" i="37"/>
  <c r="B114" i="37" s="1"/>
  <c r="W115" i="38"/>
  <c r="R115" i="38"/>
  <c r="N115" i="38"/>
  <c r="L115" i="38"/>
  <c r="K115" i="38"/>
  <c r="J115" i="38"/>
  <c r="I115" i="38"/>
  <c r="H115" i="38"/>
  <c r="F115" i="38"/>
  <c r="C115" i="38"/>
  <c r="B115" i="38"/>
  <c r="N114" i="38"/>
  <c r="U113" i="38"/>
  <c r="T113" i="38"/>
  <c r="S113" i="38"/>
  <c r="R113" i="38"/>
  <c r="S112" i="38"/>
  <c r="R112" i="38"/>
  <c r="E112" i="38"/>
  <c r="S111" i="38"/>
  <c r="R111" i="38"/>
  <c r="E111" i="38"/>
  <c r="U111" i="38" s="1"/>
  <c r="S110" i="38"/>
  <c r="R110" i="38"/>
  <c r="E110" i="38"/>
  <c r="U109" i="38"/>
  <c r="S109" i="38"/>
  <c r="R109" i="38"/>
  <c r="E109" i="38"/>
  <c r="T109" i="38" s="1"/>
  <c r="S108" i="38"/>
  <c r="R108" i="38"/>
  <c r="E108" i="38"/>
  <c r="U108" i="38" s="1"/>
  <c r="S107" i="38"/>
  <c r="R107" i="38"/>
  <c r="E107" i="38"/>
  <c r="S106" i="38"/>
  <c r="R106" i="38"/>
  <c r="E106" i="38"/>
  <c r="S105" i="38"/>
  <c r="R105" i="38"/>
  <c r="E105" i="38"/>
  <c r="S104" i="38"/>
  <c r="R104" i="38"/>
  <c r="E104" i="38"/>
  <c r="S103" i="38"/>
  <c r="R103" i="38"/>
  <c r="E103" i="38"/>
  <c r="U103" i="38" s="1"/>
  <c r="S102" i="38"/>
  <c r="R102" i="38"/>
  <c r="E102" i="38"/>
  <c r="S101" i="38"/>
  <c r="R101" i="38"/>
  <c r="E101" i="38"/>
  <c r="U101" i="38" s="1"/>
  <c r="S100" i="38"/>
  <c r="R100" i="38"/>
  <c r="E100" i="38"/>
  <c r="U100" i="38" s="1"/>
  <c r="S99" i="38"/>
  <c r="R99" i="38"/>
  <c r="E99" i="38"/>
  <c r="U99" i="38" s="1"/>
  <c r="S98" i="38"/>
  <c r="R98" i="38"/>
  <c r="E98" i="38"/>
  <c r="W97" i="38"/>
  <c r="W114" i="38" s="1"/>
  <c r="V97" i="38"/>
  <c r="V114" i="38" s="1"/>
  <c r="M97" i="38"/>
  <c r="M114" i="38" s="1"/>
  <c r="S114" i="38" s="1"/>
  <c r="L97" i="38"/>
  <c r="R97" i="38" s="1"/>
  <c r="K97" i="38"/>
  <c r="K114" i="38" s="1"/>
  <c r="J97" i="38"/>
  <c r="J114" i="38" s="1"/>
  <c r="I97" i="38"/>
  <c r="H97" i="38"/>
  <c r="G97" i="38"/>
  <c r="F97" i="38"/>
  <c r="F114" i="38" s="1"/>
  <c r="D97" i="38"/>
  <c r="D114" i="38" s="1"/>
  <c r="C97" i="38"/>
  <c r="C114" i="38" s="1"/>
  <c r="B97" i="38"/>
  <c r="B114" i="38" s="1"/>
  <c r="W115" i="39"/>
  <c r="V115" i="39"/>
  <c r="M115" i="39"/>
  <c r="S115" i="39" s="1"/>
  <c r="L115" i="39"/>
  <c r="R115" i="39" s="1"/>
  <c r="K115" i="39"/>
  <c r="J115" i="39"/>
  <c r="I115" i="39"/>
  <c r="D115" i="39"/>
  <c r="B115" i="39"/>
  <c r="K114" i="39"/>
  <c r="U113" i="39"/>
  <c r="T113" i="39"/>
  <c r="S113" i="39"/>
  <c r="R113" i="39"/>
  <c r="S112" i="39"/>
  <c r="R112" i="39"/>
  <c r="E112" i="39"/>
  <c r="U112" i="39" s="1"/>
  <c r="S111" i="39"/>
  <c r="R111" i="39"/>
  <c r="E111" i="39"/>
  <c r="T111" i="39" s="1"/>
  <c r="S110" i="39"/>
  <c r="R110" i="39"/>
  <c r="E110" i="39"/>
  <c r="S109" i="39"/>
  <c r="R109" i="39"/>
  <c r="E109" i="39"/>
  <c r="U109" i="39" s="1"/>
  <c r="S108" i="39"/>
  <c r="R108" i="39"/>
  <c r="E108" i="39"/>
  <c r="S107" i="39"/>
  <c r="R107" i="39"/>
  <c r="E107" i="39"/>
  <c r="U107" i="39" s="1"/>
  <c r="S106" i="39"/>
  <c r="R106" i="39"/>
  <c r="E106" i="39"/>
  <c r="U106" i="39" s="1"/>
  <c r="S105" i="39"/>
  <c r="R105" i="39"/>
  <c r="E105" i="39"/>
  <c r="U105" i="39" s="1"/>
  <c r="S104" i="39"/>
  <c r="R104" i="39"/>
  <c r="E104" i="39"/>
  <c r="U104" i="39" s="1"/>
  <c r="S103" i="39"/>
  <c r="R103" i="39"/>
  <c r="E103" i="39"/>
  <c r="T103" i="39" s="1"/>
  <c r="S102" i="39"/>
  <c r="R102" i="39"/>
  <c r="E102" i="39"/>
  <c r="S101" i="39"/>
  <c r="R101" i="39"/>
  <c r="E101" i="39"/>
  <c r="U101" i="39" s="1"/>
  <c r="S100" i="39"/>
  <c r="R100" i="39"/>
  <c r="E100" i="39"/>
  <c r="S99" i="39"/>
  <c r="R99" i="39"/>
  <c r="E99" i="39"/>
  <c r="U99" i="39" s="1"/>
  <c r="S98" i="39"/>
  <c r="R98" i="39"/>
  <c r="E98" i="39"/>
  <c r="U98" i="39" s="1"/>
  <c r="W97" i="39"/>
  <c r="V97" i="39"/>
  <c r="V114" i="39" s="1"/>
  <c r="M97" i="39"/>
  <c r="M114" i="39" s="1"/>
  <c r="S114" i="39" s="1"/>
  <c r="L97" i="39"/>
  <c r="R97" i="39" s="1"/>
  <c r="K97" i="39"/>
  <c r="J97" i="39"/>
  <c r="J114" i="39" s="1"/>
  <c r="I97" i="39"/>
  <c r="I114" i="39" s="1"/>
  <c r="H97" i="39"/>
  <c r="H114" i="39" s="1"/>
  <c r="G97" i="39"/>
  <c r="F97" i="39"/>
  <c r="D97" i="39"/>
  <c r="D114" i="39" s="1"/>
  <c r="C97" i="39"/>
  <c r="C114" i="39" s="1"/>
  <c r="B97" i="39"/>
  <c r="B114" i="39" s="1"/>
  <c r="W115" i="40"/>
  <c r="V115" i="40"/>
  <c r="O115" i="40"/>
  <c r="L115" i="40"/>
  <c r="R115" i="40" s="1"/>
  <c r="J115" i="40"/>
  <c r="I115" i="40"/>
  <c r="H115" i="40"/>
  <c r="G115" i="40"/>
  <c r="C115" i="40"/>
  <c r="O114" i="40"/>
  <c r="N114" i="40"/>
  <c r="U113" i="40"/>
  <c r="T113" i="40"/>
  <c r="S113" i="40"/>
  <c r="R113" i="40"/>
  <c r="S112" i="40"/>
  <c r="R112" i="40"/>
  <c r="E112" i="40"/>
  <c r="T112" i="40" s="1"/>
  <c r="S111" i="40"/>
  <c r="R111" i="40"/>
  <c r="E111" i="40"/>
  <c r="S110" i="40"/>
  <c r="R110" i="40"/>
  <c r="E110" i="40"/>
  <c r="U110" i="40" s="1"/>
  <c r="S109" i="40"/>
  <c r="R109" i="40"/>
  <c r="E109" i="40"/>
  <c r="S108" i="40"/>
  <c r="R108" i="40"/>
  <c r="E108" i="40"/>
  <c r="U108" i="40" s="1"/>
  <c r="S107" i="40"/>
  <c r="R107" i="40"/>
  <c r="E107" i="40"/>
  <c r="U107" i="40" s="1"/>
  <c r="U106" i="40"/>
  <c r="S106" i="40"/>
  <c r="R106" i="40"/>
  <c r="E106" i="40"/>
  <c r="T106" i="40" s="1"/>
  <c r="S105" i="40"/>
  <c r="R105" i="40"/>
  <c r="E105" i="40"/>
  <c r="U105" i="40" s="1"/>
  <c r="S104" i="40"/>
  <c r="R104" i="40"/>
  <c r="E104" i="40"/>
  <c r="T104" i="40" s="1"/>
  <c r="S103" i="40"/>
  <c r="R103" i="40"/>
  <c r="E103" i="40"/>
  <c r="S102" i="40"/>
  <c r="R102" i="40"/>
  <c r="E102" i="40"/>
  <c r="U102" i="40" s="1"/>
  <c r="S101" i="40"/>
  <c r="R101" i="40"/>
  <c r="E101" i="40"/>
  <c r="S100" i="40"/>
  <c r="R100" i="40"/>
  <c r="E100" i="40"/>
  <c r="U100" i="40" s="1"/>
  <c r="S99" i="40"/>
  <c r="R99" i="40"/>
  <c r="E99" i="40"/>
  <c r="U99" i="40" s="1"/>
  <c r="S98" i="40"/>
  <c r="R98" i="40"/>
  <c r="E98" i="40"/>
  <c r="U98" i="40" s="1"/>
  <c r="W97" i="40"/>
  <c r="W114" i="40" s="1"/>
  <c r="V97" i="40"/>
  <c r="V114" i="40" s="1"/>
  <c r="R97" i="40"/>
  <c r="M97" i="40"/>
  <c r="S97" i="40" s="1"/>
  <c r="L97" i="40"/>
  <c r="L114" i="40" s="1"/>
  <c r="R114" i="40" s="1"/>
  <c r="K97" i="40"/>
  <c r="K114" i="40" s="1"/>
  <c r="J97" i="40"/>
  <c r="J114" i="40" s="1"/>
  <c r="I97" i="40"/>
  <c r="I114" i="40" s="1"/>
  <c r="H97" i="40"/>
  <c r="H114" i="40" s="1"/>
  <c r="G97" i="40"/>
  <c r="G114" i="40" s="1"/>
  <c r="F97" i="40"/>
  <c r="D97" i="40"/>
  <c r="C97" i="40"/>
  <c r="C114" i="40" s="1"/>
  <c r="B97" i="40"/>
  <c r="B114" i="40" s="1"/>
  <c r="W115" i="1"/>
  <c r="V115" i="1"/>
  <c r="O115" i="1"/>
  <c r="N115" i="1"/>
  <c r="M115" i="1"/>
  <c r="S115" i="1" s="1"/>
  <c r="K115" i="1"/>
  <c r="J115" i="1"/>
  <c r="I115" i="1"/>
  <c r="H115" i="1"/>
  <c r="G115" i="1"/>
  <c r="F115" i="1"/>
  <c r="D115" i="1"/>
  <c r="B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S106" i="1"/>
  <c r="R106" i="1"/>
  <c r="E106" i="1"/>
  <c r="U106" i="1" s="1"/>
  <c r="S105" i="1"/>
  <c r="R105" i="1"/>
  <c r="E105" i="1"/>
  <c r="S104" i="1"/>
  <c r="R104" i="1"/>
  <c r="E104" i="1"/>
  <c r="S103" i="1"/>
  <c r="R103" i="1"/>
  <c r="E103" i="1"/>
  <c r="U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U99" i="1"/>
  <c r="S99" i="1"/>
  <c r="R99" i="1"/>
  <c r="E99" i="1"/>
  <c r="T99" i="1" s="1"/>
  <c r="S98" i="1"/>
  <c r="R98" i="1"/>
  <c r="E98" i="1"/>
  <c r="W97" i="1"/>
  <c r="W114" i="1" s="1"/>
  <c r="V97" i="1"/>
  <c r="V114" i="1" s="1"/>
  <c r="M97" i="1"/>
  <c r="L97" i="1"/>
  <c r="R97" i="1" s="1"/>
  <c r="K97" i="1"/>
  <c r="J97" i="1"/>
  <c r="I97" i="1"/>
  <c r="I114" i="1" s="1"/>
  <c r="H97" i="1"/>
  <c r="H114" i="1" s="1"/>
  <c r="G97" i="1"/>
  <c r="G114" i="1" s="1"/>
  <c r="F97" i="1"/>
  <c r="F114" i="1" s="1"/>
  <c r="D97" i="1"/>
  <c r="C97" i="1"/>
  <c r="B97" i="1"/>
  <c r="B114" i="1" s="1"/>
  <c r="E85" i="2"/>
  <c r="E84" i="2"/>
  <c r="E83" i="2"/>
  <c r="E82" i="2"/>
  <c r="E81" i="2" s="1"/>
  <c r="W81" i="2"/>
  <c r="V81" i="2"/>
  <c r="M81" i="2"/>
  <c r="L81" i="2"/>
  <c r="K81" i="2"/>
  <c r="J81" i="2"/>
  <c r="I81" i="2"/>
  <c r="H81" i="2"/>
  <c r="G81" i="2"/>
  <c r="F81" i="2"/>
  <c r="D81" i="2"/>
  <c r="C81" i="2"/>
  <c r="B81" i="2"/>
  <c r="A78" i="2"/>
  <c r="E85" i="3"/>
  <c r="E84" i="3"/>
  <c r="E83" i="3"/>
  <c r="E82" i="3"/>
  <c r="W81" i="3"/>
  <c r="V81" i="3"/>
  <c r="M81" i="3"/>
  <c r="L81" i="3"/>
  <c r="K81" i="3"/>
  <c r="J81" i="3"/>
  <c r="I81" i="3"/>
  <c r="H81" i="3"/>
  <c r="G81" i="3"/>
  <c r="F81" i="3"/>
  <c r="D81" i="3"/>
  <c r="C81" i="3"/>
  <c r="B81" i="3"/>
  <c r="A78" i="3"/>
  <c r="E85" i="4"/>
  <c r="E84" i="4"/>
  <c r="E83" i="4"/>
  <c r="E82" i="4"/>
  <c r="W81" i="4"/>
  <c r="V81" i="4"/>
  <c r="M81" i="4"/>
  <c r="L81" i="4"/>
  <c r="K81" i="4"/>
  <c r="J81" i="4"/>
  <c r="I81" i="4"/>
  <c r="H81" i="4"/>
  <c r="G81" i="4"/>
  <c r="F81" i="4"/>
  <c r="D81" i="4"/>
  <c r="C81" i="4"/>
  <c r="B81" i="4"/>
  <c r="A78" i="4"/>
  <c r="E85" i="5"/>
  <c r="E84" i="5"/>
  <c r="E83" i="5"/>
  <c r="E82" i="5"/>
  <c r="W81" i="5"/>
  <c r="V81" i="5"/>
  <c r="M81" i="5"/>
  <c r="L81" i="5"/>
  <c r="K81" i="5"/>
  <c r="J81" i="5"/>
  <c r="I81" i="5"/>
  <c r="H81" i="5"/>
  <c r="G81" i="5"/>
  <c r="F81" i="5"/>
  <c r="D81" i="5"/>
  <c r="C81" i="5"/>
  <c r="B81" i="5"/>
  <c r="A78" i="5"/>
  <c r="E85" i="6"/>
  <c r="E84" i="6"/>
  <c r="E83" i="6"/>
  <c r="E82" i="6"/>
  <c r="W81" i="6"/>
  <c r="V81" i="6"/>
  <c r="M81" i="6"/>
  <c r="L81" i="6"/>
  <c r="K81" i="6"/>
  <c r="J81" i="6"/>
  <c r="I81" i="6"/>
  <c r="H81" i="6"/>
  <c r="G81" i="6"/>
  <c r="F81" i="6"/>
  <c r="D81" i="6"/>
  <c r="C81" i="6"/>
  <c r="B81" i="6"/>
  <c r="A78" i="6"/>
  <c r="E85" i="7"/>
  <c r="E84" i="7"/>
  <c r="E83" i="7"/>
  <c r="E82" i="7"/>
  <c r="W81" i="7"/>
  <c r="V81" i="7"/>
  <c r="M81" i="7"/>
  <c r="L81" i="7"/>
  <c r="K81" i="7"/>
  <c r="J81" i="7"/>
  <c r="I81" i="7"/>
  <c r="H81" i="7"/>
  <c r="G81" i="7"/>
  <c r="F81" i="7"/>
  <c r="D81" i="7"/>
  <c r="C81" i="7"/>
  <c r="B81" i="7"/>
  <c r="A78" i="7"/>
  <c r="E85" i="8"/>
  <c r="E84" i="8"/>
  <c r="E83" i="8"/>
  <c r="E82" i="8"/>
  <c r="W81" i="8"/>
  <c r="V81" i="8"/>
  <c r="M81" i="8"/>
  <c r="L81" i="8"/>
  <c r="K81" i="8"/>
  <c r="J81" i="8"/>
  <c r="I81" i="8"/>
  <c r="H81" i="8"/>
  <c r="G81" i="8"/>
  <c r="F81" i="8"/>
  <c r="D81" i="8"/>
  <c r="C81" i="8"/>
  <c r="B81" i="8"/>
  <c r="A78" i="8"/>
  <c r="E85" i="9"/>
  <c r="E84" i="9"/>
  <c r="E83" i="9"/>
  <c r="E82" i="9"/>
  <c r="W81" i="9"/>
  <c r="V81" i="9"/>
  <c r="M81" i="9"/>
  <c r="L81" i="9"/>
  <c r="K81" i="9"/>
  <c r="J81" i="9"/>
  <c r="I81" i="9"/>
  <c r="H81" i="9"/>
  <c r="G81" i="9"/>
  <c r="F81" i="9"/>
  <c r="D81" i="9"/>
  <c r="C81" i="9"/>
  <c r="B81" i="9"/>
  <c r="A78" i="9"/>
  <c r="E85" i="10"/>
  <c r="E84" i="10"/>
  <c r="E83" i="10"/>
  <c r="E82" i="10"/>
  <c r="E81" i="10" s="1"/>
  <c r="W81" i="10"/>
  <c r="V81" i="10"/>
  <c r="M81" i="10"/>
  <c r="L81" i="10"/>
  <c r="K81" i="10"/>
  <c r="J81" i="10"/>
  <c r="I81" i="10"/>
  <c r="H81" i="10"/>
  <c r="G81" i="10"/>
  <c r="F81" i="10"/>
  <c r="D81" i="10"/>
  <c r="C81" i="10"/>
  <c r="B81" i="10"/>
  <c r="A78" i="10"/>
  <c r="E85" i="11"/>
  <c r="E84" i="11"/>
  <c r="E83" i="11"/>
  <c r="E82" i="11"/>
  <c r="W81" i="11"/>
  <c r="V81" i="11"/>
  <c r="M81" i="11"/>
  <c r="L81" i="11"/>
  <c r="K81" i="11"/>
  <c r="J81" i="11"/>
  <c r="I81" i="11"/>
  <c r="H81" i="11"/>
  <c r="G81" i="11"/>
  <c r="F81" i="11"/>
  <c r="D81" i="11"/>
  <c r="C81" i="11"/>
  <c r="B81" i="11"/>
  <c r="A78" i="11"/>
  <c r="E85" i="12"/>
  <c r="E84" i="12"/>
  <c r="E83" i="12"/>
  <c r="E82" i="12"/>
  <c r="W81" i="12"/>
  <c r="V81" i="12"/>
  <c r="M81" i="12"/>
  <c r="L81" i="12"/>
  <c r="K81" i="12"/>
  <c r="J81" i="12"/>
  <c r="I81" i="12"/>
  <c r="H81" i="12"/>
  <c r="G81" i="12"/>
  <c r="F81" i="12"/>
  <c r="D81" i="12"/>
  <c r="C81" i="12"/>
  <c r="B81" i="12"/>
  <c r="A78" i="12"/>
  <c r="E85" i="13"/>
  <c r="E84" i="13"/>
  <c r="E83" i="13"/>
  <c r="E82" i="13"/>
  <c r="W81" i="13"/>
  <c r="V81" i="13"/>
  <c r="M81" i="13"/>
  <c r="L81" i="13"/>
  <c r="K81" i="13"/>
  <c r="J81" i="13"/>
  <c r="I81" i="13"/>
  <c r="H81" i="13"/>
  <c r="G81" i="13"/>
  <c r="F81" i="13"/>
  <c r="D81" i="13"/>
  <c r="C81" i="13"/>
  <c r="B81" i="13"/>
  <c r="A78" i="13"/>
  <c r="E85" i="14"/>
  <c r="E84" i="14"/>
  <c r="E83" i="14"/>
  <c r="E82" i="14"/>
  <c r="W81" i="14"/>
  <c r="V81" i="14"/>
  <c r="M81" i="14"/>
  <c r="L81" i="14"/>
  <c r="K81" i="14"/>
  <c r="J81" i="14"/>
  <c r="I81" i="14"/>
  <c r="H81" i="14"/>
  <c r="G81" i="14"/>
  <c r="F81" i="14"/>
  <c r="D81" i="14"/>
  <c r="C81" i="14"/>
  <c r="B81" i="14"/>
  <c r="A78" i="14"/>
  <c r="E85" i="15"/>
  <c r="E84" i="15"/>
  <c r="E83" i="15"/>
  <c r="E82" i="15"/>
  <c r="W81" i="15"/>
  <c r="V81" i="15"/>
  <c r="M81" i="15"/>
  <c r="L81" i="15"/>
  <c r="K81" i="15"/>
  <c r="J81" i="15"/>
  <c r="I81" i="15"/>
  <c r="H81" i="15"/>
  <c r="G81" i="15"/>
  <c r="F81" i="15"/>
  <c r="D81" i="15"/>
  <c r="C81" i="15"/>
  <c r="B81" i="15"/>
  <c r="A78" i="15"/>
  <c r="E85" i="16"/>
  <c r="E84" i="16"/>
  <c r="E83" i="16"/>
  <c r="E81" i="16" s="1"/>
  <c r="E82" i="16"/>
  <c r="W81" i="16"/>
  <c r="V81" i="16"/>
  <c r="M81" i="16"/>
  <c r="L81" i="16"/>
  <c r="K81" i="16"/>
  <c r="J81" i="16"/>
  <c r="I81" i="16"/>
  <c r="H81" i="16"/>
  <c r="G81" i="16"/>
  <c r="F81" i="16"/>
  <c r="D81" i="16"/>
  <c r="C81" i="16"/>
  <c r="B81" i="16"/>
  <c r="A78" i="16"/>
  <c r="E85" i="17"/>
  <c r="E84" i="17"/>
  <c r="E83" i="17"/>
  <c r="E82" i="17"/>
  <c r="W81" i="17"/>
  <c r="V81" i="17"/>
  <c r="M81" i="17"/>
  <c r="L81" i="17"/>
  <c r="K81" i="17"/>
  <c r="J81" i="17"/>
  <c r="I81" i="17"/>
  <c r="H81" i="17"/>
  <c r="G81" i="17"/>
  <c r="F81" i="17"/>
  <c r="D81" i="17"/>
  <c r="C81" i="17"/>
  <c r="B81" i="17"/>
  <c r="A78" i="17"/>
  <c r="E85" i="18"/>
  <c r="E84" i="18"/>
  <c r="E83" i="18"/>
  <c r="E82" i="18"/>
  <c r="W81" i="18"/>
  <c r="V81" i="18"/>
  <c r="M81" i="18"/>
  <c r="L81" i="18"/>
  <c r="K81" i="18"/>
  <c r="J81" i="18"/>
  <c r="I81" i="18"/>
  <c r="H81" i="18"/>
  <c r="G81" i="18"/>
  <c r="F81" i="18"/>
  <c r="D81" i="18"/>
  <c r="C81" i="18"/>
  <c r="B81" i="18"/>
  <c r="A78" i="18"/>
  <c r="E85" i="19"/>
  <c r="E84" i="19"/>
  <c r="E83" i="19"/>
  <c r="E82" i="19"/>
  <c r="W81" i="19"/>
  <c r="V81" i="19"/>
  <c r="M81" i="19"/>
  <c r="L81" i="19"/>
  <c r="K81" i="19"/>
  <c r="J81" i="19"/>
  <c r="I81" i="19"/>
  <c r="H81" i="19"/>
  <c r="G81" i="19"/>
  <c r="F81" i="19"/>
  <c r="D81" i="19"/>
  <c r="C81" i="19"/>
  <c r="B81" i="19"/>
  <c r="A78" i="19"/>
  <c r="E85" i="20"/>
  <c r="E84" i="20"/>
  <c r="E83" i="20"/>
  <c r="E82" i="20"/>
  <c r="W81" i="20"/>
  <c r="V81" i="20"/>
  <c r="M81" i="20"/>
  <c r="L81" i="20"/>
  <c r="K81" i="20"/>
  <c r="J81" i="20"/>
  <c r="I81" i="20"/>
  <c r="H81" i="20"/>
  <c r="G81" i="20"/>
  <c r="F81" i="20"/>
  <c r="D81" i="20"/>
  <c r="C81" i="20"/>
  <c r="B81" i="20"/>
  <c r="A78" i="20"/>
  <c r="E85" i="21"/>
  <c r="E84" i="21"/>
  <c r="E83" i="21"/>
  <c r="E82" i="21"/>
  <c r="W81" i="21"/>
  <c r="V81" i="21"/>
  <c r="M81" i="21"/>
  <c r="L81" i="21"/>
  <c r="K81" i="21"/>
  <c r="J81" i="21"/>
  <c r="I81" i="21"/>
  <c r="H81" i="21"/>
  <c r="G81" i="21"/>
  <c r="F81" i="21"/>
  <c r="D81" i="21"/>
  <c r="C81" i="21"/>
  <c r="B81" i="21"/>
  <c r="A78" i="21"/>
  <c r="E85" i="22"/>
  <c r="E84" i="22"/>
  <c r="E83" i="22"/>
  <c r="E82" i="22"/>
  <c r="W81" i="22"/>
  <c r="V81" i="22"/>
  <c r="M81" i="22"/>
  <c r="L81" i="22"/>
  <c r="K81" i="22"/>
  <c r="J81" i="22"/>
  <c r="I81" i="22"/>
  <c r="H81" i="22"/>
  <c r="G81" i="22"/>
  <c r="F81" i="22"/>
  <c r="D81" i="22"/>
  <c r="C81" i="22"/>
  <c r="B81" i="22"/>
  <c r="A78" i="22"/>
  <c r="E85" i="23"/>
  <c r="E84" i="23"/>
  <c r="E83" i="23"/>
  <c r="E82" i="23"/>
  <c r="W81" i="23"/>
  <c r="V81" i="23"/>
  <c r="M81" i="23"/>
  <c r="L81" i="23"/>
  <c r="K81" i="23"/>
  <c r="J81" i="23"/>
  <c r="I81" i="23"/>
  <c r="H81" i="23"/>
  <c r="G81" i="23"/>
  <c r="F81" i="23"/>
  <c r="D81" i="23"/>
  <c r="C81" i="23"/>
  <c r="B81" i="23"/>
  <c r="A78" i="23"/>
  <c r="E85" i="24"/>
  <c r="E84" i="24"/>
  <c r="E83" i="24"/>
  <c r="E82" i="24"/>
  <c r="W81" i="24"/>
  <c r="V81" i="24"/>
  <c r="M81" i="24"/>
  <c r="L81" i="24"/>
  <c r="K81" i="24"/>
  <c r="J81" i="24"/>
  <c r="I81" i="24"/>
  <c r="H81" i="24"/>
  <c r="G81" i="24"/>
  <c r="F81" i="24"/>
  <c r="D81" i="24"/>
  <c r="C81" i="24"/>
  <c r="B81" i="24"/>
  <c r="A78" i="24"/>
  <c r="E85" i="25"/>
  <c r="E84" i="25"/>
  <c r="E83" i="25"/>
  <c r="E82" i="25"/>
  <c r="W81" i="25"/>
  <c r="V81" i="25"/>
  <c r="M81" i="25"/>
  <c r="L81" i="25"/>
  <c r="K81" i="25"/>
  <c r="J81" i="25"/>
  <c r="I81" i="25"/>
  <c r="H81" i="25"/>
  <c r="G81" i="25"/>
  <c r="F81" i="25"/>
  <c r="D81" i="25"/>
  <c r="C81" i="25"/>
  <c r="B81" i="25"/>
  <c r="A78" i="25"/>
  <c r="E85" i="26"/>
  <c r="E84" i="26"/>
  <c r="E83" i="26"/>
  <c r="E82" i="26"/>
  <c r="W81" i="26"/>
  <c r="V81" i="26"/>
  <c r="M81" i="26"/>
  <c r="L81" i="26"/>
  <c r="K81" i="26"/>
  <c r="J81" i="26"/>
  <c r="I81" i="26"/>
  <c r="H81" i="26"/>
  <c r="G81" i="26"/>
  <c r="F81" i="26"/>
  <c r="D81" i="26"/>
  <c r="C81" i="26"/>
  <c r="B81" i="26"/>
  <c r="A78" i="26"/>
  <c r="E85" i="27"/>
  <c r="E84" i="27"/>
  <c r="E83" i="27"/>
  <c r="E82" i="27"/>
  <c r="W81" i="27"/>
  <c r="V81" i="27"/>
  <c r="M81" i="27"/>
  <c r="L81" i="27"/>
  <c r="K81" i="27"/>
  <c r="J81" i="27"/>
  <c r="I81" i="27"/>
  <c r="H81" i="27"/>
  <c r="G81" i="27"/>
  <c r="F81" i="27"/>
  <c r="D81" i="27"/>
  <c r="C81" i="27"/>
  <c r="B81" i="27"/>
  <c r="A78" i="27"/>
  <c r="E85" i="28"/>
  <c r="E84" i="28"/>
  <c r="E83" i="28"/>
  <c r="E82" i="28"/>
  <c r="W81" i="28"/>
  <c r="V81" i="28"/>
  <c r="M81" i="28"/>
  <c r="L81" i="28"/>
  <c r="K81" i="28"/>
  <c r="J81" i="28"/>
  <c r="I81" i="28"/>
  <c r="H81" i="28"/>
  <c r="G81" i="28"/>
  <c r="F81" i="28"/>
  <c r="D81" i="28"/>
  <c r="C81" i="28"/>
  <c r="B81" i="28"/>
  <c r="A78" i="28"/>
  <c r="E85" i="29"/>
  <c r="E84" i="29"/>
  <c r="E83" i="29"/>
  <c r="E82" i="29"/>
  <c r="W81" i="29"/>
  <c r="V81" i="29"/>
  <c r="M81" i="29"/>
  <c r="L81" i="29"/>
  <c r="K81" i="29"/>
  <c r="J81" i="29"/>
  <c r="I81" i="29"/>
  <c r="H81" i="29"/>
  <c r="G81" i="29"/>
  <c r="F81" i="29"/>
  <c r="D81" i="29"/>
  <c r="C81" i="29"/>
  <c r="B81" i="29"/>
  <c r="A78" i="29"/>
  <c r="E85" i="30"/>
  <c r="E84" i="30"/>
  <c r="E83" i="30"/>
  <c r="E82" i="30"/>
  <c r="W81" i="30"/>
  <c r="V81" i="30"/>
  <c r="M81" i="30"/>
  <c r="L81" i="30"/>
  <c r="K81" i="30"/>
  <c r="J81" i="30"/>
  <c r="I81" i="30"/>
  <c r="H81" i="30"/>
  <c r="G81" i="30"/>
  <c r="F81" i="30"/>
  <c r="D81" i="30"/>
  <c r="C81" i="30"/>
  <c r="B81" i="30"/>
  <c r="A78" i="30"/>
  <c r="E85" i="31"/>
  <c r="E84" i="31"/>
  <c r="E83" i="31"/>
  <c r="E82" i="31"/>
  <c r="W81" i="31"/>
  <c r="V81" i="31"/>
  <c r="M81" i="31"/>
  <c r="L81" i="31"/>
  <c r="K81" i="31"/>
  <c r="J81" i="31"/>
  <c r="I81" i="31"/>
  <c r="H81" i="31"/>
  <c r="G81" i="31"/>
  <c r="F81" i="31"/>
  <c r="D81" i="31"/>
  <c r="C81" i="31"/>
  <c r="B81" i="31"/>
  <c r="A78" i="31"/>
  <c r="E85" i="32"/>
  <c r="E84" i="32"/>
  <c r="E83" i="32"/>
  <c r="E82" i="32"/>
  <c r="W81" i="32"/>
  <c r="V81" i="32"/>
  <c r="M81" i="32"/>
  <c r="L81" i="32"/>
  <c r="K81" i="32"/>
  <c r="J81" i="32"/>
  <c r="I81" i="32"/>
  <c r="H81" i="32"/>
  <c r="G81" i="32"/>
  <c r="F81" i="32"/>
  <c r="D81" i="32"/>
  <c r="C81" i="32"/>
  <c r="B81" i="32"/>
  <c r="A78" i="32"/>
  <c r="E85" i="33"/>
  <c r="E84" i="33"/>
  <c r="E83" i="33"/>
  <c r="E82" i="33"/>
  <c r="W81" i="33"/>
  <c r="V81" i="33"/>
  <c r="M81" i="33"/>
  <c r="L81" i="33"/>
  <c r="K81" i="33"/>
  <c r="J81" i="33"/>
  <c r="I81" i="33"/>
  <c r="H81" i="33"/>
  <c r="G81" i="33"/>
  <c r="F81" i="33"/>
  <c r="D81" i="33"/>
  <c r="C81" i="33"/>
  <c r="B81" i="33"/>
  <c r="A78" i="33"/>
  <c r="E85" i="34"/>
  <c r="E84" i="34"/>
  <c r="E83" i="34"/>
  <c r="E82" i="34"/>
  <c r="W81" i="34"/>
  <c r="V81" i="34"/>
  <c r="M81" i="34"/>
  <c r="L81" i="34"/>
  <c r="K81" i="34"/>
  <c r="J81" i="34"/>
  <c r="I81" i="34"/>
  <c r="H81" i="34"/>
  <c r="G81" i="34"/>
  <c r="F81" i="34"/>
  <c r="D81" i="34"/>
  <c r="C81" i="34"/>
  <c r="B81" i="34"/>
  <c r="A78" i="34"/>
  <c r="E85" i="35"/>
  <c r="E84" i="35"/>
  <c r="E83" i="35"/>
  <c r="E82" i="35"/>
  <c r="W81" i="35"/>
  <c r="V81" i="35"/>
  <c r="M81" i="35"/>
  <c r="L81" i="35"/>
  <c r="K81" i="35"/>
  <c r="J81" i="35"/>
  <c r="I81" i="35"/>
  <c r="H81" i="35"/>
  <c r="G81" i="35"/>
  <c r="F81" i="35"/>
  <c r="D81" i="35"/>
  <c r="C81" i="35"/>
  <c r="B81" i="35"/>
  <c r="A78" i="35"/>
  <c r="E85" i="36"/>
  <c r="E81" i="36" s="1"/>
  <c r="E84" i="36"/>
  <c r="E83" i="36"/>
  <c r="E82" i="36"/>
  <c r="W81" i="36"/>
  <c r="V81" i="36"/>
  <c r="M81" i="36"/>
  <c r="L81" i="36"/>
  <c r="K81" i="36"/>
  <c r="J81" i="36"/>
  <c r="I81" i="36"/>
  <c r="H81" i="36"/>
  <c r="G81" i="36"/>
  <c r="F81" i="36"/>
  <c r="D81" i="36"/>
  <c r="C81" i="36"/>
  <c r="B81" i="36"/>
  <c r="A78" i="36"/>
  <c r="E85" i="37"/>
  <c r="E84" i="37"/>
  <c r="E83" i="37"/>
  <c r="E82" i="37"/>
  <c r="W81" i="37"/>
  <c r="V81" i="37"/>
  <c r="M81" i="37"/>
  <c r="L81" i="37"/>
  <c r="K81" i="37"/>
  <c r="J81" i="37"/>
  <c r="I81" i="37"/>
  <c r="H81" i="37"/>
  <c r="G81" i="37"/>
  <c r="F81" i="37"/>
  <c r="D81" i="37"/>
  <c r="C81" i="37"/>
  <c r="B81" i="37"/>
  <c r="A78" i="37"/>
  <c r="E85" i="38"/>
  <c r="E84" i="38"/>
  <c r="E83" i="38"/>
  <c r="E82" i="38"/>
  <c r="W81" i="38"/>
  <c r="V81" i="38"/>
  <c r="M81" i="38"/>
  <c r="L81" i="38"/>
  <c r="K81" i="38"/>
  <c r="J81" i="38"/>
  <c r="I81" i="38"/>
  <c r="H81" i="38"/>
  <c r="G81" i="38"/>
  <c r="F81" i="38"/>
  <c r="D81" i="38"/>
  <c r="C81" i="38"/>
  <c r="B81" i="38"/>
  <c r="A78" i="38"/>
  <c r="E85" i="39"/>
  <c r="E84" i="39"/>
  <c r="E83" i="39"/>
  <c r="E82" i="39"/>
  <c r="W81" i="39"/>
  <c r="V81" i="39"/>
  <c r="M81" i="39"/>
  <c r="L81" i="39"/>
  <c r="K81" i="39"/>
  <c r="J81" i="39"/>
  <c r="I81" i="39"/>
  <c r="H81" i="39"/>
  <c r="G81" i="39"/>
  <c r="F81" i="39"/>
  <c r="D81" i="39"/>
  <c r="C81" i="39"/>
  <c r="B81" i="39"/>
  <c r="A78" i="39"/>
  <c r="E85" i="40"/>
  <c r="E84" i="40"/>
  <c r="E83" i="40"/>
  <c r="E82" i="40"/>
  <c r="W81" i="40"/>
  <c r="V81" i="40"/>
  <c r="M81" i="40"/>
  <c r="L81" i="40"/>
  <c r="K81" i="40"/>
  <c r="J81" i="40"/>
  <c r="I81" i="40"/>
  <c r="H81" i="40"/>
  <c r="G81" i="40"/>
  <c r="F81" i="40"/>
  <c r="D81" i="40"/>
  <c r="C81" i="40"/>
  <c r="B81" i="40"/>
  <c r="A78" i="40"/>
  <c r="E85" i="1"/>
  <c r="E84" i="1"/>
  <c r="E83" i="1"/>
  <c r="E82" i="1"/>
  <c r="E81" i="1" s="1"/>
  <c r="W81" i="1"/>
  <c r="V81" i="1"/>
  <c r="M81" i="1"/>
  <c r="L81" i="1"/>
  <c r="K81" i="1"/>
  <c r="J81" i="1"/>
  <c r="I81" i="1"/>
  <c r="H81" i="1"/>
  <c r="G81" i="1"/>
  <c r="F81" i="1"/>
  <c r="D81" i="1"/>
  <c r="C81" i="1"/>
  <c r="B81" i="1"/>
  <c r="A78" i="1"/>
  <c r="S96" i="40"/>
  <c r="R96" i="40"/>
  <c r="Q96" i="40"/>
  <c r="P96" i="40"/>
  <c r="E96" i="40"/>
  <c r="U96" i="40" s="1"/>
  <c r="S95" i="40"/>
  <c r="R95" i="40"/>
  <c r="Q95" i="40"/>
  <c r="P95" i="40"/>
  <c r="E95" i="40"/>
  <c r="S94" i="40"/>
  <c r="R94" i="40"/>
  <c r="Q94" i="40"/>
  <c r="P94" i="40"/>
  <c r="E94" i="40"/>
  <c r="S93" i="40"/>
  <c r="R93" i="40"/>
  <c r="Q93" i="40"/>
  <c r="P93" i="40"/>
  <c r="E93" i="40"/>
  <c r="S92" i="40"/>
  <c r="R92" i="40"/>
  <c r="Q92" i="40"/>
  <c r="P92" i="40"/>
  <c r="E92" i="40"/>
  <c r="S91" i="40"/>
  <c r="R91" i="40"/>
  <c r="Q91" i="40"/>
  <c r="P91" i="40"/>
  <c r="E91" i="40"/>
  <c r="T90" i="40"/>
  <c r="S90" i="40"/>
  <c r="R90" i="40"/>
  <c r="Q90" i="40"/>
  <c r="P90" i="40"/>
  <c r="E90" i="40"/>
  <c r="U90" i="40" s="1"/>
  <c r="S89" i="40"/>
  <c r="R89" i="40"/>
  <c r="Q89" i="40"/>
  <c r="P89" i="40"/>
  <c r="E89" i="40"/>
  <c r="U89" i="40" s="1"/>
  <c r="S88" i="40"/>
  <c r="R88" i="40"/>
  <c r="Q88" i="40"/>
  <c r="P88" i="40"/>
  <c r="E88" i="40"/>
  <c r="U88" i="40" s="1"/>
  <c r="S86" i="40"/>
  <c r="R86" i="40"/>
  <c r="Q86" i="40"/>
  <c r="P86" i="40"/>
  <c r="E86" i="40"/>
  <c r="T86" i="40" s="1"/>
  <c r="O74" i="40"/>
  <c r="N74" i="40"/>
  <c r="M74" i="40"/>
  <c r="L74" i="40"/>
  <c r="K74" i="40"/>
  <c r="J74" i="40"/>
  <c r="I74" i="40"/>
  <c r="S74" i="40" s="1"/>
  <c r="H74" i="40"/>
  <c r="G74" i="40"/>
  <c r="F74" i="40"/>
  <c r="C74" i="40"/>
  <c r="B74" i="40"/>
  <c r="O73" i="40"/>
  <c r="N73" i="40"/>
  <c r="M73" i="40"/>
  <c r="L73" i="40"/>
  <c r="K73" i="40"/>
  <c r="J73" i="40"/>
  <c r="I73" i="40"/>
  <c r="S73" i="40" s="1"/>
  <c r="H73" i="40"/>
  <c r="G73" i="40"/>
  <c r="F73" i="40"/>
  <c r="C73" i="40"/>
  <c r="B73" i="40"/>
  <c r="O72" i="40"/>
  <c r="N72" i="40"/>
  <c r="M72" i="40"/>
  <c r="L72" i="40"/>
  <c r="K72" i="40"/>
  <c r="J72" i="40"/>
  <c r="I72" i="40"/>
  <c r="S72" i="40" s="1"/>
  <c r="H72" i="40"/>
  <c r="R72" i="40" s="1"/>
  <c r="G72" i="40"/>
  <c r="F72" i="40"/>
  <c r="C72" i="40"/>
  <c r="E72" i="40" s="1"/>
  <c r="B72" i="40"/>
  <c r="S71" i="40"/>
  <c r="R71" i="40"/>
  <c r="Q71" i="40"/>
  <c r="P71" i="40"/>
  <c r="E71" i="40"/>
  <c r="U71" i="40" s="1"/>
  <c r="S70" i="40"/>
  <c r="R70" i="40"/>
  <c r="Q70" i="40"/>
  <c r="P70" i="40"/>
  <c r="E70" i="40"/>
  <c r="S68" i="40"/>
  <c r="O68" i="40"/>
  <c r="N68" i="40"/>
  <c r="M68" i="40"/>
  <c r="L68" i="40"/>
  <c r="K68" i="40"/>
  <c r="J68" i="40"/>
  <c r="I68" i="40"/>
  <c r="H68" i="40"/>
  <c r="G68" i="40"/>
  <c r="F68" i="40"/>
  <c r="C68" i="40"/>
  <c r="B68" i="40"/>
  <c r="O67" i="40"/>
  <c r="N67" i="40"/>
  <c r="M67" i="40"/>
  <c r="L67" i="40"/>
  <c r="K67" i="40"/>
  <c r="J67" i="40"/>
  <c r="I67" i="40"/>
  <c r="S67" i="40" s="1"/>
  <c r="H67" i="40"/>
  <c r="R67" i="40" s="1"/>
  <c r="G67" i="40"/>
  <c r="F67" i="40"/>
  <c r="C67" i="40"/>
  <c r="B67" i="40"/>
  <c r="E67" i="40" s="1"/>
  <c r="S66" i="40"/>
  <c r="R66" i="40"/>
  <c r="Q66" i="40"/>
  <c r="P66" i="40"/>
  <c r="E66" i="40"/>
  <c r="U66" i="40" s="1"/>
  <c r="S65" i="40"/>
  <c r="R65" i="40"/>
  <c r="Q65" i="40"/>
  <c r="P65" i="40"/>
  <c r="E65" i="40"/>
  <c r="U65" i="40" s="1"/>
  <c r="U64" i="40"/>
  <c r="S64" i="40"/>
  <c r="R64" i="40"/>
  <c r="Q64" i="40"/>
  <c r="P64" i="40"/>
  <c r="E64" i="40"/>
  <c r="T64" i="40" s="1"/>
  <c r="S63" i="40"/>
  <c r="R63" i="40"/>
  <c r="Q63" i="40"/>
  <c r="P63" i="40"/>
  <c r="E63" i="40"/>
  <c r="S62" i="40"/>
  <c r="R62" i="40"/>
  <c r="Q62" i="40"/>
  <c r="P62" i="40"/>
  <c r="E62" i="40"/>
  <c r="S60" i="40"/>
  <c r="O60" i="40"/>
  <c r="N60" i="40"/>
  <c r="M60" i="40"/>
  <c r="L60" i="40"/>
  <c r="K60" i="40"/>
  <c r="J60" i="40"/>
  <c r="I60" i="40"/>
  <c r="H60" i="40"/>
  <c r="C60" i="40"/>
  <c r="B60" i="40"/>
  <c r="S59" i="40"/>
  <c r="R59" i="40"/>
  <c r="Q59" i="40"/>
  <c r="P59" i="40"/>
  <c r="E59" i="40"/>
  <c r="U59" i="40" s="1"/>
  <c r="S58" i="40"/>
  <c r="R58" i="40"/>
  <c r="Q58" i="40"/>
  <c r="P58" i="40"/>
  <c r="E58" i="40"/>
  <c r="U58" i="40" s="1"/>
  <c r="S57" i="40"/>
  <c r="R57" i="40"/>
  <c r="Q57" i="40"/>
  <c r="P57" i="40"/>
  <c r="E57" i="40"/>
  <c r="S56" i="40"/>
  <c r="R56" i="40"/>
  <c r="Q56" i="40"/>
  <c r="P56" i="40"/>
  <c r="E56" i="40"/>
  <c r="S54" i="40"/>
  <c r="O54" i="40"/>
  <c r="N54" i="40"/>
  <c r="M54" i="40"/>
  <c r="L54" i="40"/>
  <c r="K54" i="40"/>
  <c r="J54" i="40"/>
  <c r="I54" i="40"/>
  <c r="H54" i="40"/>
  <c r="R54" i="40" s="1"/>
  <c r="G54" i="40"/>
  <c r="F54" i="40"/>
  <c r="C54" i="40"/>
  <c r="B54" i="40"/>
  <c r="S53" i="40"/>
  <c r="R53" i="40"/>
  <c r="Q53" i="40"/>
  <c r="P53" i="40"/>
  <c r="E53" i="40"/>
  <c r="U53" i="40" s="1"/>
  <c r="S52" i="40"/>
  <c r="R52" i="40"/>
  <c r="Q52" i="40"/>
  <c r="P52" i="40"/>
  <c r="E52" i="40"/>
  <c r="S51" i="40"/>
  <c r="R51" i="40"/>
  <c r="Q51" i="40"/>
  <c r="P51" i="40"/>
  <c r="E51" i="40"/>
  <c r="U51" i="40" s="1"/>
  <c r="S50" i="40"/>
  <c r="R50" i="40"/>
  <c r="Q50" i="40"/>
  <c r="P50" i="40"/>
  <c r="E50" i="40"/>
  <c r="S49" i="40"/>
  <c r="R49" i="40"/>
  <c r="Q49" i="40"/>
  <c r="P49" i="40"/>
  <c r="E49" i="40"/>
  <c r="U48" i="40"/>
  <c r="T48" i="40"/>
  <c r="S48" i="40"/>
  <c r="R48" i="40"/>
  <c r="Q48" i="40"/>
  <c r="P48" i="40"/>
  <c r="E48" i="40"/>
  <c r="T47" i="40"/>
  <c r="S47" i="40"/>
  <c r="R47" i="40"/>
  <c r="Q47" i="40"/>
  <c r="P47" i="40"/>
  <c r="E47" i="40"/>
  <c r="U47" i="40" s="1"/>
  <c r="S46" i="40"/>
  <c r="R46" i="40"/>
  <c r="Q46" i="40"/>
  <c r="P46" i="40"/>
  <c r="E46" i="40"/>
  <c r="S45" i="40"/>
  <c r="R45" i="40"/>
  <c r="Q45" i="40"/>
  <c r="P45" i="40"/>
  <c r="E45" i="40"/>
  <c r="U44" i="40"/>
  <c r="S44" i="40"/>
  <c r="R44" i="40"/>
  <c r="Q44" i="40"/>
  <c r="P44" i="40"/>
  <c r="E44" i="40"/>
  <c r="T43" i="40"/>
  <c r="S43" i="40"/>
  <c r="R43" i="40"/>
  <c r="Q43" i="40"/>
  <c r="P43" i="40"/>
  <c r="E43" i="40"/>
  <c r="U43" i="40" s="1"/>
  <c r="O41" i="40"/>
  <c r="N41" i="40"/>
  <c r="M41" i="40"/>
  <c r="L41" i="40"/>
  <c r="K41" i="40"/>
  <c r="J41" i="40"/>
  <c r="I41" i="40"/>
  <c r="S41" i="40" s="1"/>
  <c r="H41" i="40"/>
  <c r="R41" i="40" s="1"/>
  <c r="G41" i="40"/>
  <c r="F41" i="40"/>
  <c r="C41" i="40"/>
  <c r="E41" i="40" s="1"/>
  <c r="B41" i="40"/>
  <c r="T40" i="40"/>
  <c r="S40" i="40"/>
  <c r="R40" i="40"/>
  <c r="Q40" i="40"/>
  <c r="P40" i="40"/>
  <c r="E40" i="40"/>
  <c r="U40" i="40" s="1"/>
  <c r="S39" i="40"/>
  <c r="R39" i="40"/>
  <c r="Q39" i="40"/>
  <c r="P39" i="40"/>
  <c r="E39" i="40"/>
  <c r="S38" i="40"/>
  <c r="R38" i="40"/>
  <c r="Q38" i="40"/>
  <c r="P38" i="40"/>
  <c r="E38" i="40"/>
  <c r="U37" i="40"/>
  <c r="T37" i="40"/>
  <c r="S37" i="40"/>
  <c r="R37" i="40"/>
  <c r="Q37" i="40"/>
  <c r="P37" i="40"/>
  <c r="E37" i="40"/>
  <c r="T36" i="40"/>
  <c r="S36" i="40"/>
  <c r="R36" i="40"/>
  <c r="Q36" i="40"/>
  <c r="P36" i="40"/>
  <c r="E36" i="40"/>
  <c r="U36" i="40" s="1"/>
  <c r="O34" i="40"/>
  <c r="N34" i="40"/>
  <c r="M34" i="40"/>
  <c r="L34" i="40"/>
  <c r="K34" i="40"/>
  <c r="J34" i="40"/>
  <c r="I34" i="40"/>
  <c r="S34" i="40" s="1"/>
  <c r="H34" i="40"/>
  <c r="R34" i="40" s="1"/>
  <c r="G34" i="40"/>
  <c r="F34" i="40"/>
  <c r="C34" i="40"/>
  <c r="B34" i="40"/>
  <c r="E34" i="40" s="1"/>
  <c r="S33" i="40"/>
  <c r="R33" i="40"/>
  <c r="Q33" i="40"/>
  <c r="P33" i="40"/>
  <c r="E33" i="40"/>
  <c r="O31" i="40"/>
  <c r="N31" i="40"/>
  <c r="M31" i="40"/>
  <c r="L31" i="40"/>
  <c r="K31" i="40"/>
  <c r="J31" i="40"/>
  <c r="I31" i="40"/>
  <c r="S31" i="40" s="1"/>
  <c r="H31" i="40"/>
  <c r="R31" i="40" s="1"/>
  <c r="G31" i="40"/>
  <c r="F31" i="40"/>
  <c r="C31" i="40"/>
  <c r="E31" i="40" s="1"/>
  <c r="B31" i="40"/>
  <c r="S30" i="40"/>
  <c r="R30" i="40"/>
  <c r="Q30" i="40"/>
  <c r="P30" i="40"/>
  <c r="T30" i="40" s="1"/>
  <c r="E30" i="40"/>
  <c r="S29" i="40"/>
  <c r="R29" i="40"/>
  <c r="Q29" i="40"/>
  <c r="P29" i="40"/>
  <c r="E29" i="40"/>
  <c r="S28" i="40"/>
  <c r="R28" i="40"/>
  <c r="Q28" i="40"/>
  <c r="P28" i="40"/>
  <c r="E28" i="40"/>
  <c r="U28" i="40" s="1"/>
  <c r="S27" i="40"/>
  <c r="R27" i="40"/>
  <c r="Q27" i="40"/>
  <c r="P27" i="40"/>
  <c r="E27" i="40"/>
  <c r="O25" i="40"/>
  <c r="N25" i="40"/>
  <c r="M25" i="40"/>
  <c r="L25" i="40"/>
  <c r="K25" i="40"/>
  <c r="J25" i="40"/>
  <c r="I25" i="40"/>
  <c r="S25" i="40" s="1"/>
  <c r="H25" i="40"/>
  <c r="G25" i="40"/>
  <c r="F25" i="40"/>
  <c r="C25" i="40"/>
  <c r="B25" i="40"/>
  <c r="E25" i="40" s="1"/>
  <c r="U24" i="40"/>
  <c r="S24" i="40"/>
  <c r="R24" i="40"/>
  <c r="Q24" i="40"/>
  <c r="P24" i="40"/>
  <c r="E24" i="40"/>
  <c r="T24" i="40" s="1"/>
  <c r="S23" i="40"/>
  <c r="R23" i="40"/>
  <c r="Q23" i="40"/>
  <c r="P23" i="40"/>
  <c r="E23" i="40"/>
  <c r="S22" i="40"/>
  <c r="R22" i="40"/>
  <c r="Q22" i="40"/>
  <c r="P22" i="40"/>
  <c r="E22" i="40"/>
  <c r="U21" i="40"/>
  <c r="S21" i="40"/>
  <c r="R21" i="40"/>
  <c r="Q21" i="40"/>
  <c r="P21" i="40"/>
  <c r="E21" i="40"/>
  <c r="T21" i="40" s="1"/>
  <c r="U20" i="40"/>
  <c r="T20" i="40"/>
  <c r="S20" i="40"/>
  <c r="R20" i="40"/>
  <c r="Q20" i="40"/>
  <c r="P20" i="40"/>
  <c r="E20" i="40"/>
  <c r="S19" i="40"/>
  <c r="R19" i="40"/>
  <c r="Q19" i="40"/>
  <c r="P19" i="40"/>
  <c r="E19" i="40"/>
  <c r="S18" i="40"/>
  <c r="R18" i="40"/>
  <c r="Q18" i="40"/>
  <c r="P18" i="40"/>
  <c r="E18" i="40"/>
  <c r="O16" i="40"/>
  <c r="N16" i="40"/>
  <c r="M16" i="40"/>
  <c r="L16" i="40"/>
  <c r="K16" i="40"/>
  <c r="J16" i="40"/>
  <c r="I16" i="40"/>
  <c r="S16" i="40" s="1"/>
  <c r="H16" i="40"/>
  <c r="R16" i="40" s="1"/>
  <c r="G16" i="40"/>
  <c r="F16" i="40"/>
  <c r="C16" i="40"/>
  <c r="B16" i="40"/>
  <c r="S15" i="40"/>
  <c r="R15" i="40"/>
  <c r="Q15" i="40"/>
  <c r="P15" i="40"/>
  <c r="E15" i="40"/>
  <c r="S14" i="40"/>
  <c r="R14" i="40"/>
  <c r="Q14" i="40"/>
  <c r="P14" i="40"/>
  <c r="E14" i="40"/>
  <c r="U14" i="40" s="1"/>
  <c r="U13" i="40"/>
  <c r="S13" i="40"/>
  <c r="R13" i="40"/>
  <c r="Q13" i="40"/>
  <c r="P13" i="40"/>
  <c r="E13" i="40"/>
  <c r="T13" i="40" s="1"/>
  <c r="S12" i="40"/>
  <c r="R12" i="40"/>
  <c r="Q12" i="40"/>
  <c r="P12" i="40"/>
  <c r="E12" i="40"/>
  <c r="U12" i="40" s="1"/>
  <c r="S11" i="40"/>
  <c r="R11" i="40"/>
  <c r="Q11" i="40"/>
  <c r="P11" i="40"/>
  <c r="E11" i="40"/>
  <c r="U10" i="40"/>
  <c r="S10" i="40"/>
  <c r="R10" i="40"/>
  <c r="Q10" i="40"/>
  <c r="P10" i="40"/>
  <c r="E10" i="40"/>
  <c r="S9" i="40"/>
  <c r="R9" i="40"/>
  <c r="Q9" i="40"/>
  <c r="P9" i="40"/>
  <c r="E9" i="40"/>
  <c r="S96" i="39"/>
  <c r="R96" i="39"/>
  <c r="Q96" i="39"/>
  <c r="P96" i="39"/>
  <c r="E96" i="39"/>
  <c r="S95" i="39"/>
  <c r="R95" i="39"/>
  <c r="Q95" i="39"/>
  <c r="P95" i="39"/>
  <c r="E95" i="39"/>
  <c r="U94" i="39"/>
  <c r="T94" i="39"/>
  <c r="S94" i="39"/>
  <c r="R94" i="39"/>
  <c r="Q94" i="39"/>
  <c r="P94" i="39"/>
  <c r="E94" i="39"/>
  <c r="S93" i="39"/>
  <c r="R93" i="39"/>
  <c r="Q93" i="39"/>
  <c r="P93" i="39"/>
  <c r="E93" i="39"/>
  <c r="S92" i="39"/>
  <c r="R92" i="39"/>
  <c r="Q92" i="39"/>
  <c r="P92" i="39"/>
  <c r="E92" i="39"/>
  <c r="U92" i="39" s="1"/>
  <c r="S91" i="39"/>
  <c r="R91" i="39"/>
  <c r="Q91" i="39"/>
  <c r="P91" i="39"/>
  <c r="E91" i="39"/>
  <c r="S90" i="39"/>
  <c r="R90" i="39"/>
  <c r="Q90" i="39"/>
  <c r="P90" i="39"/>
  <c r="E90" i="39"/>
  <c r="U89" i="39"/>
  <c r="T89" i="39"/>
  <c r="S89" i="39"/>
  <c r="R89" i="39"/>
  <c r="Q89" i="39"/>
  <c r="P89" i="39"/>
  <c r="E89" i="39"/>
  <c r="S88" i="39"/>
  <c r="R88" i="39"/>
  <c r="Q88" i="39"/>
  <c r="P88" i="39"/>
  <c r="E88" i="39"/>
  <c r="S86" i="39"/>
  <c r="R86" i="39"/>
  <c r="Q86" i="39"/>
  <c r="P86" i="39"/>
  <c r="E86" i="39"/>
  <c r="O74" i="39"/>
  <c r="N74" i="39"/>
  <c r="M74" i="39"/>
  <c r="L74" i="39"/>
  <c r="K74" i="39"/>
  <c r="J74" i="39"/>
  <c r="I74" i="39"/>
  <c r="S74" i="39" s="1"/>
  <c r="H74" i="39"/>
  <c r="G74" i="39"/>
  <c r="F74" i="39"/>
  <c r="C74" i="39"/>
  <c r="B74" i="39"/>
  <c r="O73" i="39"/>
  <c r="N73" i="39"/>
  <c r="M73" i="39"/>
  <c r="L73" i="39"/>
  <c r="K73" i="39"/>
  <c r="J73" i="39"/>
  <c r="I73" i="39"/>
  <c r="S73" i="39" s="1"/>
  <c r="H73" i="39"/>
  <c r="R73" i="39" s="1"/>
  <c r="G73" i="39"/>
  <c r="F73" i="39"/>
  <c r="C73" i="39"/>
  <c r="B73" i="39"/>
  <c r="E73" i="39" s="1"/>
  <c r="O72" i="39"/>
  <c r="N72" i="39"/>
  <c r="M72" i="39"/>
  <c r="L72" i="39"/>
  <c r="K72" i="39"/>
  <c r="J72" i="39"/>
  <c r="I72" i="39"/>
  <c r="H72" i="39"/>
  <c r="R72" i="39" s="1"/>
  <c r="G72" i="39"/>
  <c r="F72" i="39"/>
  <c r="C72" i="39"/>
  <c r="B72" i="39"/>
  <c r="S71" i="39"/>
  <c r="R71" i="39"/>
  <c r="Q71" i="39"/>
  <c r="P71" i="39"/>
  <c r="E71" i="39"/>
  <c r="S70" i="39"/>
  <c r="R70" i="39"/>
  <c r="Q70" i="39"/>
  <c r="P70" i="39"/>
  <c r="E70" i="39"/>
  <c r="O68" i="39"/>
  <c r="N68" i="39"/>
  <c r="M68" i="39"/>
  <c r="L68" i="39"/>
  <c r="K68" i="39"/>
  <c r="J68" i="39"/>
  <c r="I68" i="39"/>
  <c r="H68" i="39"/>
  <c r="G68" i="39"/>
  <c r="F68" i="39"/>
  <c r="C68" i="39"/>
  <c r="B68" i="39"/>
  <c r="E68" i="39" s="1"/>
  <c r="Q67" i="39"/>
  <c r="O67" i="39"/>
  <c r="N67" i="39"/>
  <c r="M67" i="39"/>
  <c r="L67" i="39"/>
  <c r="K67" i="39"/>
  <c r="J67" i="39"/>
  <c r="I67" i="39"/>
  <c r="S67" i="39" s="1"/>
  <c r="H67" i="39"/>
  <c r="G67" i="39"/>
  <c r="F67" i="39"/>
  <c r="C67" i="39"/>
  <c r="B67" i="39"/>
  <c r="E67" i="39" s="1"/>
  <c r="U66" i="39"/>
  <c r="S66" i="39"/>
  <c r="R66" i="39"/>
  <c r="Q66" i="39"/>
  <c r="P66" i="39"/>
  <c r="E66" i="39"/>
  <c r="T66" i="39" s="1"/>
  <c r="S65" i="39"/>
  <c r="R65" i="39"/>
  <c r="Q65" i="39"/>
  <c r="P65" i="39"/>
  <c r="E65" i="39"/>
  <c r="S64" i="39"/>
  <c r="R64" i="39"/>
  <c r="Q64" i="39"/>
  <c r="P64" i="39"/>
  <c r="E64" i="39"/>
  <c r="U63" i="39"/>
  <c r="S63" i="39"/>
  <c r="R63" i="39"/>
  <c r="Q63" i="39"/>
  <c r="P63" i="39"/>
  <c r="E63" i="39"/>
  <c r="T63" i="39" s="1"/>
  <c r="U62" i="39"/>
  <c r="S62" i="39"/>
  <c r="R62" i="39"/>
  <c r="Q62" i="39"/>
  <c r="P62" i="39"/>
  <c r="E62" i="39"/>
  <c r="O60" i="39"/>
  <c r="N60" i="39"/>
  <c r="M60" i="39"/>
  <c r="L60" i="39"/>
  <c r="K60" i="39"/>
  <c r="J60" i="39"/>
  <c r="I60" i="39"/>
  <c r="S60" i="39" s="1"/>
  <c r="H60" i="39"/>
  <c r="C60" i="39"/>
  <c r="B60" i="39"/>
  <c r="S59" i="39"/>
  <c r="R59" i="39"/>
  <c r="Q59" i="39"/>
  <c r="P59" i="39"/>
  <c r="E59" i="39"/>
  <c r="T58" i="39"/>
  <c r="S58" i="39"/>
  <c r="R58" i="39"/>
  <c r="Q58" i="39"/>
  <c r="P58" i="39"/>
  <c r="E58" i="39"/>
  <c r="U58" i="39" s="1"/>
  <c r="U57" i="39"/>
  <c r="S57" i="39"/>
  <c r="R57" i="39"/>
  <c r="Q57" i="39"/>
  <c r="P57" i="39"/>
  <c r="E57" i="39"/>
  <c r="T57" i="39" s="1"/>
  <c r="T56" i="39"/>
  <c r="S56" i="39"/>
  <c r="R56" i="39"/>
  <c r="Q56" i="39"/>
  <c r="P56" i="39"/>
  <c r="E56" i="39"/>
  <c r="U56" i="39" s="1"/>
  <c r="O54" i="39"/>
  <c r="N54" i="39"/>
  <c r="M54" i="39"/>
  <c r="L54" i="39"/>
  <c r="K54" i="39"/>
  <c r="J54" i="39"/>
  <c r="I54" i="39"/>
  <c r="S54" i="39" s="1"/>
  <c r="H54" i="39"/>
  <c r="R54" i="39" s="1"/>
  <c r="G54" i="39"/>
  <c r="F54" i="39"/>
  <c r="C54" i="39"/>
  <c r="B54" i="39"/>
  <c r="S53" i="39"/>
  <c r="R53" i="39"/>
  <c r="Q53" i="39"/>
  <c r="P53" i="39"/>
  <c r="E53" i="39"/>
  <c r="S52" i="39"/>
  <c r="R52" i="39"/>
  <c r="Q52" i="39"/>
  <c r="P52" i="39"/>
  <c r="E52" i="39"/>
  <c r="S51" i="39"/>
  <c r="R51" i="39"/>
  <c r="Q51" i="39"/>
  <c r="P51" i="39"/>
  <c r="E51" i="39"/>
  <c r="U51" i="39" s="1"/>
  <c r="S50" i="39"/>
  <c r="R50" i="39"/>
  <c r="Q50" i="39"/>
  <c r="P50" i="39"/>
  <c r="E50" i="39"/>
  <c r="S49" i="39"/>
  <c r="R49" i="39"/>
  <c r="Q49" i="39"/>
  <c r="P49" i="39"/>
  <c r="E49" i="39"/>
  <c r="U49" i="39" s="1"/>
  <c r="S48" i="39"/>
  <c r="R48" i="39"/>
  <c r="Q48" i="39"/>
  <c r="P48" i="39"/>
  <c r="E48" i="39"/>
  <c r="T47" i="39"/>
  <c r="S47" i="39"/>
  <c r="R47" i="39"/>
  <c r="Q47" i="39"/>
  <c r="P47" i="39"/>
  <c r="E47" i="39"/>
  <c r="U47" i="39" s="1"/>
  <c r="S46" i="39"/>
  <c r="R46" i="39"/>
  <c r="Q46" i="39"/>
  <c r="P46" i="39"/>
  <c r="E46" i="39"/>
  <c r="T45" i="39"/>
  <c r="S45" i="39"/>
  <c r="R45" i="39"/>
  <c r="Q45" i="39"/>
  <c r="P45" i="39"/>
  <c r="E45" i="39"/>
  <c r="U45" i="39" s="1"/>
  <c r="S44" i="39"/>
  <c r="R44" i="39"/>
  <c r="Q44" i="39"/>
  <c r="P44" i="39"/>
  <c r="E44" i="39"/>
  <c r="S43" i="39"/>
  <c r="R43" i="39"/>
  <c r="Q43" i="39"/>
  <c r="P43" i="39"/>
  <c r="E43" i="39"/>
  <c r="U43" i="39" s="1"/>
  <c r="O41" i="39"/>
  <c r="N41" i="39"/>
  <c r="M41" i="39"/>
  <c r="L41" i="39"/>
  <c r="K41" i="39"/>
  <c r="S41" i="39" s="1"/>
  <c r="J41" i="39"/>
  <c r="I41" i="39"/>
  <c r="H41" i="39"/>
  <c r="G41" i="39"/>
  <c r="F41" i="39"/>
  <c r="C41" i="39"/>
  <c r="B41" i="39"/>
  <c r="E41" i="39" s="1"/>
  <c r="S40" i="39"/>
  <c r="R40" i="39"/>
  <c r="Q40" i="39"/>
  <c r="P40" i="39"/>
  <c r="E40" i="39"/>
  <c r="U40" i="39" s="1"/>
  <c r="U39" i="39"/>
  <c r="S39" i="39"/>
  <c r="R39" i="39"/>
  <c r="Q39" i="39"/>
  <c r="P39" i="39"/>
  <c r="E39" i="39"/>
  <c r="T39" i="39" s="1"/>
  <c r="S38" i="39"/>
  <c r="R38" i="39"/>
  <c r="Q38" i="39"/>
  <c r="P38" i="39"/>
  <c r="E38" i="39"/>
  <c r="U38" i="39" s="1"/>
  <c r="S37" i="39"/>
  <c r="R37" i="39"/>
  <c r="Q37" i="39"/>
  <c r="P37" i="39"/>
  <c r="E37" i="39"/>
  <c r="S36" i="39"/>
  <c r="R36" i="39"/>
  <c r="Q36" i="39"/>
  <c r="P36" i="39"/>
  <c r="E36" i="39"/>
  <c r="T36" i="39" s="1"/>
  <c r="O34" i="39"/>
  <c r="N34" i="39"/>
  <c r="M34" i="39"/>
  <c r="L34" i="39"/>
  <c r="K34" i="39"/>
  <c r="J34" i="39"/>
  <c r="I34" i="39"/>
  <c r="Q34" i="39" s="1"/>
  <c r="H34" i="39"/>
  <c r="P34" i="39" s="1"/>
  <c r="G34" i="39"/>
  <c r="F34" i="39"/>
  <c r="C34" i="39"/>
  <c r="B34" i="39"/>
  <c r="E34" i="39" s="1"/>
  <c r="S33" i="39"/>
  <c r="R33" i="39"/>
  <c r="Q33" i="39"/>
  <c r="P33" i="39"/>
  <c r="E33" i="39"/>
  <c r="O31" i="39"/>
  <c r="N31" i="39"/>
  <c r="M31" i="39"/>
  <c r="L31" i="39"/>
  <c r="K31" i="39"/>
  <c r="J31" i="39"/>
  <c r="I31" i="39"/>
  <c r="H31" i="39"/>
  <c r="R31" i="39" s="1"/>
  <c r="G31" i="39"/>
  <c r="F31" i="39"/>
  <c r="C31" i="39"/>
  <c r="B31" i="39"/>
  <c r="E31" i="39" s="1"/>
  <c r="S30" i="39"/>
  <c r="R30" i="39"/>
  <c r="Q30" i="39"/>
  <c r="P30" i="39"/>
  <c r="E30" i="39"/>
  <c r="U29" i="39"/>
  <c r="S29" i="39"/>
  <c r="R29" i="39"/>
  <c r="Q29" i="39"/>
  <c r="P29" i="39"/>
  <c r="E29" i="39"/>
  <c r="T29" i="39" s="1"/>
  <c r="S28" i="39"/>
  <c r="R28" i="39"/>
  <c r="Q28" i="39"/>
  <c r="P28" i="39"/>
  <c r="E28" i="39"/>
  <c r="S27" i="39"/>
  <c r="R27" i="39"/>
  <c r="Q27" i="39"/>
  <c r="P27" i="39"/>
  <c r="E27" i="39"/>
  <c r="S25" i="39"/>
  <c r="O25" i="39"/>
  <c r="N25" i="39"/>
  <c r="M25" i="39"/>
  <c r="L25" i="39"/>
  <c r="K25" i="39"/>
  <c r="J25" i="39"/>
  <c r="I25" i="39"/>
  <c r="H25" i="39"/>
  <c r="R25" i="39" s="1"/>
  <c r="G25" i="39"/>
  <c r="F25" i="39"/>
  <c r="C25" i="39"/>
  <c r="B25" i="39"/>
  <c r="S24" i="39"/>
  <c r="R24" i="39"/>
  <c r="Q24" i="39"/>
  <c r="P24" i="39"/>
  <c r="E24" i="39"/>
  <c r="S23" i="39"/>
  <c r="R23" i="39"/>
  <c r="Q23" i="39"/>
  <c r="P23" i="39"/>
  <c r="E23" i="39"/>
  <c r="U23" i="39" s="1"/>
  <c r="S22" i="39"/>
  <c r="R22" i="39"/>
  <c r="Q22" i="39"/>
  <c r="P22" i="39"/>
  <c r="E22" i="39"/>
  <c r="S21" i="39"/>
  <c r="R21" i="39"/>
  <c r="Q21" i="39"/>
  <c r="P21" i="39"/>
  <c r="E21" i="39"/>
  <c r="S20" i="39"/>
  <c r="R20" i="39"/>
  <c r="Q20" i="39"/>
  <c r="P20" i="39"/>
  <c r="E20" i="39"/>
  <c r="U19" i="39"/>
  <c r="S19" i="39"/>
  <c r="R19" i="39"/>
  <c r="Q19" i="39"/>
  <c r="P19" i="39"/>
  <c r="E19" i="39"/>
  <c r="T19" i="39" s="1"/>
  <c r="S18" i="39"/>
  <c r="R18" i="39"/>
  <c r="Q18" i="39"/>
  <c r="P18" i="39"/>
  <c r="E18" i="39"/>
  <c r="O16" i="39"/>
  <c r="N16" i="39"/>
  <c r="M16" i="39"/>
  <c r="L16" i="39"/>
  <c r="K16" i="39"/>
  <c r="J16" i="39"/>
  <c r="I16" i="39"/>
  <c r="H16" i="39"/>
  <c r="R16" i="39" s="1"/>
  <c r="G16" i="39"/>
  <c r="F16" i="39"/>
  <c r="C16" i="39"/>
  <c r="E16" i="39" s="1"/>
  <c r="B16" i="39"/>
  <c r="U15" i="39"/>
  <c r="T15" i="39"/>
  <c r="S15" i="39"/>
  <c r="R15" i="39"/>
  <c r="Q15" i="39"/>
  <c r="P15" i="39"/>
  <c r="E15" i="39"/>
  <c r="S14" i="39"/>
  <c r="R14" i="39"/>
  <c r="Q14" i="39"/>
  <c r="P14" i="39"/>
  <c r="E14" i="39"/>
  <c r="S13" i="39"/>
  <c r="R13" i="39"/>
  <c r="Q13" i="39"/>
  <c r="P13" i="39"/>
  <c r="E13" i="39"/>
  <c r="S12" i="39"/>
  <c r="R12" i="39"/>
  <c r="Q12" i="39"/>
  <c r="P12" i="39"/>
  <c r="E12" i="39"/>
  <c r="U12" i="39" s="1"/>
  <c r="U11" i="39"/>
  <c r="S11" i="39"/>
  <c r="R11" i="39"/>
  <c r="Q11" i="39"/>
  <c r="P11" i="39"/>
  <c r="E11" i="39"/>
  <c r="T11" i="39" s="1"/>
  <c r="S10" i="39"/>
  <c r="R10" i="39"/>
  <c r="Q10" i="39"/>
  <c r="P10" i="39"/>
  <c r="E10" i="39"/>
  <c r="U10" i="39" s="1"/>
  <c r="S9" i="39"/>
  <c r="R9" i="39"/>
  <c r="Q9" i="39"/>
  <c r="P9" i="39"/>
  <c r="E9" i="39"/>
  <c r="T96" i="38"/>
  <c r="S96" i="38"/>
  <c r="R96" i="38"/>
  <c r="Q96" i="38"/>
  <c r="P96" i="38"/>
  <c r="E96" i="38"/>
  <c r="U96" i="38" s="1"/>
  <c r="U95" i="38"/>
  <c r="T95" i="38"/>
  <c r="S95" i="38"/>
  <c r="R95" i="38"/>
  <c r="Q95" i="38"/>
  <c r="P95" i="38"/>
  <c r="E95" i="38"/>
  <c r="S94" i="38"/>
  <c r="R94" i="38"/>
  <c r="Q94" i="38"/>
  <c r="P94" i="38"/>
  <c r="E94" i="38"/>
  <c r="S93" i="38"/>
  <c r="R93" i="38"/>
  <c r="Q93" i="38"/>
  <c r="P93" i="38"/>
  <c r="E93" i="38"/>
  <c r="S92" i="38"/>
  <c r="R92" i="38"/>
  <c r="Q92" i="38"/>
  <c r="P92" i="38"/>
  <c r="E92" i="38"/>
  <c r="U92" i="38" s="1"/>
  <c r="S91" i="38"/>
  <c r="R91" i="38"/>
  <c r="Q91" i="38"/>
  <c r="P91" i="38"/>
  <c r="E91" i="38"/>
  <c r="T91" i="38" s="1"/>
  <c r="T90" i="38"/>
  <c r="S90" i="38"/>
  <c r="R90" i="38"/>
  <c r="Q90" i="38"/>
  <c r="P90" i="38"/>
  <c r="E90" i="38"/>
  <c r="U90" i="38" s="1"/>
  <c r="S89" i="38"/>
  <c r="R89" i="38"/>
  <c r="Q89" i="38"/>
  <c r="P89" i="38"/>
  <c r="E89" i="38"/>
  <c r="U88" i="38"/>
  <c r="T88" i="38"/>
  <c r="S88" i="38"/>
  <c r="R88" i="38"/>
  <c r="Q88" i="38"/>
  <c r="P88" i="38"/>
  <c r="E88" i="38"/>
  <c r="S86" i="38"/>
  <c r="R86" i="38"/>
  <c r="Q86" i="38"/>
  <c r="P86" i="38"/>
  <c r="E86" i="38"/>
  <c r="U86" i="38" s="1"/>
  <c r="O74" i="38"/>
  <c r="N74" i="38"/>
  <c r="M74" i="38"/>
  <c r="L74" i="38"/>
  <c r="K74" i="38"/>
  <c r="J74" i="38"/>
  <c r="I74" i="38"/>
  <c r="H74" i="38"/>
  <c r="G74" i="38"/>
  <c r="F74" i="38"/>
  <c r="C74" i="38"/>
  <c r="B74" i="38"/>
  <c r="O73" i="38"/>
  <c r="N73" i="38"/>
  <c r="M73" i="38"/>
  <c r="L73" i="38"/>
  <c r="K73" i="38"/>
  <c r="S73" i="38" s="1"/>
  <c r="J73" i="38"/>
  <c r="I73" i="38"/>
  <c r="H73" i="38"/>
  <c r="G73" i="38"/>
  <c r="F73" i="38"/>
  <c r="C73" i="38"/>
  <c r="B73" i="38"/>
  <c r="E73" i="38" s="1"/>
  <c r="O72" i="38"/>
  <c r="N72" i="38"/>
  <c r="M72" i="38"/>
  <c r="L72" i="38"/>
  <c r="K72" i="38"/>
  <c r="J72" i="38"/>
  <c r="I72" i="38"/>
  <c r="Q72" i="38" s="1"/>
  <c r="H72" i="38"/>
  <c r="R72" i="38" s="1"/>
  <c r="G72" i="38"/>
  <c r="F72" i="38"/>
  <c r="C72" i="38"/>
  <c r="B72" i="38"/>
  <c r="E72" i="38" s="1"/>
  <c r="S71" i="38"/>
  <c r="R71" i="38"/>
  <c r="Q71" i="38"/>
  <c r="P71" i="38"/>
  <c r="E71" i="38"/>
  <c r="S70" i="38"/>
  <c r="R70" i="38"/>
  <c r="Q70" i="38"/>
  <c r="P70" i="38"/>
  <c r="E70" i="38"/>
  <c r="U70" i="38" s="1"/>
  <c r="O68" i="38"/>
  <c r="N68" i="38"/>
  <c r="M68" i="38"/>
  <c r="L68" i="38"/>
  <c r="K68" i="38"/>
  <c r="J68" i="38"/>
  <c r="I68" i="38"/>
  <c r="H68" i="38"/>
  <c r="G68" i="38"/>
  <c r="F68" i="38"/>
  <c r="C68" i="38"/>
  <c r="B68" i="38"/>
  <c r="E68" i="38" s="1"/>
  <c r="S67" i="38"/>
  <c r="O67" i="38"/>
  <c r="N67" i="38"/>
  <c r="M67" i="38"/>
  <c r="L67" i="38"/>
  <c r="K67" i="38"/>
  <c r="J67" i="38"/>
  <c r="I67" i="38"/>
  <c r="H67" i="38"/>
  <c r="R67" i="38" s="1"/>
  <c r="G67" i="38"/>
  <c r="F67" i="38"/>
  <c r="C67" i="38"/>
  <c r="B67" i="38"/>
  <c r="S66" i="38"/>
  <c r="R66" i="38"/>
  <c r="Q66" i="38"/>
  <c r="P66" i="38"/>
  <c r="E66" i="38"/>
  <c r="S65" i="38"/>
  <c r="R65" i="38"/>
  <c r="Q65" i="38"/>
  <c r="P65" i="38"/>
  <c r="E65" i="38"/>
  <c r="T64" i="38"/>
  <c r="S64" i="38"/>
  <c r="R64" i="38"/>
  <c r="Q64" i="38"/>
  <c r="P64" i="38"/>
  <c r="E64" i="38"/>
  <c r="U64" i="38" s="1"/>
  <c r="T63" i="38"/>
  <c r="S63" i="38"/>
  <c r="R63" i="38"/>
  <c r="Q63" i="38"/>
  <c r="P63" i="38"/>
  <c r="E63" i="38"/>
  <c r="U63" i="38" s="1"/>
  <c r="S62" i="38"/>
  <c r="R62" i="38"/>
  <c r="Q62" i="38"/>
  <c r="P62" i="38"/>
  <c r="E62" i="38"/>
  <c r="O60" i="38"/>
  <c r="N60" i="38"/>
  <c r="M60" i="38"/>
  <c r="L60" i="38"/>
  <c r="K60" i="38"/>
  <c r="J60" i="38"/>
  <c r="I60" i="38"/>
  <c r="H60" i="38"/>
  <c r="R60" i="38" s="1"/>
  <c r="C60" i="38"/>
  <c r="B60" i="38"/>
  <c r="S59" i="38"/>
  <c r="R59" i="38"/>
  <c r="Q59" i="38"/>
  <c r="P59" i="38"/>
  <c r="E59" i="38"/>
  <c r="S58" i="38"/>
  <c r="R58" i="38"/>
  <c r="Q58" i="38"/>
  <c r="P58" i="38"/>
  <c r="E58" i="38"/>
  <c r="U58" i="38" s="1"/>
  <c r="S57" i="38"/>
  <c r="R57" i="38"/>
  <c r="Q57" i="38"/>
  <c r="P57" i="38"/>
  <c r="E57" i="38"/>
  <c r="S56" i="38"/>
  <c r="R56" i="38"/>
  <c r="Q56" i="38"/>
  <c r="P56" i="38"/>
  <c r="E56" i="38"/>
  <c r="O54" i="38"/>
  <c r="N54" i="38"/>
  <c r="M54" i="38"/>
  <c r="L54" i="38"/>
  <c r="K54" i="38"/>
  <c r="J54" i="38"/>
  <c r="I54" i="38"/>
  <c r="S54" i="38" s="1"/>
  <c r="H54" i="38"/>
  <c r="R54" i="38" s="1"/>
  <c r="G54" i="38"/>
  <c r="F54" i="38"/>
  <c r="C54" i="38"/>
  <c r="B54" i="38"/>
  <c r="E54" i="38" s="1"/>
  <c r="T53" i="38"/>
  <c r="S53" i="38"/>
  <c r="R53" i="38"/>
  <c r="Q53" i="38"/>
  <c r="P53" i="38"/>
  <c r="E53" i="38"/>
  <c r="U53" i="38" s="1"/>
  <c r="U52" i="38"/>
  <c r="T52" i="38"/>
  <c r="S52" i="38"/>
  <c r="R52" i="38"/>
  <c r="Q52" i="38"/>
  <c r="P52" i="38"/>
  <c r="E52" i="38"/>
  <c r="S51" i="38"/>
  <c r="R51" i="38"/>
  <c r="Q51" i="38"/>
  <c r="P51" i="38"/>
  <c r="E51" i="38"/>
  <c r="S50" i="38"/>
  <c r="R50" i="38"/>
  <c r="Q50" i="38"/>
  <c r="P50" i="38"/>
  <c r="E50" i="38"/>
  <c r="U49" i="38"/>
  <c r="S49" i="38"/>
  <c r="R49" i="38"/>
  <c r="Q49" i="38"/>
  <c r="P49" i="38"/>
  <c r="E49" i="38"/>
  <c r="T49" i="38" s="1"/>
  <c r="U48" i="38"/>
  <c r="T48" i="38"/>
  <c r="S48" i="38"/>
  <c r="R48" i="38"/>
  <c r="Q48" i="38"/>
  <c r="P48" i="38"/>
  <c r="E48" i="38"/>
  <c r="S47" i="38"/>
  <c r="R47" i="38"/>
  <c r="Q47" i="38"/>
  <c r="P47" i="38"/>
  <c r="E47" i="38"/>
  <c r="U47" i="38" s="1"/>
  <c r="S46" i="38"/>
  <c r="R46" i="38"/>
  <c r="Q46" i="38"/>
  <c r="P46" i="38"/>
  <c r="E46" i="38"/>
  <c r="T45" i="38"/>
  <c r="S45" i="38"/>
  <c r="R45" i="38"/>
  <c r="Q45" i="38"/>
  <c r="P45" i="38"/>
  <c r="E45" i="38"/>
  <c r="U45" i="38" s="1"/>
  <c r="U44" i="38"/>
  <c r="T44" i="38"/>
  <c r="S44" i="38"/>
  <c r="R44" i="38"/>
  <c r="Q44" i="38"/>
  <c r="P44" i="38"/>
  <c r="E44" i="38"/>
  <c r="S43" i="38"/>
  <c r="R43" i="38"/>
  <c r="Q43" i="38"/>
  <c r="P43" i="38"/>
  <c r="E43" i="38"/>
  <c r="O41" i="38"/>
  <c r="N41" i="38"/>
  <c r="M41" i="38"/>
  <c r="L41" i="38"/>
  <c r="K41" i="38"/>
  <c r="J41" i="38"/>
  <c r="I41" i="38"/>
  <c r="S41" i="38" s="1"/>
  <c r="H41" i="38"/>
  <c r="R41" i="38" s="1"/>
  <c r="G41" i="38"/>
  <c r="F41" i="38"/>
  <c r="C41" i="38"/>
  <c r="E41" i="38" s="1"/>
  <c r="B41" i="38"/>
  <c r="T40" i="38"/>
  <c r="S40" i="38"/>
  <c r="R40" i="38"/>
  <c r="Q40" i="38"/>
  <c r="P40" i="38"/>
  <c r="E40" i="38"/>
  <c r="U40" i="38" s="1"/>
  <c r="S39" i="38"/>
  <c r="R39" i="38"/>
  <c r="Q39" i="38"/>
  <c r="P39" i="38"/>
  <c r="E39" i="38"/>
  <c r="S38" i="38"/>
  <c r="R38" i="38"/>
  <c r="Q38" i="38"/>
  <c r="P38" i="38"/>
  <c r="E38" i="38"/>
  <c r="T38" i="38" s="1"/>
  <c r="S37" i="38"/>
  <c r="R37" i="38"/>
  <c r="Q37" i="38"/>
  <c r="P37" i="38"/>
  <c r="E37" i="38"/>
  <c r="S36" i="38"/>
  <c r="R36" i="38"/>
  <c r="Q36" i="38"/>
  <c r="P36" i="38"/>
  <c r="E36" i="38"/>
  <c r="O34" i="38"/>
  <c r="N34" i="38"/>
  <c r="M34" i="38"/>
  <c r="L34" i="38"/>
  <c r="K34" i="38"/>
  <c r="J34" i="38"/>
  <c r="I34" i="38"/>
  <c r="H34" i="38"/>
  <c r="G34" i="38"/>
  <c r="F34" i="38"/>
  <c r="E34" i="38"/>
  <c r="C34" i="38"/>
  <c r="B34" i="38"/>
  <c r="S33" i="38"/>
  <c r="R33" i="38"/>
  <c r="Q33" i="38"/>
  <c r="P33" i="38"/>
  <c r="E33" i="38"/>
  <c r="O31" i="38"/>
  <c r="N31" i="38"/>
  <c r="M31" i="38"/>
  <c r="L31" i="38"/>
  <c r="K31" i="38"/>
  <c r="J31" i="38"/>
  <c r="I31" i="38"/>
  <c r="H31" i="38"/>
  <c r="R31" i="38" s="1"/>
  <c r="G31" i="38"/>
  <c r="F31" i="38"/>
  <c r="C31" i="38"/>
  <c r="B31" i="38"/>
  <c r="S30" i="38"/>
  <c r="R30" i="38"/>
  <c r="Q30" i="38"/>
  <c r="P30" i="38"/>
  <c r="E30" i="38"/>
  <c r="S29" i="38"/>
  <c r="R29" i="38"/>
  <c r="Q29" i="38"/>
  <c r="P29" i="38"/>
  <c r="E29" i="38"/>
  <c r="S28" i="38"/>
  <c r="R28" i="38"/>
  <c r="Q28" i="38"/>
  <c r="P28" i="38"/>
  <c r="E28" i="38"/>
  <c r="S27" i="38"/>
  <c r="R27" i="38"/>
  <c r="Q27" i="38"/>
  <c r="P27" i="38"/>
  <c r="E27" i="38"/>
  <c r="O25" i="38"/>
  <c r="N25" i="38"/>
  <c r="M25" i="38"/>
  <c r="L25" i="38"/>
  <c r="K25" i="38"/>
  <c r="J25" i="38"/>
  <c r="I25" i="38"/>
  <c r="H25" i="38"/>
  <c r="R25" i="38" s="1"/>
  <c r="G25" i="38"/>
  <c r="F25" i="38"/>
  <c r="C25" i="38"/>
  <c r="B25" i="38"/>
  <c r="T24" i="38"/>
  <c r="S24" i="38"/>
  <c r="R24" i="38"/>
  <c r="Q24" i="38"/>
  <c r="P24" i="38"/>
  <c r="E24" i="38"/>
  <c r="U24" i="38" s="1"/>
  <c r="T23" i="38"/>
  <c r="S23" i="38"/>
  <c r="R23" i="38"/>
  <c r="Q23" i="38"/>
  <c r="P23" i="38"/>
  <c r="E23" i="38"/>
  <c r="U23" i="38" s="1"/>
  <c r="S22" i="38"/>
  <c r="R22" i="38"/>
  <c r="Q22" i="38"/>
  <c r="P22" i="38"/>
  <c r="E22" i="38"/>
  <c r="T21" i="38"/>
  <c r="S21" i="38"/>
  <c r="R21" i="38"/>
  <c r="Q21" i="38"/>
  <c r="P21" i="38"/>
  <c r="E21" i="38"/>
  <c r="U21" i="38" s="1"/>
  <c r="U20" i="38"/>
  <c r="S20" i="38"/>
  <c r="R20" i="38"/>
  <c r="Q20" i="38"/>
  <c r="P20" i="38"/>
  <c r="E20" i="38"/>
  <c r="T20" i="38" s="1"/>
  <c r="S19" i="38"/>
  <c r="R19" i="38"/>
  <c r="Q19" i="38"/>
  <c r="P19" i="38"/>
  <c r="E19" i="38"/>
  <c r="S18" i="38"/>
  <c r="R18" i="38"/>
  <c r="Q18" i="38"/>
  <c r="P18" i="38"/>
  <c r="E18" i="38"/>
  <c r="O16" i="38"/>
  <c r="N16" i="38"/>
  <c r="M16" i="38"/>
  <c r="L16" i="38"/>
  <c r="K16" i="38"/>
  <c r="J16" i="38"/>
  <c r="I16" i="38"/>
  <c r="H16" i="38"/>
  <c r="G16" i="38"/>
  <c r="F16" i="38"/>
  <c r="C16" i="38"/>
  <c r="B16" i="38"/>
  <c r="S15" i="38"/>
  <c r="R15" i="38"/>
  <c r="Q15" i="38"/>
  <c r="P15" i="38"/>
  <c r="E15" i="38"/>
  <c r="U14" i="38"/>
  <c r="T14" i="38"/>
  <c r="S14" i="38"/>
  <c r="R14" i="38"/>
  <c r="Q14" i="38"/>
  <c r="P14" i="38"/>
  <c r="E14" i="38"/>
  <c r="T13" i="38"/>
  <c r="S13" i="38"/>
  <c r="R13" i="38"/>
  <c r="Q13" i="38"/>
  <c r="P13" i="38"/>
  <c r="E13" i="38"/>
  <c r="U13" i="38" s="1"/>
  <c r="T12" i="38"/>
  <c r="S12" i="38"/>
  <c r="R12" i="38"/>
  <c r="Q12" i="38"/>
  <c r="P12" i="38"/>
  <c r="E12" i="38"/>
  <c r="U12" i="38" s="1"/>
  <c r="S11" i="38"/>
  <c r="R11" i="38"/>
  <c r="Q11" i="38"/>
  <c r="P11" i="38"/>
  <c r="E11" i="38"/>
  <c r="T10" i="38"/>
  <c r="S10" i="38"/>
  <c r="R10" i="38"/>
  <c r="Q10" i="38"/>
  <c r="U10" i="38" s="1"/>
  <c r="P10" i="38"/>
  <c r="E10" i="38"/>
  <c r="U9" i="38"/>
  <c r="S9" i="38"/>
  <c r="R9" i="38"/>
  <c r="Q9" i="38"/>
  <c r="P9" i="38"/>
  <c r="E9" i="38"/>
  <c r="S96" i="37"/>
  <c r="R96" i="37"/>
  <c r="Q96" i="37"/>
  <c r="P96" i="37"/>
  <c r="E96" i="37"/>
  <c r="S95" i="37"/>
  <c r="R95" i="37"/>
  <c r="Q95" i="37"/>
  <c r="P95" i="37"/>
  <c r="E95" i="37"/>
  <c r="S94" i="37"/>
  <c r="R94" i="37"/>
  <c r="Q94" i="37"/>
  <c r="P94" i="37"/>
  <c r="E94" i="37"/>
  <c r="T93" i="37"/>
  <c r="S93" i="37"/>
  <c r="R93" i="37"/>
  <c r="Q93" i="37"/>
  <c r="U93" i="37" s="1"/>
  <c r="P93" i="37"/>
  <c r="E93" i="37"/>
  <c r="S92" i="37"/>
  <c r="R92" i="37"/>
  <c r="Q92" i="37"/>
  <c r="P92" i="37"/>
  <c r="E92" i="37"/>
  <c r="S91" i="37"/>
  <c r="R91" i="37"/>
  <c r="Q91" i="37"/>
  <c r="P91" i="37"/>
  <c r="E91" i="37"/>
  <c r="S90" i="37"/>
  <c r="R90" i="37"/>
  <c r="Q90" i="37"/>
  <c r="P90" i="37"/>
  <c r="E90" i="37"/>
  <c r="U89" i="37"/>
  <c r="S89" i="37"/>
  <c r="R89" i="37"/>
  <c r="Q89" i="37"/>
  <c r="P89" i="37"/>
  <c r="E89" i="37"/>
  <c r="T89" i="37" s="1"/>
  <c r="S88" i="37"/>
  <c r="R88" i="37"/>
  <c r="Q88" i="37"/>
  <c r="P88" i="37"/>
  <c r="E88" i="37"/>
  <c r="S86" i="37"/>
  <c r="R86" i="37"/>
  <c r="Q86" i="37"/>
  <c r="P86" i="37"/>
  <c r="E86" i="37"/>
  <c r="O74" i="37"/>
  <c r="N74" i="37"/>
  <c r="M74" i="37"/>
  <c r="L74" i="37"/>
  <c r="K74" i="37"/>
  <c r="J74" i="37"/>
  <c r="I74" i="37"/>
  <c r="S74" i="37" s="1"/>
  <c r="H74" i="37"/>
  <c r="R74" i="37" s="1"/>
  <c r="G74" i="37"/>
  <c r="F74" i="37"/>
  <c r="C74" i="37"/>
  <c r="B74" i="37"/>
  <c r="O73" i="37"/>
  <c r="N73" i="37"/>
  <c r="M73" i="37"/>
  <c r="L73" i="37"/>
  <c r="K73" i="37"/>
  <c r="J73" i="37"/>
  <c r="I73" i="37"/>
  <c r="H73" i="37"/>
  <c r="R73" i="37" s="1"/>
  <c r="G73" i="37"/>
  <c r="F73" i="37"/>
  <c r="C73" i="37"/>
  <c r="B73" i="37"/>
  <c r="O72" i="37"/>
  <c r="N72" i="37"/>
  <c r="M72" i="37"/>
  <c r="L72" i="37"/>
  <c r="K72" i="37"/>
  <c r="J72" i="37"/>
  <c r="I72" i="37"/>
  <c r="S72" i="37" s="1"/>
  <c r="H72" i="37"/>
  <c r="G72" i="37"/>
  <c r="F72" i="37"/>
  <c r="E72" i="37"/>
  <c r="C72" i="37"/>
  <c r="B72" i="37"/>
  <c r="S71" i="37"/>
  <c r="R71" i="37"/>
  <c r="Q71" i="37"/>
  <c r="P71" i="37"/>
  <c r="E71" i="37"/>
  <c r="S70" i="37"/>
  <c r="R70" i="37"/>
  <c r="Q70" i="37"/>
  <c r="P70" i="37"/>
  <c r="E70" i="37"/>
  <c r="O68" i="37"/>
  <c r="N68" i="37"/>
  <c r="M68" i="37"/>
  <c r="L68" i="37"/>
  <c r="K68" i="37"/>
  <c r="J68" i="37"/>
  <c r="I68" i="37"/>
  <c r="H68" i="37"/>
  <c r="R68" i="37" s="1"/>
  <c r="G68" i="37"/>
  <c r="F68" i="37"/>
  <c r="C68" i="37"/>
  <c r="B68" i="37"/>
  <c r="O67" i="37"/>
  <c r="N67" i="37"/>
  <c r="M67" i="37"/>
  <c r="L67" i="37"/>
  <c r="K67" i="37"/>
  <c r="J67" i="37"/>
  <c r="I67" i="37"/>
  <c r="S67" i="37" s="1"/>
  <c r="H67" i="37"/>
  <c r="R67" i="37" s="1"/>
  <c r="G67" i="37"/>
  <c r="F67" i="37"/>
  <c r="E67" i="37"/>
  <c r="C67" i="37"/>
  <c r="B67" i="37"/>
  <c r="S66" i="37"/>
  <c r="R66" i="37"/>
  <c r="Q66" i="37"/>
  <c r="P66" i="37"/>
  <c r="E66" i="37"/>
  <c r="S65" i="37"/>
  <c r="R65" i="37"/>
  <c r="Q65" i="37"/>
  <c r="P65" i="37"/>
  <c r="E65" i="37"/>
  <c r="S64" i="37"/>
  <c r="R64" i="37"/>
  <c r="Q64" i="37"/>
  <c r="P64" i="37"/>
  <c r="E64" i="37"/>
  <c r="U63" i="37"/>
  <c r="T63" i="37"/>
  <c r="S63" i="37"/>
  <c r="R63" i="37"/>
  <c r="Q63" i="37"/>
  <c r="P63" i="37"/>
  <c r="E63" i="37"/>
  <c r="U62" i="37"/>
  <c r="S62" i="37"/>
  <c r="R62" i="37"/>
  <c r="Q62" i="37"/>
  <c r="P62" i="37"/>
  <c r="E62" i="37"/>
  <c r="T62" i="37" s="1"/>
  <c r="O60" i="37"/>
  <c r="N60" i="37"/>
  <c r="M60" i="37"/>
  <c r="L60" i="37"/>
  <c r="K60" i="37"/>
  <c r="J60" i="37"/>
  <c r="I60" i="37"/>
  <c r="S60" i="37" s="1"/>
  <c r="H60" i="37"/>
  <c r="C60" i="37"/>
  <c r="B60" i="37"/>
  <c r="S59" i="37"/>
  <c r="R59" i="37"/>
  <c r="Q59" i="37"/>
  <c r="P59" i="37"/>
  <c r="E59" i="37"/>
  <c r="T59" i="37" s="1"/>
  <c r="U58" i="37"/>
  <c r="T58" i="37"/>
  <c r="S58" i="37"/>
  <c r="R58" i="37"/>
  <c r="Q58" i="37"/>
  <c r="P58" i="37"/>
  <c r="E58" i="37"/>
  <c r="S57" i="37"/>
  <c r="R57" i="37"/>
  <c r="Q57" i="37"/>
  <c r="P57" i="37"/>
  <c r="E57" i="37"/>
  <c r="T56" i="37"/>
  <c r="S56" i="37"/>
  <c r="R56" i="37"/>
  <c r="Q56" i="37"/>
  <c r="P56" i="37"/>
  <c r="E56" i="37"/>
  <c r="U56" i="37" s="1"/>
  <c r="O54" i="37"/>
  <c r="N54" i="37"/>
  <c r="M54" i="37"/>
  <c r="L54" i="37"/>
  <c r="K54" i="37"/>
  <c r="J54" i="37"/>
  <c r="I54" i="37"/>
  <c r="S54" i="37" s="1"/>
  <c r="H54" i="37"/>
  <c r="R54" i="37" s="1"/>
  <c r="G54" i="37"/>
  <c r="F54" i="37"/>
  <c r="C54" i="37"/>
  <c r="B54" i="37"/>
  <c r="S53" i="37"/>
  <c r="R53" i="37"/>
  <c r="Q53" i="37"/>
  <c r="P53" i="37"/>
  <c r="E53" i="37"/>
  <c r="U53" i="37" s="1"/>
  <c r="S52" i="37"/>
  <c r="R52" i="37"/>
  <c r="Q52" i="37"/>
  <c r="P52" i="37"/>
  <c r="E52" i="37"/>
  <c r="U51" i="37"/>
  <c r="S51" i="37"/>
  <c r="R51" i="37"/>
  <c r="Q51" i="37"/>
  <c r="P51" i="37"/>
  <c r="E51" i="37"/>
  <c r="T51" i="37" s="1"/>
  <c r="S50" i="37"/>
  <c r="R50" i="37"/>
  <c r="Q50" i="37"/>
  <c r="P50" i="37"/>
  <c r="E50" i="37"/>
  <c r="S49" i="37"/>
  <c r="R49" i="37"/>
  <c r="Q49" i="37"/>
  <c r="P49" i="37"/>
  <c r="E49" i="37"/>
  <c r="U49" i="37" s="1"/>
  <c r="S48" i="37"/>
  <c r="R48" i="37"/>
  <c r="Q48" i="37"/>
  <c r="P48" i="37"/>
  <c r="E48" i="37"/>
  <c r="T48" i="37" s="1"/>
  <c r="U47" i="37"/>
  <c r="S47" i="37"/>
  <c r="R47" i="37"/>
  <c r="Q47" i="37"/>
  <c r="P47" i="37"/>
  <c r="E47" i="37"/>
  <c r="T47" i="37" s="1"/>
  <c r="S46" i="37"/>
  <c r="R46" i="37"/>
  <c r="Q46" i="37"/>
  <c r="P46" i="37"/>
  <c r="E46" i="37"/>
  <c r="S45" i="37"/>
  <c r="R45" i="37"/>
  <c r="Q45" i="37"/>
  <c r="P45" i="37"/>
  <c r="E45" i="37"/>
  <c r="U44" i="37"/>
  <c r="S44" i="37"/>
  <c r="R44" i="37"/>
  <c r="Q44" i="37"/>
  <c r="P44" i="37"/>
  <c r="E44" i="37"/>
  <c r="T44" i="37" s="1"/>
  <c r="U43" i="37"/>
  <c r="T43" i="37"/>
  <c r="S43" i="37"/>
  <c r="R43" i="37"/>
  <c r="Q43" i="37"/>
  <c r="P43" i="37"/>
  <c r="E43" i="37"/>
  <c r="O41" i="37"/>
  <c r="N41" i="37"/>
  <c r="M41" i="37"/>
  <c r="L41" i="37"/>
  <c r="K41" i="37"/>
  <c r="J41" i="37"/>
  <c r="R41" i="37" s="1"/>
  <c r="I41" i="37"/>
  <c r="H41" i="37"/>
  <c r="G41" i="37"/>
  <c r="F41" i="37"/>
  <c r="C41" i="37"/>
  <c r="B41" i="37"/>
  <c r="E41" i="37" s="1"/>
  <c r="U40" i="37"/>
  <c r="T40" i="37"/>
  <c r="S40" i="37"/>
  <c r="R40" i="37"/>
  <c r="Q40" i="37"/>
  <c r="P40" i="37"/>
  <c r="E40" i="37"/>
  <c r="T39" i="37"/>
  <c r="S39" i="37"/>
  <c r="R39" i="37"/>
  <c r="Q39" i="37"/>
  <c r="P39" i="37"/>
  <c r="E39" i="37"/>
  <c r="U39" i="37" s="1"/>
  <c r="S38" i="37"/>
  <c r="R38" i="37"/>
  <c r="Q38" i="37"/>
  <c r="P38" i="37"/>
  <c r="E38" i="37"/>
  <c r="U38" i="37" s="1"/>
  <c r="S37" i="37"/>
  <c r="R37" i="37"/>
  <c r="Q37" i="37"/>
  <c r="P37" i="37"/>
  <c r="E37" i="37"/>
  <c r="S36" i="37"/>
  <c r="R36" i="37"/>
  <c r="Q36" i="37"/>
  <c r="P36" i="37"/>
  <c r="E36" i="37"/>
  <c r="O34" i="37"/>
  <c r="N34" i="37"/>
  <c r="M34" i="37"/>
  <c r="L34" i="37"/>
  <c r="K34" i="37"/>
  <c r="J34" i="37"/>
  <c r="I34" i="37"/>
  <c r="H34" i="37"/>
  <c r="G34" i="37"/>
  <c r="F34" i="37"/>
  <c r="C34" i="37"/>
  <c r="B34" i="37"/>
  <c r="E34" i="37" s="1"/>
  <c r="S33" i="37"/>
  <c r="R33" i="37"/>
  <c r="Q33" i="37"/>
  <c r="P33" i="37"/>
  <c r="E33" i="37"/>
  <c r="T33" i="37" s="1"/>
  <c r="O31" i="37"/>
  <c r="N31" i="37"/>
  <c r="M31" i="37"/>
  <c r="L31" i="37"/>
  <c r="K31" i="37"/>
  <c r="J31" i="37"/>
  <c r="I31" i="37"/>
  <c r="H31" i="37"/>
  <c r="R31" i="37" s="1"/>
  <c r="G31" i="37"/>
  <c r="F31" i="37"/>
  <c r="C31" i="37"/>
  <c r="B31" i="37"/>
  <c r="E31" i="37" s="1"/>
  <c r="U30" i="37"/>
  <c r="S30" i="37"/>
  <c r="R30" i="37"/>
  <c r="Q30" i="37"/>
  <c r="P30" i="37"/>
  <c r="E30" i="37"/>
  <c r="T30" i="37" s="1"/>
  <c r="U29" i="37"/>
  <c r="T29" i="37"/>
  <c r="S29" i="37"/>
  <c r="R29" i="37"/>
  <c r="Q29" i="37"/>
  <c r="P29" i="37"/>
  <c r="E29" i="37"/>
  <c r="S28" i="37"/>
  <c r="R28" i="37"/>
  <c r="Q28" i="37"/>
  <c r="P28" i="37"/>
  <c r="E28" i="37"/>
  <c r="S27" i="37"/>
  <c r="R27" i="37"/>
  <c r="Q27" i="37"/>
  <c r="P27" i="37"/>
  <c r="E27" i="37"/>
  <c r="U27" i="37" s="1"/>
  <c r="O25" i="37"/>
  <c r="N25" i="37"/>
  <c r="M25" i="37"/>
  <c r="L25" i="37"/>
  <c r="K25" i="37"/>
  <c r="S25" i="37" s="1"/>
  <c r="J25" i="37"/>
  <c r="I25" i="37"/>
  <c r="H25" i="37"/>
  <c r="R25" i="37" s="1"/>
  <c r="G25" i="37"/>
  <c r="F25" i="37"/>
  <c r="C25" i="37"/>
  <c r="B25" i="37"/>
  <c r="E25" i="37" s="1"/>
  <c r="U24" i="37"/>
  <c r="S24" i="37"/>
  <c r="R24" i="37"/>
  <c r="Q24" i="37"/>
  <c r="P24" i="37"/>
  <c r="E24" i="37"/>
  <c r="T24" i="37" s="1"/>
  <c r="U23" i="37"/>
  <c r="T23" i="37"/>
  <c r="S23" i="37"/>
  <c r="R23" i="37"/>
  <c r="Q23" i="37"/>
  <c r="P23" i="37"/>
  <c r="E23" i="37"/>
  <c r="S22" i="37"/>
  <c r="R22" i="37"/>
  <c r="Q22" i="37"/>
  <c r="P22" i="37"/>
  <c r="E22" i="37"/>
  <c r="S21" i="37"/>
  <c r="R21" i="37"/>
  <c r="Q21" i="37"/>
  <c r="P21" i="37"/>
  <c r="E21" i="37"/>
  <c r="S20" i="37"/>
  <c r="R20" i="37"/>
  <c r="Q20" i="37"/>
  <c r="P20" i="37"/>
  <c r="E20" i="37"/>
  <c r="S19" i="37"/>
  <c r="R19" i="37"/>
  <c r="Q19" i="37"/>
  <c r="P19" i="37"/>
  <c r="E19" i="37"/>
  <c r="U19" i="37" s="1"/>
  <c r="U18" i="37"/>
  <c r="T18" i="37"/>
  <c r="S18" i="37"/>
  <c r="R18" i="37"/>
  <c r="Q18" i="37"/>
  <c r="P18" i="37"/>
  <c r="E18" i="37"/>
  <c r="O16" i="37"/>
  <c r="N16" i="37"/>
  <c r="M16" i="37"/>
  <c r="L16" i="37"/>
  <c r="K16" i="37"/>
  <c r="S16" i="37" s="1"/>
  <c r="J16" i="37"/>
  <c r="I16" i="37"/>
  <c r="H16" i="37"/>
  <c r="G16" i="37"/>
  <c r="F16" i="37"/>
  <c r="C16" i="37"/>
  <c r="B16" i="37"/>
  <c r="E16" i="37" s="1"/>
  <c r="U15" i="37"/>
  <c r="S15" i="37"/>
  <c r="R15" i="37"/>
  <c r="Q15" i="37"/>
  <c r="P15" i="37"/>
  <c r="E15" i="37"/>
  <c r="T15" i="37" s="1"/>
  <c r="T14" i="37"/>
  <c r="S14" i="37"/>
  <c r="R14" i="37"/>
  <c r="Q14" i="37"/>
  <c r="P14" i="37"/>
  <c r="E14" i="37"/>
  <c r="U14" i="37" s="1"/>
  <c r="S13" i="37"/>
  <c r="R13" i="37"/>
  <c r="Q13" i="37"/>
  <c r="P13" i="37"/>
  <c r="E13" i="37"/>
  <c r="S12" i="37"/>
  <c r="R12" i="37"/>
  <c r="Q12" i="37"/>
  <c r="P12" i="37"/>
  <c r="E12" i="37"/>
  <c r="S11" i="37"/>
  <c r="R11" i="37"/>
  <c r="Q11" i="37"/>
  <c r="P11" i="37"/>
  <c r="E11" i="37"/>
  <c r="S10" i="37"/>
  <c r="R10" i="37"/>
  <c r="Q10" i="37"/>
  <c r="P10" i="37"/>
  <c r="E10" i="37"/>
  <c r="S9" i="37"/>
  <c r="R9" i="37"/>
  <c r="Q9" i="37"/>
  <c r="P9" i="37"/>
  <c r="E9" i="37"/>
  <c r="U9" i="37" s="1"/>
  <c r="S96" i="36"/>
  <c r="R96" i="36"/>
  <c r="Q96" i="36"/>
  <c r="P96" i="36"/>
  <c r="E96" i="36"/>
  <c r="U96" i="36" s="1"/>
  <c r="S95" i="36"/>
  <c r="R95" i="36"/>
  <c r="Q95" i="36"/>
  <c r="P95" i="36"/>
  <c r="E95" i="36"/>
  <c r="S94" i="36"/>
  <c r="R94" i="36"/>
  <c r="Q94" i="36"/>
  <c r="P94" i="36"/>
  <c r="E94" i="36"/>
  <c r="T94" i="36" s="1"/>
  <c r="S93" i="36"/>
  <c r="R93" i="36"/>
  <c r="Q93" i="36"/>
  <c r="P93" i="36"/>
  <c r="E93" i="36"/>
  <c r="S92" i="36"/>
  <c r="R92" i="36"/>
  <c r="Q92" i="36"/>
  <c r="P92" i="36"/>
  <c r="E92" i="36"/>
  <c r="S91" i="36"/>
  <c r="R91" i="36"/>
  <c r="Q91" i="36"/>
  <c r="P91" i="36"/>
  <c r="E91" i="36"/>
  <c r="S90" i="36"/>
  <c r="R90" i="36"/>
  <c r="Q90" i="36"/>
  <c r="P90" i="36"/>
  <c r="E90" i="36"/>
  <c r="U90" i="36" s="1"/>
  <c r="S89" i="36"/>
  <c r="R89" i="36"/>
  <c r="Q89" i="36"/>
  <c r="P89" i="36"/>
  <c r="E89" i="36"/>
  <c r="S88" i="36"/>
  <c r="R88" i="36"/>
  <c r="Q88" i="36"/>
  <c r="P88" i="36"/>
  <c r="E88" i="36"/>
  <c r="S86" i="36"/>
  <c r="R86" i="36"/>
  <c r="Q86" i="36"/>
  <c r="P86" i="36"/>
  <c r="E86" i="36"/>
  <c r="O74" i="36"/>
  <c r="N74" i="36"/>
  <c r="M74" i="36"/>
  <c r="L74" i="36"/>
  <c r="K74" i="36"/>
  <c r="J74" i="36"/>
  <c r="I74" i="36"/>
  <c r="H74" i="36"/>
  <c r="G74" i="36"/>
  <c r="F74" i="36"/>
  <c r="C74" i="36"/>
  <c r="B74" i="36"/>
  <c r="O73" i="36"/>
  <c r="N73" i="36"/>
  <c r="M73" i="36"/>
  <c r="L73" i="36"/>
  <c r="K73" i="36"/>
  <c r="J73" i="36"/>
  <c r="R73" i="36" s="1"/>
  <c r="I73" i="36"/>
  <c r="H73" i="36"/>
  <c r="G73" i="36"/>
  <c r="F73" i="36"/>
  <c r="C73" i="36"/>
  <c r="B73" i="36"/>
  <c r="E73" i="36" s="1"/>
  <c r="O72" i="36"/>
  <c r="N72" i="36"/>
  <c r="M72" i="36"/>
  <c r="L72" i="36"/>
  <c r="K72" i="36"/>
  <c r="J72" i="36"/>
  <c r="I72" i="36"/>
  <c r="H72" i="36"/>
  <c r="G72" i="36"/>
  <c r="F72" i="36"/>
  <c r="E72" i="36"/>
  <c r="C72" i="36"/>
  <c r="B72" i="36"/>
  <c r="S71" i="36"/>
  <c r="R71" i="36"/>
  <c r="Q71" i="36"/>
  <c r="P71" i="36"/>
  <c r="E71" i="36"/>
  <c r="S70" i="36"/>
  <c r="R70" i="36"/>
  <c r="Q70" i="36"/>
  <c r="P70" i="36"/>
  <c r="E70" i="36"/>
  <c r="T70" i="36" s="1"/>
  <c r="O68" i="36"/>
  <c r="N68" i="36"/>
  <c r="M68" i="36"/>
  <c r="L68" i="36"/>
  <c r="K68" i="36"/>
  <c r="J68" i="36"/>
  <c r="I68" i="36"/>
  <c r="H68" i="36"/>
  <c r="G68" i="36"/>
  <c r="F68" i="36"/>
  <c r="C68" i="36"/>
  <c r="E68" i="36" s="1"/>
  <c r="B68" i="36"/>
  <c r="O67" i="36"/>
  <c r="N67" i="36"/>
  <c r="M67" i="36"/>
  <c r="L67" i="36"/>
  <c r="K67" i="36"/>
  <c r="J67" i="36"/>
  <c r="I67" i="36"/>
  <c r="S67" i="36" s="1"/>
  <c r="H67" i="36"/>
  <c r="R67" i="36" s="1"/>
  <c r="G67" i="36"/>
  <c r="F67" i="36"/>
  <c r="E67" i="36"/>
  <c r="C67" i="36"/>
  <c r="B67" i="36"/>
  <c r="S66" i="36"/>
  <c r="R66" i="36"/>
  <c r="Q66" i="36"/>
  <c r="P66" i="36"/>
  <c r="E66" i="36"/>
  <c r="S65" i="36"/>
  <c r="R65" i="36"/>
  <c r="Q65" i="36"/>
  <c r="P65" i="36"/>
  <c r="E65" i="36"/>
  <c r="U65" i="36" s="1"/>
  <c r="S64" i="36"/>
  <c r="R64" i="36"/>
  <c r="Q64" i="36"/>
  <c r="P64" i="36"/>
  <c r="E64" i="36"/>
  <c r="U63" i="36"/>
  <c r="S63" i="36"/>
  <c r="R63" i="36"/>
  <c r="Q63" i="36"/>
  <c r="P63" i="36"/>
  <c r="E63" i="36"/>
  <c r="T63" i="36" s="1"/>
  <c r="S62" i="36"/>
  <c r="R62" i="36"/>
  <c r="Q62" i="36"/>
  <c r="P62" i="36"/>
  <c r="E62" i="36"/>
  <c r="O60" i="36"/>
  <c r="N60" i="36"/>
  <c r="M60" i="36"/>
  <c r="L60" i="36"/>
  <c r="K60" i="36"/>
  <c r="J60" i="36"/>
  <c r="I60" i="36"/>
  <c r="H60" i="36"/>
  <c r="C60" i="36"/>
  <c r="E60" i="36" s="1"/>
  <c r="B60" i="36"/>
  <c r="S59" i="36"/>
  <c r="R59" i="36"/>
  <c r="Q59" i="36"/>
  <c r="P59" i="36"/>
  <c r="E59" i="36"/>
  <c r="S58" i="36"/>
  <c r="R58" i="36"/>
  <c r="Q58" i="36"/>
  <c r="P58" i="36"/>
  <c r="E58" i="36"/>
  <c r="U58" i="36" s="1"/>
  <c r="T57" i="36"/>
  <c r="S57" i="36"/>
  <c r="R57" i="36"/>
  <c r="Q57" i="36"/>
  <c r="P57" i="36"/>
  <c r="E57" i="36"/>
  <c r="U57" i="36" s="1"/>
  <c r="T56" i="36"/>
  <c r="S56" i="36"/>
  <c r="R56" i="36"/>
  <c r="Q56" i="36"/>
  <c r="P56" i="36"/>
  <c r="E56" i="36"/>
  <c r="U56" i="36" s="1"/>
  <c r="O54" i="36"/>
  <c r="N54" i="36"/>
  <c r="M54" i="36"/>
  <c r="L54" i="36"/>
  <c r="K54" i="36"/>
  <c r="J54" i="36"/>
  <c r="I54" i="36"/>
  <c r="S54" i="36" s="1"/>
  <c r="H54" i="36"/>
  <c r="R54" i="36" s="1"/>
  <c r="G54" i="36"/>
  <c r="F54" i="36"/>
  <c r="C54" i="36"/>
  <c r="B54" i="36"/>
  <c r="S53" i="36"/>
  <c r="R53" i="36"/>
  <c r="Q53" i="36"/>
  <c r="P53" i="36"/>
  <c r="E53" i="36"/>
  <c r="U53" i="36" s="1"/>
  <c r="S52" i="36"/>
  <c r="R52" i="36"/>
  <c r="Q52" i="36"/>
  <c r="P52" i="36"/>
  <c r="E52" i="36"/>
  <c r="U51" i="36"/>
  <c r="S51" i="36"/>
  <c r="R51" i="36"/>
  <c r="Q51" i="36"/>
  <c r="P51" i="36"/>
  <c r="E51" i="36"/>
  <c r="T51" i="36" s="1"/>
  <c r="S50" i="36"/>
  <c r="R50" i="36"/>
  <c r="Q50" i="36"/>
  <c r="P50" i="36"/>
  <c r="E50" i="36"/>
  <c r="T49" i="36"/>
  <c r="S49" i="36"/>
  <c r="R49" i="36"/>
  <c r="Q49" i="36"/>
  <c r="P49" i="36"/>
  <c r="E49" i="36"/>
  <c r="U49" i="36" s="1"/>
  <c r="S48" i="36"/>
  <c r="R48" i="36"/>
  <c r="Q48" i="36"/>
  <c r="P48" i="36"/>
  <c r="E48" i="36"/>
  <c r="S47" i="36"/>
  <c r="R47" i="36"/>
  <c r="Q47" i="36"/>
  <c r="P47" i="36"/>
  <c r="E47" i="36"/>
  <c r="U47" i="36" s="1"/>
  <c r="S46" i="36"/>
  <c r="R46" i="36"/>
  <c r="Q46" i="36"/>
  <c r="P46" i="36"/>
  <c r="E46" i="36"/>
  <c r="S45" i="36"/>
  <c r="R45" i="36"/>
  <c r="Q45" i="36"/>
  <c r="P45" i="36"/>
  <c r="E45" i="36"/>
  <c r="U45" i="36" s="1"/>
  <c r="S44" i="36"/>
  <c r="R44" i="36"/>
  <c r="Q44" i="36"/>
  <c r="P44" i="36"/>
  <c r="E44" i="36"/>
  <c r="S43" i="36"/>
  <c r="R43" i="36"/>
  <c r="Q43" i="36"/>
  <c r="P43" i="36"/>
  <c r="E43" i="36"/>
  <c r="O41" i="36"/>
  <c r="N41" i="36"/>
  <c r="M41" i="36"/>
  <c r="L41" i="36"/>
  <c r="K41" i="36"/>
  <c r="J41" i="36"/>
  <c r="I41" i="36"/>
  <c r="H41" i="36"/>
  <c r="G41" i="36"/>
  <c r="F41" i="36"/>
  <c r="C41" i="36"/>
  <c r="B41" i="36"/>
  <c r="S40" i="36"/>
  <c r="R40" i="36"/>
  <c r="Q40" i="36"/>
  <c r="P40" i="36"/>
  <c r="E40" i="36"/>
  <c r="U39" i="36"/>
  <c r="S39" i="36"/>
  <c r="R39" i="36"/>
  <c r="Q39" i="36"/>
  <c r="P39" i="36"/>
  <c r="E39" i="36"/>
  <c r="T39" i="36" s="1"/>
  <c r="U38" i="36"/>
  <c r="T38" i="36"/>
  <c r="S38" i="36"/>
  <c r="R38" i="36"/>
  <c r="Q38" i="36"/>
  <c r="P38" i="36"/>
  <c r="E38" i="36"/>
  <c r="S37" i="36"/>
  <c r="R37" i="36"/>
  <c r="Q37" i="36"/>
  <c r="P37" i="36"/>
  <c r="E37" i="36"/>
  <c r="S36" i="36"/>
  <c r="R36" i="36"/>
  <c r="Q36" i="36"/>
  <c r="P36" i="36"/>
  <c r="E36" i="36"/>
  <c r="U36" i="36" s="1"/>
  <c r="S34" i="36"/>
  <c r="O34" i="36"/>
  <c r="N34" i="36"/>
  <c r="M34" i="36"/>
  <c r="L34" i="36"/>
  <c r="K34" i="36"/>
  <c r="J34" i="36"/>
  <c r="I34" i="36"/>
  <c r="H34" i="36"/>
  <c r="R34" i="36" s="1"/>
  <c r="G34" i="36"/>
  <c r="F34" i="36"/>
  <c r="C34" i="36"/>
  <c r="B34" i="36"/>
  <c r="E34" i="36" s="1"/>
  <c r="S33" i="36"/>
  <c r="R33" i="36"/>
  <c r="Q33" i="36"/>
  <c r="P33" i="36"/>
  <c r="E33" i="36"/>
  <c r="O31" i="36"/>
  <c r="N31" i="36"/>
  <c r="M31" i="36"/>
  <c r="L31" i="36"/>
  <c r="K31" i="36"/>
  <c r="J31" i="36"/>
  <c r="I31" i="36"/>
  <c r="S31" i="36" s="1"/>
  <c r="H31" i="36"/>
  <c r="R31" i="36" s="1"/>
  <c r="G31" i="36"/>
  <c r="F31" i="36"/>
  <c r="C31" i="36"/>
  <c r="B31" i="36"/>
  <c r="E31" i="36" s="1"/>
  <c r="S30" i="36"/>
  <c r="R30" i="36"/>
  <c r="Q30" i="36"/>
  <c r="P30" i="36"/>
  <c r="E30" i="36"/>
  <c r="U30" i="36" s="1"/>
  <c r="U29" i="36"/>
  <c r="S29" i="36"/>
  <c r="R29" i="36"/>
  <c r="Q29" i="36"/>
  <c r="P29" i="36"/>
  <c r="E29" i="36"/>
  <c r="T29" i="36" s="1"/>
  <c r="S28" i="36"/>
  <c r="R28" i="36"/>
  <c r="Q28" i="36"/>
  <c r="P28" i="36"/>
  <c r="E28" i="36"/>
  <c r="U28" i="36" s="1"/>
  <c r="S27" i="36"/>
  <c r="R27" i="36"/>
  <c r="Q27" i="36"/>
  <c r="P27" i="36"/>
  <c r="E27" i="36"/>
  <c r="O25" i="36"/>
  <c r="N25" i="36"/>
  <c r="M25" i="36"/>
  <c r="L25" i="36"/>
  <c r="K25" i="36"/>
  <c r="J25" i="36"/>
  <c r="I25" i="36"/>
  <c r="S25" i="36" s="1"/>
  <c r="H25" i="36"/>
  <c r="R25" i="36" s="1"/>
  <c r="G25" i="36"/>
  <c r="F25" i="36"/>
  <c r="C25" i="36"/>
  <c r="B25" i="36"/>
  <c r="S24" i="36"/>
  <c r="R24" i="36"/>
  <c r="Q24" i="36"/>
  <c r="P24" i="36"/>
  <c r="E24" i="36"/>
  <c r="S23" i="36"/>
  <c r="R23" i="36"/>
  <c r="Q23" i="36"/>
  <c r="P23" i="36"/>
  <c r="E23" i="36"/>
  <c r="T22" i="36"/>
  <c r="S22" i="36"/>
  <c r="R22" i="36"/>
  <c r="Q22" i="36"/>
  <c r="P22" i="36"/>
  <c r="E22" i="36"/>
  <c r="U22" i="36" s="1"/>
  <c r="U21" i="36"/>
  <c r="S21" i="36"/>
  <c r="R21" i="36"/>
  <c r="Q21" i="36"/>
  <c r="P21" i="36"/>
  <c r="E21" i="36"/>
  <c r="T21" i="36" s="1"/>
  <c r="S20" i="36"/>
  <c r="R20" i="36"/>
  <c r="Q20" i="36"/>
  <c r="P20" i="36"/>
  <c r="E20" i="36"/>
  <c r="S19" i="36"/>
  <c r="R19" i="36"/>
  <c r="Q19" i="36"/>
  <c r="P19" i="36"/>
  <c r="E19" i="36"/>
  <c r="U19" i="36" s="1"/>
  <c r="T18" i="36"/>
  <c r="S18" i="36"/>
  <c r="R18" i="36"/>
  <c r="Q18" i="36"/>
  <c r="P18" i="36"/>
  <c r="E18" i="36"/>
  <c r="U18" i="36" s="1"/>
  <c r="O16" i="36"/>
  <c r="N16" i="36"/>
  <c r="M16" i="36"/>
  <c r="L16" i="36"/>
  <c r="K16" i="36"/>
  <c r="S16" i="36" s="1"/>
  <c r="J16" i="36"/>
  <c r="I16" i="36"/>
  <c r="H16" i="36"/>
  <c r="G16" i="36"/>
  <c r="F16" i="36"/>
  <c r="C16" i="36"/>
  <c r="B16" i="36"/>
  <c r="E16" i="36" s="1"/>
  <c r="S15" i="36"/>
  <c r="R15" i="36"/>
  <c r="Q15" i="36"/>
  <c r="P15" i="36"/>
  <c r="E15" i="36"/>
  <c r="S14" i="36"/>
  <c r="R14" i="36"/>
  <c r="Q14" i="36"/>
  <c r="P14" i="36"/>
  <c r="E14" i="36"/>
  <c r="U14" i="36" s="1"/>
  <c r="S13" i="36"/>
  <c r="R13" i="36"/>
  <c r="Q13" i="36"/>
  <c r="P13" i="36"/>
  <c r="E13" i="36"/>
  <c r="S12" i="36"/>
  <c r="R12" i="36"/>
  <c r="Q12" i="36"/>
  <c r="P12" i="36"/>
  <c r="E12" i="36"/>
  <c r="U11" i="36"/>
  <c r="S11" i="36"/>
  <c r="R11" i="36"/>
  <c r="Q11" i="36"/>
  <c r="P11" i="36"/>
  <c r="E11" i="36"/>
  <c r="T11" i="36" s="1"/>
  <c r="S10" i="36"/>
  <c r="R10" i="36"/>
  <c r="Q10" i="36"/>
  <c r="P10" i="36"/>
  <c r="E10" i="36"/>
  <c r="U10" i="36" s="1"/>
  <c r="S9" i="36"/>
  <c r="R9" i="36"/>
  <c r="Q9" i="36"/>
  <c r="P9" i="36"/>
  <c r="E9" i="36"/>
  <c r="S96" i="35"/>
  <c r="R96" i="35"/>
  <c r="Q96" i="35"/>
  <c r="P96" i="35"/>
  <c r="E96" i="35"/>
  <c r="U96" i="35" s="1"/>
  <c r="U95" i="35"/>
  <c r="T95" i="35"/>
  <c r="S95" i="35"/>
  <c r="R95" i="35"/>
  <c r="Q95" i="35"/>
  <c r="P95" i="35"/>
  <c r="E95" i="35"/>
  <c r="S94" i="35"/>
  <c r="R94" i="35"/>
  <c r="Q94" i="35"/>
  <c r="P94" i="35"/>
  <c r="E94" i="35"/>
  <c r="U94" i="35" s="1"/>
  <c r="S93" i="35"/>
  <c r="R93" i="35"/>
  <c r="Q93" i="35"/>
  <c r="P93" i="35"/>
  <c r="E93" i="35"/>
  <c r="U92" i="35"/>
  <c r="S92" i="35"/>
  <c r="R92" i="35"/>
  <c r="Q92" i="35"/>
  <c r="P92" i="35"/>
  <c r="E92" i="35"/>
  <c r="T92" i="35" s="1"/>
  <c r="T91" i="35"/>
  <c r="S91" i="35"/>
  <c r="R91" i="35"/>
  <c r="Q91" i="35"/>
  <c r="P91" i="35"/>
  <c r="E91" i="35"/>
  <c r="U90" i="35"/>
  <c r="S90" i="35"/>
  <c r="R90" i="35"/>
  <c r="Q90" i="35"/>
  <c r="P90" i="35"/>
  <c r="E90" i="35"/>
  <c r="T90" i="35" s="1"/>
  <c r="S89" i="35"/>
  <c r="R89" i="35"/>
  <c r="Q89" i="35"/>
  <c r="P89" i="35"/>
  <c r="E89" i="35"/>
  <c r="S88" i="35"/>
  <c r="R88" i="35"/>
  <c r="Q88" i="35"/>
  <c r="P88" i="35"/>
  <c r="E88" i="35"/>
  <c r="U88" i="35" s="1"/>
  <c r="S86" i="35"/>
  <c r="R86" i="35"/>
  <c r="Q86" i="35"/>
  <c r="P86" i="35"/>
  <c r="E86" i="35"/>
  <c r="U86" i="35" s="1"/>
  <c r="O74" i="35"/>
  <c r="N74" i="35"/>
  <c r="M74" i="35"/>
  <c r="L74" i="35"/>
  <c r="K74" i="35"/>
  <c r="J74" i="35"/>
  <c r="I74" i="35"/>
  <c r="S74" i="35" s="1"/>
  <c r="H74" i="35"/>
  <c r="G74" i="35"/>
  <c r="F74" i="35"/>
  <c r="C74" i="35"/>
  <c r="E74" i="35" s="1"/>
  <c r="B74" i="35"/>
  <c r="S73" i="35"/>
  <c r="O73" i="35"/>
  <c r="N73" i="35"/>
  <c r="M73" i="35"/>
  <c r="L73" i="35"/>
  <c r="K73" i="35"/>
  <c r="J73" i="35"/>
  <c r="I73" i="35"/>
  <c r="H73" i="35"/>
  <c r="G73" i="35"/>
  <c r="F73" i="35"/>
  <c r="C73" i="35"/>
  <c r="B73" i="35"/>
  <c r="E73" i="35" s="1"/>
  <c r="O72" i="35"/>
  <c r="N72" i="35"/>
  <c r="M72" i="35"/>
  <c r="L72" i="35"/>
  <c r="K72" i="35"/>
  <c r="J72" i="35"/>
  <c r="I72" i="35"/>
  <c r="S72" i="35" s="1"/>
  <c r="H72" i="35"/>
  <c r="G72" i="35"/>
  <c r="F72" i="35"/>
  <c r="C72" i="35"/>
  <c r="B72" i="35"/>
  <c r="S71" i="35"/>
  <c r="R71" i="35"/>
  <c r="Q71" i="35"/>
  <c r="P71" i="35"/>
  <c r="E71" i="35"/>
  <c r="S70" i="35"/>
  <c r="R70" i="35"/>
  <c r="Q70" i="35"/>
  <c r="P70" i="35"/>
  <c r="E70" i="35"/>
  <c r="U70" i="35" s="1"/>
  <c r="O68" i="35"/>
  <c r="N68" i="35"/>
  <c r="M68" i="35"/>
  <c r="L68" i="35"/>
  <c r="K68" i="35"/>
  <c r="J68" i="35"/>
  <c r="I68" i="35"/>
  <c r="S68" i="35" s="1"/>
  <c r="H68" i="35"/>
  <c r="G68" i="35"/>
  <c r="F68" i="35"/>
  <c r="C68" i="35"/>
  <c r="B68" i="35"/>
  <c r="O67" i="35"/>
  <c r="N67" i="35"/>
  <c r="M67" i="35"/>
  <c r="L67" i="35"/>
  <c r="K67" i="35"/>
  <c r="J67" i="35"/>
  <c r="I67" i="35"/>
  <c r="S67" i="35" s="1"/>
  <c r="H67" i="35"/>
  <c r="R67" i="35" s="1"/>
  <c r="G67" i="35"/>
  <c r="F67" i="35"/>
  <c r="C67" i="35"/>
  <c r="E67" i="35" s="1"/>
  <c r="B67" i="35"/>
  <c r="S66" i="35"/>
  <c r="R66" i="35"/>
  <c r="Q66" i="35"/>
  <c r="P66" i="35"/>
  <c r="E66" i="35"/>
  <c r="S65" i="35"/>
  <c r="R65" i="35"/>
  <c r="Q65" i="35"/>
  <c r="P65" i="35"/>
  <c r="E65" i="35"/>
  <c r="U65" i="35" s="1"/>
  <c r="U64" i="35"/>
  <c r="S64" i="35"/>
  <c r="R64" i="35"/>
  <c r="Q64" i="35"/>
  <c r="P64" i="35"/>
  <c r="E64" i="35"/>
  <c r="T64" i="35" s="1"/>
  <c r="S63" i="35"/>
  <c r="R63" i="35"/>
  <c r="Q63" i="35"/>
  <c r="P63" i="35"/>
  <c r="E63" i="35"/>
  <c r="S62" i="35"/>
  <c r="R62" i="35"/>
  <c r="Q62" i="35"/>
  <c r="P62" i="35"/>
  <c r="E62" i="35"/>
  <c r="O60" i="35"/>
  <c r="N60" i="35"/>
  <c r="M60" i="35"/>
  <c r="L60" i="35"/>
  <c r="K60" i="35"/>
  <c r="J60" i="35"/>
  <c r="I60" i="35"/>
  <c r="S60" i="35" s="1"/>
  <c r="H60" i="35"/>
  <c r="R60" i="35" s="1"/>
  <c r="C60" i="35"/>
  <c r="B60" i="35"/>
  <c r="S59" i="35"/>
  <c r="R59" i="35"/>
  <c r="Q59" i="35"/>
  <c r="P59" i="35"/>
  <c r="E59" i="35"/>
  <c r="U59" i="35" s="1"/>
  <c r="T58" i="35"/>
  <c r="S58" i="35"/>
  <c r="R58" i="35"/>
  <c r="Q58" i="35"/>
  <c r="P58" i="35"/>
  <c r="E58" i="35"/>
  <c r="U58" i="35" s="1"/>
  <c r="S57" i="35"/>
  <c r="R57" i="35"/>
  <c r="Q57" i="35"/>
  <c r="P57" i="35"/>
  <c r="E57" i="35"/>
  <c r="S56" i="35"/>
  <c r="R56" i="35"/>
  <c r="Q56" i="35"/>
  <c r="P56" i="35"/>
  <c r="E56" i="35"/>
  <c r="U56" i="35" s="1"/>
  <c r="O54" i="35"/>
  <c r="N54" i="35"/>
  <c r="M54" i="35"/>
  <c r="L54" i="35"/>
  <c r="K54" i="35"/>
  <c r="J54" i="35"/>
  <c r="I54" i="35"/>
  <c r="S54" i="35" s="1"/>
  <c r="H54" i="35"/>
  <c r="G54" i="35"/>
  <c r="F54" i="35"/>
  <c r="C54" i="35"/>
  <c r="B54" i="35"/>
  <c r="S53" i="35"/>
  <c r="R53" i="35"/>
  <c r="Q53" i="35"/>
  <c r="P53" i="35"/>
  <c r="E53" i="35"/>
  <c r="U53" i="35" s="1"/>
  <c r="U52" i="35"/>
  <c r="S52" i="35"/>
  <c r="R52" i="35"/>
  <c r="Q52" i="35"/>
  <c r="P52" i="35"/>
  <c r="E52" i="35"/>
  <c r="S51" i="35"/>
  <c r="R51" i="35"/>
  <c r="Q51" i="35"/>
  <c r="P51" i="35"/>
  <c r="E51" i="35"/>
  <c r="U51" i="35" s="1"/>
  <c r="S50" i="35"/>
  <c r="R50" i="35"/>
  <c r="Q50" i="35"/>
  <c r="P50" i="35"/>
  <c r="E50" i="35"/>
  <c r="U49" i="35"/>
  <c r="S49" i="35"/>
  <c r="R49" i="35"/>
  <c r="Q49" i="35"/>
  <c r="P49" i="35"/>
  <c r="E49" i="35"/>
  <c r="T49" i="35" s="1"/>
  <c r="U48" i="35"/>
  <c r="S48" i="35"/>
  <c r="R48" i="35"/>
  <c r="Q48" i="35"/>
  <c r="P48" i="35"/>
  <c r="E48" i="35"/>
  <c r="T48" i="35" s="1"/>
  <c r="U47" i="35"/>
  <c r="S47" i="35"/>
  <c r="R47" i="35"/>
  <c r="Q47" i="35"/>
  <c r="P47" i="35"/>
  <c r="E47" i="35"/>
  <c r="T47" i="35" s="1"/>
  <c r="S46" i="35"/>
  <c r="R46" i="35"/>
  <c r="Q46" i="35"/>
  <c r="P46" i="35"/>
  <c r="E46" i="35"/>
  <c r="S45" i="35"/>
  <c r="R45" i="35"/>
  <c r="Q45" i="35"/>
  <c r="P45" i="35"/>
  <c r="E45" i="35"/>
  <c r="U45" i="35" s="1"/>
  <c r="S44" i="35"/>
  <c r="R44" i="35"/>
  <c r="Q44" i="35"/>
  <c r="P44" i="35"/>
  <c r="E44" i="35"/>
  <c r="U44" i="35" s="1"/>
  <c r="S43" i="35"/>
  <c r="R43" i="35"/>
  <c r="Q43" i="35"/>
  <c r="P43" i="35"/>
  <c r="E43" i="35"/>
  <c r="O41" i="35"/>
  <c r="N41" i="35"/>
  <c r="M41" i="35"/>
  <c r="L41" i="35"/>
  <c r="K41" i="35"/>
  <c r="J41" i="35"/>
  <c r="I41" i="35"/>
  <c r="S41" i="35" s="1"/>
  <c r="H41" i="35"/>
  <c r="R41" i="35" s="1"/>
  <c r="G41" i="35"/>
  <c r="F41" i="35"/>
  <c r="E41" i="35"/>
  <c r="C41" i="35"/>
  <c r="B41" i="35"/>
  <c r="S40" i="35"/>
  <c r="R40" i="35"/>
  <c r="Q40" i="35"/>
  <c r="P40" i="35"/>
  <c r="E40" i="35"/>
  <c r="S39" i="35"/>
  <c r="R39" i="35"/>
  <c r="Q39" i="35"/>
  <c r="P39" i="35"/>
  <c r="E39" i="35"/>
  <c r="S38" i="35"/>
  <c r="R38" i="35"/>
  <c r="Q38" i="35"/>
  <c r="P38" i="35"/>
  <c r="E38" i="35"/>
  <c r="T38" i="35" s="1"/>
  <c r="U37" i="35"/>
  <c r="T37" i="35"/>
  <c r="S37" i="35"/>
  <c r="R37" i="35"/>
  <c r="Q37" i="35"/>
  <c r="P37" i="35"/>
  <c r="E37" i="35"/>
  <c r="T36" i="35"/>
  <c r="S36" i="35"/>
  <c r="R36" i="35"/>
  <c r="Q36" i="35"/>
  <c r="P36" i="35"/>
  <c r="E36" i="35"/>
  <c r="U36" i="35" s="1"/>
  <c r="O34" i="35"/>
  <c r="N34" i="35"/>
  <c r="M34" i="35"/>
  <c r="L34" i="35"/>
  <c r="K34" i="35"/>
  <c r="J34" i="35"/>
  <c r="I34" i="35"/>
  <c r="S34" i="35" s="1"/>
  <c r="H34" i="35"/>
  <c r="R34" i="35" s="1"/>
  <c r="G34" i="35"/>
  <c r="F34" i="35"/>
  <c r="E34" i="35"/>
  <c r="C34" i="35"/>
  <c r="B34" i="35"/>
  <c r="S33" i="35"/>
  <c r="R33" i="35"/>
  <c r="Q33" i="35"/>
  <c r="P33" i="35"/>
  <c r="E33" i="35"/>
  <c r="T33" i="35" s="1"/>
  <c r="O31" i="35"/>
  <c r="N31" i="35"/>
  <c r="M31" i="35"/>
  <c r="L31" i="35"/>
  <c r="K31" i="35"/>
  <c r="J31" i="35"/>
  <c r="I31" i="35"/>
  <c r="S31" i="35" s="1"/>
  <c r="H31" i="35"/>
  <c r="R31" i="35" s="1"/>
  <c r="G31" i="35"/>
  <c r="F31" i="35"/>
  <c r="C31" i="35"/>
  <c r="B31" i="35"/>
  <c r="E31" i="35" s="1"/>
  <c r="S30" i="35"/>
  <c r="R30" i="35"/>
  <c r="Q30" i="35"/>
  <c r="U30" i="35" s="1"/>
  <c r="P30" i="35"/>
  <c r="E30" i="35"/>
  <c r="T30" i="35" s="1"/>
  <c r="S29" i="35"/>
  <c r="R29" i="35"/>
  <c r="Q29" i="35"/>
  <c r="P29" i="35"/>
  <c r="E29" i="35"/>
  <c r="S28" i="35"/>
  <c r="R28" i="35"/>
  <c r="Q28" i="35"/>
  <c r="P28" i="35"/>
  <c r="E28" i="35"/>
  <c r="U28" i="35" s="1"/>
  <c r="T27" i="35"/>
  <c r="S27" i="35"/>
  <c r="R27" i="35"/>
  <c r="Q27" i="35"/>
  <c r="P27" i="35"/>
  <c r="E27" i="35"/>
  <c r="U27" i="35" s="1"/>
  <c r="O25" i="35"/>
  <c r="N25" i="35"/>
  <c r="M25" i="35"/>
  <c r="L25" i="35"/>
  <c r="K25" i="35"/>
  <c r="J25" i="35"/>
  <c r="I25" i="35"/>
  <c r="S25" i="35" s="1"/>
  <c r="H25" i="35"/>
  <c r="G25" i="35"/>
  <c r="F25" i="35"/>
  <c r="E25" i="35"/>
  <c r="C25" i="35"/>
  <c r="B25" i="35"/>
  <c r="U24" i="35"/>
  <c r="T24" i="35"/>
  <c r="S24" i="35"/>
  <c r="R24" i="35"/>
  <c r="Q24" i="35"/>
  <c r="P24" i="35"/>
  <c r="E24" i="35"/>
  <c r="S23" i="35"/>
  <c r="R23" i="35"/>
  <c r="Q23" i="35"/>
  <c r="P23" i="35"/>
  <c r="E23" i="35"/>
  <c r="S22" i="35"/>
  <c r="R22" i="35"/>
  <c r="Q22" i="35"/>
  <c r="P22" i="35"/>
  <c r="E22" i="35"/>
  <c r="U21" i="35"/>
  <c r="S21" i="35"/>
  <c r="R21" i="35"/>
  <c r="Q21" i="35"/>
  <c r="P21" i="35"/>
  <c r="E21" i="35"/>
  <c r="T21" i="35" s="1"/>
  <c r="S20" i="35"/>
  <c r="R20" i="35"/>
  <c r="Q20" i="35"/>
  <c r="P20" i="35"/>
  <c r="E20" i="35"/>
  <c r="T20" i="35" s="1"/>
  <c r="U19" i="35"/>
  <c r="S19" i="35"/>
  <c r="R19" i="35"/>
  <c r="Q19" i="35"/>
  <c r="P19" i="35"/>
  <c r="E19" i="35"/>
  <c r="T19" i="35" s="1"/>
  <c r="S18" i="35"/>
  <c r="R18" i="35"/>
  <c r="Q18" i="35"/>
  <c r="P18" i="35"/>
  <c r="E18" i="35"/>
  <c r="O16" i="35"/>
  <c r="N16" i="35"/>
  <c r="M16" i="35"/>
  <c r="L16" i="35"/>
  <c r="K16" i="35"/>
  <c r="J16" i="35"/>
  <c r="I16" i="35"/>
  <c r="S16" i="35" s="1"/>
  <c r="H16" i="35"/>
  <c r="R16" i="35" s="1"/>
  <c r="G16" i="35"/>
  <c r="F16" i="35"/>
  <c r="C16" i="35"/>
  <c r="B16" i="35"/>
  <c r="S15" i="35"/>
  <c r="R15" i="35"/>
  <c r="Q15" i="35"/>
  <c r="P15" i="35"/>
  <c r="E15" i="35"/>
  <c r="S14" i="35"/>
  <c r="R14" i="35"/>
  <c r="Q14" i="35"/>
  <c r="P14" i="35"/>
  <c r="E14" i="35"/>
  <c r="U14" i="35" s="1"/>
  <c r="S13" i="35"/>
  <c r="R13" i="35"/>
  <c r="Q13" i="35"/>
  <c r="P13" i="35"/>
  <c r="E13" i="35"/>
  <c r="S12" i="35"/>
  <c r="R12" i="35"/>
  <c r="Q12" i="35"/>
  <c r="P12" i="35"/>
  <c r="E12" i="35"/>
  <c r="U12" i="35" s="1"/>
  <c r="S11" i="35"/>
  <c r="R11" i="35"/>
  <c r="Q11" i="35"/>
  <c r="P11" i="35"/>
  <c r="E11" i="35"/>
  <c r="U10" i="35"/>
  <c r="S10" i="35"/>
  <c r="R10" i="35"/>
  <c r="Q10" i="35"/>
  <c r="P10" i="35"/>
  <c r="E10" i="35"/>
  <c r="S9" i="35"/>
  <c r="R9" i="35"/>
  <c r="Q9" i="35"/>
  <c r="P9" i="35"/>
  <c r="E9" i="35"/>
  <c r="S96" i="34"/>
  <c r="R96" i="34"/>
  <c r="Q96" i="34"/>
  <c r="P96" i="34"/>
  <c r="E96" i="34"/>
  <c r="S95" i="34"/>
  <c r="R95" i="34"/>
  <c r="Q95" i="34"/>
  <c r="P95" i="34"/>
  <c r="E95" i="34"/>
  <c r="S94" i="34"/>
  <c r="R94" i="34"/>
  <c r="Q94" i="34"/>
  <c r="P94" i="34"/>
  <c r="E94" i="34"/>
  <c r="U94" i="34" s="1"/>
  <c r="S93" i="34"/>
  <c r="R93" i="34"/>
  <c r="Q93" i="34"/>
  <c r="P93" i="34"/>
  <c r="E93" i="34"/>
  <c r="U93" i="34" s="1"/>
  <c r="S92" i="34"/>
  <c r="R92" i="34"/>
  <c r="Q92" i="34"/>
  <c r="P92" i="34"/>
  <c r="E92" i="34"/>
  <c r="U92" i="34" s="1"/>
  <c r="S91" i="34"/>
  <c r="R91" i="34"/>
  <c r="Q91" i="34"/>
  <c r="P91" i="34"/>
  <c r="E91" i="34"/>
  <c r="S90" i="34"/>
  <c r="R90" i="34"/>
  <c r="Q90" i="34"/>
  <c r="P90" i="34"/>
  <c r="E90" i="34"/>
  <c r="U89" i="34"/>
  <c r="S89" i="34"/>
  <c r="R89" i="34"/>
  <c r="Q89" i="34"/>
  <c r="P89" i="34"/>
  <c r="E89" i="34"/>
  <c r="T89" i="34" s="1"/>
  <c r="U88" i="34"/>
  <c r="T88" i="34"/>
  <c r="S88" i="34"/>
  <c r="R88" i="34"/>
  <c r="Q88" i="34"/>
  <c r="P88" i="34"/>
  <c r="E88" i="34"/>
  <c r="S86" i="34"/>
  <c r="R86" i="34"/>
  <c r="Q86" i="34"/>
  <c r="P86" i="34"/>
  <c r="E86" i="34"/>
  <c r="O74" i="34"/>
  <c r="N74" i="34"/>
  <c r="M74" i="34"/>
  <c r="L74" i="34"/>
  <c r="K74" i="34"/>
  <c r="J74" i="34"/>
  <c r="I74" i="34"/>
  <c r="H74" i="34"/>
  <c r="G74" i="34"/>
  <c r="F74" i="34"/>
  <c r="C74" i="34"/>
  <c r="B74" i="34"/>
  <c r="O73" i="34"/>
  <c r="N73" i="34"/>
  <c r="M73" i="34"/>
  <c r="L73" i="34"/>
  <c r="K73" i="34"/>
  <c r="J73" i="34"/>
  <c r="I73" i="34"/>
  <c r="S73" i="34" s="1"/>
  <c r="H73" i="34"/>
  <c r="G73" i="34"/>
  <c r="F73" i="34"/>
  <c r="E73" i="34"/>
  <c r="C73" i="34"/>
  <c r="B73" i="34"/>
  <c r="O72" i="34"/>
  <c r="N72" i="34"/>
  <c r="M72" i="34"/>
  <c r="L72" i="34"/>
  <c r="K72" i="34"/>
  <c r="J72" i="34"/>
  <c r="R72" i="34" s="1"/>
  <c r="I72" i="34"/>
  <c r="H72" i="34"/>
  <c r="G72" i="34"/>
  <c r="F72" i="34"/>
  <c r="C72" i="34"/>
  <c r="B72" i="34"/>
  <c r="E72" i="34" s="1"/>
  <c r="U71" i="34"/>
  <c r="S71" i="34"/>
  <c r="R71" i="34"/>
  <c r="Q71" i="34"/>
  <c r="P71" i="34"/>
  <c r="E71" i="34"/>
  <c r="T71" i="34" s="1"/>
  <c r="S70" i="34"/>
  <c r="R70" i="34"/>
  <c r="Q70" i="34"/>
  <c r="P70" i="34"/>
  <c r="E70" i="34"/>
  <c r="T70" i="34" s="1"/>
  <c r="O68" i="34"/>
  <c r="N68" i="34"/>
  <c r="M68" i="34"/>
  <c r="L68" i="34"/>
  <c r="K68" i="34"/>
  <c r="J68" i="34"/>
  <c r="I68" i="34"/>
  <c r="H68" i="34"/>
  <c r="R68" i="34" s="1"/>
  <c r="G68" i="34"/>
  <c r="F68" i="34"/>
  <c r="C68" i="34"/>
  <c r="B68" i="34"/>
  <c r="E68" i="34" s="1"/>
  <c r="O67" i="34"/>
  <c r="N67" i="34"/>
  <c r="M67" i="34"/>
  <c r="L67" i="34"/>
  <c r="K67" i="34"/>
  <c r="J67" i="34"/>
  <c r="I67" i="34"/>
  <c r="H67" i="34"/>
  <c r="R67" i="34" s="1"/>
  <c r="G67" i="34"/>
  <c r="F67" i="34"/>
  <c r="C67" i="34"/>
  <c r="B67" i="34"/>
  <c r="S66" i="34"/>
  <c r="R66" i="34"/>
  <c r="Q66" i="34"/>
  <c r="P66" i="34"/>
  <c r="E66" i="34"/>
  <c r="U65" i="34"/>
  <c r="T65" i="34"/>
  <c r="S65" i="34"/>
  <c r="R65" i="34"/>
  <c r="Q65" i="34"/>
  <c r="P65" i="34"/>
  <c r="E65" i="34"/>
  <c r="S64" i="34"/>
  <c r="R64" i="34"/>
  <c r="Q64" i="34"/>
  <c r="P64" i="34"/>
  <c r="E64" i="34"/>
  <c r="S63" i="34"/>
  <c r="R63" i="34"/>
  <c r="Q63" i="34"/>
  <c r="P63" i="34"/>
  <c r="E63" i="34"/>
  <c r="U63" i="34" s="1"/>
  <c r="U62" i="34"/>
  <c r="S62" i="34"/>
  <c r="R62" i="34"/>
  <c r="Q62" i="34"/>
  <c r="P62" i="34"/>
  <c r="E62" i="34"/>
  <c r="O60" i="34"/>
  <c r="N60" i="34"/>
  <c r="M60" i="34"/>
  <c r="L60" i="34"/>
  <c r="K60" i="34"/>
  <c r="J60" i="34"/>
  <c r="I60" i="34"/>
  <c r="S60" i="34" s="1"/>
  <c r="H60" i="34"/>
  <c r="R60" i="34" s="1"/>
  <c r="C60" i="34"/>
  <c r="B60" i="34"/>
  <c r="S59" i="34"/>
  <c r="R59" i="34"/>
  <c r="Q59" i="34"/>
  <c r="P59" i="34"/>
  <c r="E59" i="34"/>
  <c r="S58" i="34"/>
  <c r="R58" i="34"/>
  <c r="Q58" i="34"/>
  <c r="P58" i="34"/>
  <c r="E58" i="34"/>
  <c r="S57" i="34"/>
  <c r="R57" i="34"/>
  <c r="Q57" i="34"/>
  <c r="P57" i="34"/>
  <c r="E57" i="34"/>
  <c r="U56" i="34"/>
  <c r="S56" i="34"/>
  <c r="R56" i="34"/>
  <c r="Q56" i="34"/>
  <c r="P56" i="34"/>
  <c r="E56" i="34"/>
  <c r="T56" i="34" s="1"/>
  <c r="O54" i="34"/>
  <c r="N54" i="34"/>
  <c r="M54" i="34"/>
  <c r="L54" i="34"/>
  <c r="K54" i="34"/>
  <c r="J54" i="34"/>
  <c r="I54" i="34"/>
  <c r="S54" i="34" s="1"/>
  <c r="H54" i="34"/>
  <c r="R54" i="34" s="1"/>
  <c r="G54" i="34"/>
  <c r="F54" i="34"/>
  <c r="C54" i="34"/>
  <c r="B54" i="34"/>
  <c r="E54" i="34" s="1"/>
  <c r="T53" i="34"/>
  <c r="S53" i="34"/>
  <c r="R53" i="34"/>
  <c r="Q53" i="34"/>
  <c r="P53" i="34"/>
  <c r="E53" i="34"/>
  <c r="U53" i="34" s="1"/>
  <c r="S52" i="34"/>
  <c r="R52" i="34"/>
  <c r="Q52" i="34"/>
  <c r="P52" i="34"/>
  <c r="E52" i="34"/>
  <c r="S51" i="34"/>
  <c r="R51" i="34"/>
  <c r="Q51" i="34"/>
  <c r="P51" i="34"/>
  <c r="E51" i="34"/>
  <c r="U50" i="34"/>
  <c r="S50" i="34"/>
  <c r="R50" i="34"/>
  <c r="Q50" i="34"/>
  <c r="P50" i="34"/>
  <c r="E50" i="34"/>
  <c r="T50" i="34" s="1"/>
  <c r="T49" i="34"/>
  <c r="S49" i="34"/>
  <c r="R49" i="34"/>
  <c r="Q49" i="34"/>
  <c r="P49" i="34"/>
  <c r="E49" i="34"/>
  <c r="U49" i="34" s="1"/>
  <c r="S48" i="34"/>
  <c r="R48" i="34"/>
  <c r="Q48" i="34"/>
  <c r="P48" i="34"/>
  <c r="E48" i="34"/>
  <c r="U48" i="34" s="1"/>
  <c r="U47" i="34"/>
  <c r="T47" i="34"/>
  <c r="S47" i="34"/>
  <c r="R47" i="34"/>
  <c r="Q47" i="34"/>
  <c r="P47" i="34"/>
  <c r="E47" i="34"/>
  <c r="S46" i="34"/>
  <c r="R46" i="34"/>
  <c r="Q46" i="34"/>
  <c r="P46" i="34"/>
  <c r="E46" i="34"/>
  <c r="U46" i="34" s="1"/>
  <c r="S45" i="34"/>
  <c r="R45" i="34"/>
  <c r="Q45" i="34"/>
  <c r="P45" i="34"/>
  <c r="E45" i="34"/>
  <c r="U44" i="34"/>
  <c r="S44" i="34"/>
  <c r="R44" i="34"/>
  <c r="Q44" i="34"/>
  <c r="P44" i="34"/>
  <c r="E44" i="34"/>
  <c r="S43" i="34"/>
  <c r="R43" i="34"/>
  <c r="Q43" i="34"/>
  <c r="P43" i="34"/>
  <c r="E43" i="34"/>
  <c r="O41" i="34"/>
  <c r="N41" i="34"/>
  <c r="M41" i="34"/>
  <c r="L41" i="34"/>
  <c r="K41" i="34"/>
  <c r="J41" i="34"/>
  <c r="I41" i="34"/>
  <c r="H41" i="34"/>
  <c r="G41" i="34"/>
  <c r="F41" i="34"/>
  <c r="C41" i="34"/>
  <c r="B41" i="34"/>
  <c r="U40" i="34"/>
  <c r="S40" i="34"/>
  <c r="R40" i="34"/>
  <c r="Q40" i="34"/>
  <c r="P40" i="34"/>
  <c r="E40" i="34"/>
  <c r="T40" i="34" s="1"/>
  <c r="T39" i="34"/>
  <c r="S39" i="34"/>
  <c r="R39" i="34"/>
  <c r="Q39" i="34"/>
  <c r="P39" i="34"/>
  <c r="E39" i="34"/>
  <c r="U39" i="34" s="1"/>
  <c r="U38" i="34"/>
  <c r="T38" i="34"/>
  <c r="S38" i="34"/>
  <c r="R38" i="34"/>
  <c r="Q38" i="34"/>
  <c r="P38" i="34"/>
  <c r="E38" i="34"/>
  <c r="T37" i="34"/>
  <c r="S37" i="34"/>
  <c r="R37" i="34"/>
  <c r="Q37" i="34"/>
  <c r="P37" i="34"/>
  <c r="E37" i="34"/>
  <c r="S36" i="34"/>
  <c r="R36" i="34"/>
  <c r="Q36" i="34"/>
  <c r="U36" i="34" s="1"/>
  <c r="P36" i="34"/>
  <c r="E36" i="34"/>
  <c r="O34" i="34"/>
  <c r="N34" i="34"/>
  <c r="M34" i="34"/>
  <c r="L34" i="34"/>
  <c r="K34" i="34"/>
  <c r="J34" i="34"/>
  <c r="I34" i="34"/>
  <c r="H34" i="34"/>
  <c r="G34" i="34"/>
  <c r="F34" i="34"/>
  <c r="C34" i="34"/>
  <c r="B34" i="34"/>
  <c r="E34" i="34" s="1"/>
  <c r="S33" i="34"/>
  <c r="R33" i="34"/>
  <c r="Q33" i="34"/>
  <c r="P33" i="34"/>
  <c r="E33" i="34"/>
  <c r="O31" i="34"/>
  <c r="N31" i="34"/>
  <c r="M31" i="34"/>
  <c r="L31" i="34"/>
  <c r="K31" i="34"/>
  <c r="J31" i="34"/>
  <c r="I31" i="34"/>
  <c r="H31" i="34"/>
  <c r="R31" i="34" s="1"/>
  <c r="G31" i="34"/>
  <c r="F31" i="34"/>
  <c r="E31" i="34"/>
  <c r="C31" i="34"/>
  <c r="B31" i="34"/>
  <c r="U30" i="34"/>
  <c r="T30" i="34"/>
  <c r="S30" i="34"/>
  <c r="R30" i="34"/>
  <c r="Q30" i="34"/>
  <c r="P30" i="34"/>
  <c r="E30" i="34"/>
  <c r="S29" i="34"/>
  <c r="R29" i="34"/>
  <c r="Q29" i="34"/>
  <c r="P29" i="34"/>
  <c r="E29" i="34"/>
  <c r="U29" i="34" s="1"/>
  <c r="S28" i="34"/>
  <c r="R28" i="34"/>
  <c r="Q28" i="34"/>
  <c r="P28" i="34"/>
  <c r="E28" i="34"/>
  <c r="U27" i="34"/>
  <c r="S27" i="34"/>
  <c r="R27" i="34"/>
  <c r="Q27" i="34"/>
  <c r="P27" i="34"/>
  <c r="E27" i="34"/>
  <c r="T27" i="34" s="1"/>
  <c r="O25" i="34"/>
  <c r="N25" i="34"/>
  <c r="M25" i="34"/>
  <c r="L25" i="34"/>
  <c r="K25" i="34"/>
  <c r="J25" i="34"/>
  <c r="I25" i="34"/>
  <c r="H25" i="34"/>
  <c r="P25" i="34" s="1"/>
  <c r="G25" i="34"/>
  <c r="F25" i="34"/>
  <c r="C25" i="34"/>
  <c r="B25" i="34"/>
  <c r="E25" i="34" s="1"/>
  <c r="S24" i="34"/>
  <c r="R24" i="34"/>
  <c r="Q24" i="34"/>
  <c r="P24" i="34"/>
  <c r="E24" i="34"/>
  <c r="T24" i="34" s="1"/>
  <c r="S23" i="34"/>
  <c r="R23" i="34"/>
  <c r="Q23" i="34"/>
  <c r="P23" i="34"/>
  <c r="E23" i="34"/>
  <c r="U22" i="34"/>
  <c r="S22" i="34"/>
  <c r="R22" i="34"/>
  <c r="Q22" i="34"/>
  <c r="P22" i="34"/>
  <c r="E22" i="34"/>
  <c r="T22" i="34" s="1"/>
  <c r="U21" i="34"/>
  <c r="T21" i="34"/>
  <c r="S21" i="34"/>
  <c r="R21" i="34"/>
  <c r="Q21" i="34"/>
  <c r="P21" i="34"/>
  <c r="E21" i="34"/>
  <c r="T20" i="34"/>
  <c r="S20" i="34"/>
  <c r="R20" i="34"/>
  <c r="Q20" i="34"/>
  <c r="P20" i="34"/>
  <c r="E20" i="34"/>
  <c r="U20" i="34" s="1"/>
  <c r="U19" i="34"/>
  <c r="S19" i="34"/>
  <c r="R19" i="34"/>
  <c r="Q19" i="34"/>
  <c r="P19" i="34"/>
  <c r="E19" i="34"/>
  <c r="T19" i="34" s="1"/>
  <c r="S18" i="34"/>
  <c r="R18" i="34"/>
  <c r="Q18" i="34"/>
  <c r="P18" i="34"/>
  <c r="E18" i="34"/>
  <c r="U18" i="34" s="1"/>
  <c r="O16" i="34"/>
  <c r="N16" i="34"/>
  <c r="M16" i="34"/>
  <c r="L16" i="34"/>
  <c r="K16" i="34"/>
  <c r="J16" i="34"/>
  <c r="I16" i="34"/>
  <c r="H16" i="34"/>
  <c r="P16" i="34" s="1"/>
  <c r="G16" i="34"/>
  <c r="F16" i="34"/>
  <c r="C16" i="34"/>
  <c r="B16" i="34"/>
  <c r="E16" i="34" s="1"/>
  <c r="S15" i="34"/>
  <c r="R15" i="34"/>
  <c r="Q15" i="34"/>
  <c r="P15" i="34"/>
  <c r="E15" i="34"/>
  <c r="U15" i="34" s="1"/>
  <c r="S14" i="34"/>
  <c r="R14" i="34"/>
  <c r="Q14" i="34"/>
  <c r="P14" i="34"/>
  <c r="E14" i="34"/>
  <c r="U13" i="34"/>
  <c r="S13" i="34"/>
  <c r="R13" i="34"/>
  <c r="Q13" i="34"/>
  <c r="P13" i="34"/>
  <c r="E13" i="34"/>
  <c r="T13" i="34" s="1"/>
  <c r="S12" i="34"/>
  <c r="R12" i="34"/>
  <c r="Q12" i="34"/>
  <c r="P12" i="34"/>
  <c r="E12" i="34"/>
  <c r="T12" i="34" s="1"/>
  <c r="T11" i="34"/>
  <c r="S11" i="34"/>
  <c r="R11" i="34"/>
  <c r="Q11" i="34"/>
  <c r="P11" i="34"/>
  <c r="E11" i="34"/>
  <c r="S10" i="34"/>
  <c r="R10" i="34"/>
  <c r="Q10" i="34"/>
  <c r="P10" i="34"/>
  <c r="E10" i="34"/>
  <c r="S9" i="34"/>
  <c r="R9" i="34"/>
  <c r="Q9" i="34"/>
  <c r="P9" i="34"/>
  <c r="E9" i="34"/>
  <c r="U9" i="34" s="1"/>
  <c r="S96" i="33"/>
  <c r="R96" i="33"/>
  <c r="Q96" i="33"/>
  <c r="P96" i="33"/>
  <c r="T96" i="33" s="1"/>
  <c r="E96" i="33"/>
  <c r="S95" i="33"/>
  <c r="R95" i="33"/>
  <c r="Q95" i="33"/>
  <c r="P95" i="33"/>
  <c r="E95" i="33"/>
  <c r="U95" i="33" s="1"/>
  <c r="S94" i="33"/>
  <c r="R94" i="33"/>
  <c r="Q94" i="33"/>
  <c r="P94" i="33"/>
  <c r="E94" i="33"/>
  <c r="U93" i="33"/>
  <c r="S93" i="33"/>
  <c r="R93" i="33"/>
  <c r="Q93" i="33"/>
  <c r="P93" i="33"/>
  <c r="E93" i="33"/>
  <c r="S92" i="33"/>
  <c r="R92" i="33"/>
  <c r="Q92" i="33"/>
  <c r="P92" i="33"/>
  <c r="E92" i="33"/>
  <c r="T92" i="33" s="1"/>
  <c r="S91" i="33"/>
  <c r="R91" i="33"/>
  <c r="Q91" i="33"/>
  <c r="P91" i="33"/>
  <c r="E91" i="33"/>
  <c r="U90" i="33"/>
  <c r="S90" i="33"/>
  <c r="R90" i="33"/>
  <c r="Q90" i="33"/>
  <c r="P90" i="33"/>
  <c r="E90" i="33"/>
  <c r="T90" i="33" s="1"/>
  <c r="T89" i="33"/>
  <c r="S89" i="33"/>
  <c r="R89" i="33"/>
  <c r="Q89" i="33"/>
  <c r="P89" i="33"/>
  <c r="E89" i="33"/>
  <c r="U89" i="33" s="1"/>
  <c r="T88" i="33"/>
  <c r="S88" i="33"/>
  <c r="R88" i="33"/>
  <c r="Q88" i="33"/>
  <c r="P88" i="33"/>
  <c r="E88" i="33"/>
  <c r="U88" i="33" s="1"/>
  <c r="S86" i="33"/>
  <c r="R86" i="33"/>
  <c r="Q86" i="33"/>
  <c r="P86" i="33"/>
  <c r="E86" i="33"/>
  <c r="U86" i="33" s="1"/>
  <c r="O74" i="33"/>
  <c r="N74" i="33"/>
  <c r="M74" i="33"/>
  <c r="L74" i="33"/>
  <c r="K74" i="33"/>
  <c r="J74" i="33"/>
  <c r="R74" i="33" s="1"/>
  <c r="I74" i="33"/>
  <c r="S74" i="33" s="1"/>
  <c r="H74" i="33"/>
  <c r="G74" i="33"/>
  <c r="F74" i="33"/>
  <c r="C74" i="33"/>
  <c r="B74" i="33"/>
  <c r="E74" i="33" s="1"/>
  <c r="O73" i="33"/>
  <c r="N73" i="33"/>
  <c r="M73" i="33"/>
  <c r="L73" i="33"/>
  <c r="K73" i="33"/>
  <c r="J73" i="33"/>
  <c r="I73" i="33"/>
  <c r="H73" i="33"/>
  <c r="R73" i="33" s="1"/>
  <c r="G73" i="33"/>
  <c r="F73" i="33"/>
  <c r="E73" i="33"/>
  <c r="C73" i="33"/>
  <c r="B73" i="33"/>
  <c r="O72" i="33"/>
  <c r="N72" i="33"/>
  <c r="M72" i="33"/>
  <c r="L72" i="33"/>
  <c r="K72" i="33"/>
  <c r="J72" i="33"/>
  <c r="I72" i="33"/>
  <c r="H72" i="33"/>
  <c r="G72" i="33"/>
  <c r="F72" i="33"/>
  <c r="C72" i="33"/>
  <c r="B72" i="33"/>
  <c r="E72" i="33" s="1"/>
  <c r="T71" i="33"/>
  <c r="S71" i="33"/>
  <c r="R71" i="33"/>
  <c r="Q71" i="33"/>
  <c r="P71" i="33"/>
  <c r="E71" i="33"/>
  <c r="U71" i="33" s="1"/>
  <c r="S70" i="33"/>
  <c r="R70" i="33"/>
  <c r="Q70" i="33"/>
  <c r="U70" i="33" s="1"/>
  <c r="P70" i="33"/>
  <c r="T70" i="33" s="1"/>
  <c r="E70" i="33"/>
  <c r="O68" i="33"/>
  <c r="N68" i="33"/>
  <c r="M68" i="33"/>
  <c r="L68" i="33"/>
  <c r="K68" i="33"/>
  <c r="S68" i="33" s="1"/>
  <c r="J68" i="33"/>
  <c r="I68" i="33"/>
  <c r="H68" i="33"/>
  <c r="G68" i="33"/>
  <c r="F68" i="33"/>
  <c r="C68" i="33"/>
  <c r="B68" i="33"/>
  <c r="O67" i="33"/>
  <c r="Q67" i="33" s="1"/>
  <c r="N67" i="33"/>
  <c r="M67" i="33"/>
  <c r="L67" i="33"/>
  <c r="K67" i="33"/>
  <c r="J67" i="33"/>
  <c r="I67" i="33"/>
  <c r="S67" i="33" s="1"/>
  <c r="H67" i="33"/>
  <c r="R67" i="33" s="1"/>
  <c r="G67" i="33"/>
  <c r="F67" i="33"/>
  <c r="C67" i="33"/>
  <c r="B67" i="33"/>
  <c r="S66" i="33"/>
  <c r="R66" i="33"/>
  <c r="Q66" i="33"/>
  <c r="P66" i="33"/>
  <c r="E66" i="33"/>
  <c r="U65" i="33"/>
  <c r="S65" i="33"/>
  <c r="R65" i="33"/>
  <c r="Q65" i="33"/>
  <c r="P65" i="33"/>
  <c r="E65" i="33"/>
  <c r="T65" i="33" s="1"/>
  <c r="S64" i="33"/>
  <c r="R64" i="33"/>
  <c r="Q64" i="33"/>
  <c r="P64" i="33"/>
  <c r="E64" i="33"/>
  <c r="U64" i="33" s="1"/>
  <c r="S63" i="33"/>
  <c r="R63" i="33"/>
  <c r="Q63" i="33"/>
  <c r="P63" i="33"/>
  <c r="E63" i="33"/>
  <c r="S62" i="33"/>
  <c r="R62" i="33"/>
  <c r="Q62" i="33"/>
  <c r="P62" i="33"/>
  <c r="E62" i="33"/>
  <c r="U62" i="33" s="1"/>
  <c r="O60" i="33"/>
  <c r="N60" i="33"/>
  <c r="M60" i="33"/>
  <c r="L60" i="33"/>
  <c r="K60" i="33"/>
  <c r="J60" i="33"/>
  <c r="I60" i="33"/>
  <c r="H60" i="33"/>
  <c r="C60" i="33"/>
  <c r="B60" i="33"/>
  <c r="E60" i="33" s="1"/>
  <c r="S59" i="33"/>
  <c r="R59" i="33"/>
  <c r="Q59" i="33"/>
  <c r="P59" i="33"/>
  <c r="E59" i="33"/>
  <c r="U58" i="33"/>
  <c r="T58" i="33"/>
  <c r="S58" i="33"/>
  <c r="R58" i="33"/>
  <c r="Q58" i="33"/>
  <c r="P58" i="33"/>
  <c r="E58" i="33"/>
  <c r="T57" i="33"/>
  <c r="S57" i="33"/>
  <c r="R57" i="33"/>
  <c r="Q57" i="33"/>
  <c r="P57" i="33"/>
  <c r="E57" i="33"/>
  <c r="U57" i="33" s="1"/>
  <c r="U56" i="33"/>
  <c r="S56" i="33"/>
  <c r="R56" i="33"/>
  <c r="Q56" i="33"/>
  <c r="P56" i="33"/>
  <c r="E56" i="33"/>
  <c r="T56" i="33" s="1"/>
  <c r="S54" i="33"/>
  <c r="O54" i="33"/>
  <c r="N54" i="33"/>
  <c r="M54" i="33"/>
  <c r="L54" i="33"/>
  <c r="K54" i="33"/>
  <c r="J54" i="33"/>
  <c r="I54" i="33"/>
  <c r="H54" i="33"/>
  <c r="R54" i="33" s="1"/>
  <c r="G54" i="33"/>
  <c r="F54" i="33"/>
  <c r="C54" i="33"/>
  <c r="E54" i="33" s="1"/>
  <c r="B54" i="33"/>
  <c r="U53" i="33"/>
  <c r="S53" i="33"/>
  <c r="R53" i="33"/>
  <c r="Q53" i="33"/>
  <c r="P53" i="33"/>
  <c r="E53" i="33"/>
  <c r="T53" i="33" s="1"/>
  <c r="S52" i="33"/>
  <c r="R52" i="33"/>
  <c r="Q52" i="33"/>
  <c r="P52" i="33"/>
  <c r="E52" i="33"/>
  <c r="U52" i="33" s="1"/>
  <c r="S51" i="33"/>
  <c r="R51" i="33"/>
  <c r="Q51" i="33"/>
  <c r="P51" i="33"/>
  <c r="E51" i="33"/>
  <c r="S50" i="33"/>
  <c r="R50" i="33"/>
  <c r="Q50" i="33"/>
  <c r="P50" i="33"/>
  <c r="E50" i="33"/>
  <c r="S49" i="33"/>
  <c r="R49" i="33"/>
  <c r="Q49" i="33"/>
  <c r="P49" i="33"/>
  <c r="E49" i="33"/>
  <c r="T48" i="33"/>
  <c r="S48" i="33"/>
  <c r="R48" i="33"/>
  <c r="Q48" i="33"/>
  <c r="P48" i="33"/>
  <c r="E48" i="33"/>
  <c r="U48" i="33" s="1"/>
  <c r="S47" i="33"/>
  <c r="R47" i="33"/>
  <c r="Q47" i="33"/>
  <c r="P47" i="33"/>
  <c r="E47" i="33"/>
  <c r="S46" i="33"/>
  <c r="R46" i="33"/>
  <c r="Q46" i="33"/>
  <c r="P46" i="33"/>
  <c r="E46" i="33"/>
  <c r="U45" i="33"/>
  <c r="T45" i="33"/>
  <c r="S45" i="33"/>
  <c r="R45" i="33"/>
  <c r="Q45" i="33"/>
  <c r="P45" i="33"/>
  <c r="E45" i="33"/>
  <c r="S44" i="33"/>
  <c r="R44" i="33"/>
  <c r="Q44" i="33"/>
  <c r="P44" i="33"/>
  <c r="E44" i="33"/>
  <c r="S43" i="33"/>
  <c r="R43" i="33"/>
  <c r="Q43" i="33"/>
  <c r="P43" i="33"/>
  <c r="E43" i="33"/>
  <c r="O41" i="33"/>
  <c r="N41" i="33"/>
  <c r="M41" i="33"/>
  <c r="L41" i="33"/>
  <c r="K41" i="33"/>
  <c r="S41" i="33" s="1"/>
  <c r="J41" i="33"/>
  <c r="I41" i="33"/>
  <c r="H41" i="33"/>
  <c r="R41" i="33" s="1"/>
  <c r="G41" i="33"/>
  <c r="F41" i="33"/>
  <c r="C41" i="33"/>
  <c r="B41" i="33"/>
  <c r="E41" i="33" s="1"/>
  <c r="S40" i="33"/>
  <c r="R40" i="33"/>
  <c r="Q40" i="33"/>
  <c r="P40" i="33"/>
  <c r="E40" i="33"/>
  <c r="S39" i="33"/>
  <c r="R39" i="33"/>
  <c r="Q39" i="33"/>
  <c r="P39" i="33"/>
  <c r="E39" i="33"/>
  <c r="S38" i="33"/>
  <c r="R38" i="33"/>
  <c r="Q38" i="33"/>
  <c r="P38" i="33"/>
  <c r="E38" i="33"/>
  <c r="T38" i="33" s="1"/>
  <c r="U37" i="33"/>
  <c r="S37" i="33"/>
  <c r="R37" i="33"/>
  <c r="Q37" i="33"/>
  <c r="P37" i="33"/>
  <c r="E37" i="33"/>
  <c r="T37" i="33" s="1"/>
  <c r="T36" i="33"/>
  <c r="S36" i="33"/>
  <c r="R36" i="33"/>
  <c r="Q36" i="33"/>
  <c r="U36" i="33" s="1"/>
  <c r="P36" i="33"/>
  <c r="E36" i="33"/>
  <c r="O34" i="33"/>
  <c r="N34" i="33"/>
  <c r="M34" i="33"/>
  <c r="L34" i="33"/>
  <c r="K34" i="33"/>
  <c r="J34" i="33"/>
  <c r="R34" i="33" s="1"/>
  <c r="I34" i="33"/>
  <c r="H34" i="33"/>
  <c r="G34" i="33"/>
  <c r="F34" i="33"/>
  <c r="E34" i="33"/>
  <c r="C34" i="33"/>
  <c r="B34" i="33"/>
  <c r="U33" i="33"/>
  <c r="S33" i="33"/>
  <c r="R33" i="33"/>
  <c r="Q33" i="33"/>
  <c r="P33" i="33"/>
  <c r="T33" i="33" s="1"/>
  <c r="E33" i="33"/>
  <c r="O31" i="33"/>
  <c r="N31" i="33"/>
  <c r="M31" i="33"/>
  <c r="L31" i="33"/>
  <c r="K31" i="33"/>
  <c r="J31" i="33"/>
  <c r="I31" i="33"/>
  <c r="S31" i="33" s="1"/>
  <c r="H31" i="33"/>
  <c r="R31" i="33" s="1"/>
  <c r="G31" i="33"/>
  <c r="F31" i="33"/>
  <c r="E31" i="33"/>
  <c r="C31" i="33"/>
  <c r="B31" i="33"/>
  <c r="U30" i="33"/>
  <c r="T30" i="33"/>
  <c r="S30" i="33"/>
  <c r="R30" i="33"/>
  <c r="Q30" i="33"/>
  <c r="P30" i="33"/>
  <c r="E30" i="33"/>
  <c r="S29" i="33"/>
  <c r="R29" i="33"/>
  <c r="Q29" i="33"/>
  <c r="P29" i="33"/>
  <c r="E29" i="33"/>
  <c r="S28" i="33"/>
  <c r="R28" i="33"/>
  <c r="Q28" i="33"/>
  <c r="P28" i="33"/>
  <c r="E28" i="33"/>
  <c r="S27" i="33"/>
  <c r="R27" i="33"/>
  <c r="Q27" i="33"/>
  <c r="P27" i="33"/>
  <c r="E27" i="33"/>
  <c r="U27" i="33" s="1"/>
  <c r="O25" i="33"/>
  <c r="N25" i="33"/>
  <c r="M25" i="33"/>
  <c r="L25" i="33"/>
  <c r="K25" i="33"/>
  <c r="J25" i="33"/>
  <c r="I25" i="33"/>
  <c r="S25" i="33" s="1"/>
  <c r="H25" i="33"/>
  <c r="G25" i="33"/>
  <c r="F25" i="33"/>
  <c r="C25" i="33"/>
  <c r="E25" i="33" s="1"/>
  <c r="B25" i="33"/>
  <c r="S24" i="33"/>
  <c r="R24" i="33"/>
  <c r="Q24" i="33"/>
  <c r="P24" i="33"/>
  <c r="E24" i="33"/>
  <c r="U24" i="33" s="1"/>
  <c r="S23" i="33"/>
  <c r="R23" i="33"/>
  <c r="Q23" i="33"/>
  <c r="P23" i="33"/>
  <c r="E23" i="33"/>
  <c r="U22" i="33"/>
  <c r="S22" i="33"/>
  <c r="R22" i="33"/>
  <c r="Q22" i="33"/>
  <c r="P22" i="33"/>
  <c r="E22" i="33"/>
  <c r="S21" i="33"/>
  <c r="R21" i="33"/>
  <c r="Q21" i="33"/>
  <c r="P21" i="33"/>
  <c r="E21" i="33"/>
  <c r="T21" i="33" s="1"/>
  <c r="U20" i="33"/>
  <c r="T20" i="33"/>
  <c r="S20" i="33"/>
  <c r="R20" i="33"/>
  <c r="Q20" i="33"/>
  <c r="P20" i="33"/>
  <c r="E20" i="33"/>
  <c r="S19" i="33"/>
  <c r="R19" i="33"/>
  <c r="Q19" i="33"/>
  <c r="P19" i="33"/>
  <c r="E19" i="33"/>
  <c r="T19" i="33" s="1"/>
  <c r="S18" i="33"/>
  <c r="R18" i="33"/>
  <c r="Q18" i="33"/>
  <c r="P18" i="33"/>
  <c r="E18" i="33"/>
  <c r="U18" i="33" s="1"/>
  <c r="O16" i="33"/>
  <c r="N16" i="33"/>
  <c r="M16" i="33"/>
  <c r="L16" i="33"/>
  <c r="K16" i="33"/>
  <c r="J16" i="33"/>
  <c r="I16" i="33"/>
  <c r="H16" i="33"/>
  <c r="G16" i="33"/>
  <c r="F16" i="33"/>
  <c r="C16" i="33"/>
  <c r="B16" i="33"/>
  <c r="E16" i="33" s="1"/>
  <c r="T15" i="33"/>
  <c r="S15" i="33"/>
  <c r="R15" i="33"/>
  <c r="Q15" i="33"/>
  <c r="P15" i="33"/>
  <c r="E15" i="33"/>
  <c r="U15" i="33" s="1"/>
  <c r="T14" i="33"/>
  <c r="S14" i="33"/>
  <c r="R14" i="33"/>
  <c r="Q14" i="33"/>
  <c r="P14" i="33"/>
  <c r="E14" i="33"/>
  <c r="U14" i="33" s="1"/>
  <c r="S13" i="33"/>
  <c r="R13" i="33"/>
  <c r="Q13" i="33"/>
  <c r="P13" i="33"/>
  <c r="E13" i="33"/>
  <c r="U13" i="33" s="1"/>
  <c r="S12" i="33"/>
  <c r="R12" i="33"/>
  <c r="Q12" i="33"/>
  <c r="P12" i="33"/>
  <c r="E12" i="33"/>
  <c r="U11" i="33"/>
  <c r="S11" i="33"/>
  <c r="R11" i="33"/>
  <c r="Q11" i="33"/>
  <c r="P11" i="33"/>
  <c r="E11" i="33"/>
  <c r="T11" i="33" s="1"/>
  <c r="S10" i="33"/>
  <c r="R10" i="33"/>
  <c r="Q10" i="33"/>
  <c r="U10" i="33" s="1"/>
  <c r="P10" i="33"/>
  <c r="E10" i="33"/>
  <c r="S9" i="33"/>
  <c r="R9" i="33"/>
  <c r="Q9" i="33"/>
  <c r="P9" i="33"/>
  <c r="E9" i="33"/>
  <c r="S96" i="32"/>
  <c r="R96" i="32"/>
  <c r="Q96" i="32"/>
  <c r="P96" i="32"/>
  <c r="E96" i="32"/>
  <c r="T95" i="32"/>
  <c r="S95" i="32"/>
  <c r="R95" i="32"/>
  <c r="Q95" i="32"/>
  <c r="P95" i="32"/>
  <c r="E95" i="32"/>
  <c r="U95" i="32" s="1"/>
  <c r="S94" i="32"/>
  <c r="R94" i="32"/>
  <c r="Q94" i="32"/>
  <c r="P94" i="32"/>
  <c r="E94" i="32"/>
  <c r="T94" i="32" s="1"/>
  <c r="S93" i="32"/>
  <c r="R93" i="32"/>
  <c r="Q93" i="32"/>
  <c r="P93" i="32"/>
  <c r="E93" i="32"/>
  <c r="S92" i="32"/>
  <c r="R92" i="32"/>
  <c r="Q92" i="32"/>
  <c r="P92" i="32"/>
  <c r="E92" i="32"/>
  <c r="S91" i="32"/>
  <c r="R91" i="32"/>
  <c r="Q91" i="32"/>
  <c r="P91" i="32"/>
  <c r="E91" i="32"/>
  <c r="S90" i="32"/>
  <c r="R90" i="32"/>
  <c r="Q90" i="32"/>
  <c r="P90" i="32"/>
  <c r="E90" i="32"/>
  <c r="T90" i="32" s="1"/>
  <c r="S89" i="32"/>
  <c r="R89" i="32"/>
  <c r="Q89" i="32"/>
  <c r="P89" i="32"/>
  <c r="E89" i="32"/>
  <c r="S88" i="32"/>
  <c r="R88" i="32"/>
  <c r="Q88" i="32"/>
  <c r="P88" i="32"/>
  <c r="E88" i="32"/>
  <c r="T86" i="32"/>
  <c r="S86" i="32"/>
  <c r="R86" i="32"/>
  <c r="Q86" i="32"/>
  <c r="P86" i="32"/>
  <c r="E86" i="32"/>
  <c r="U86" i="32" s="1"/>
  <c r="O74" i="32"/>
  <c r="N74" i="32"/>
  <c r="M74" i="32"/>
  <c r="L74" i="32"/>
  <c r="K74" i="32"/>
  <c r="J74" i="32"/>
  <c r="I74" i="32"/>
  <c r="S74" i="32" s="1"/>
  <c r="H74" i="32"/>
  <c r="G74" i="32"/>
  <c r="F74" i="32"/>
  <c r="C74" i="32"/>
  <c r="B74" i="32"/>
  <c r="O73" i="32"/>
  <c r="N73" i="32"/>
  <c r="M73" i="32"/>
  <c r="L73" i="32"/>
  <c r="K73" i="32"/>
  <c r="J73" i="32"/>
  <c r="I73" i="32"/>
  <c r="H73" i="32"/>
  <c r="G73" i="32"/>
  <c r="F73" i="32"/>
  <c r="C73" i="32"/>
  <c r="B73" i="32"/>
  <c r="E73" i="32" s="1"/>
  <c r="Q72" i="32"/>
  <c r="O72" i="32"/>
  <c r="N72" i="32"/>
  <c r="M72" i="32"/>
  <c r="L72" i="32"/>
  <c r="K72" i="32"/>
  <c r="J72" i="32"/>
  <c r="I72" i="32"/>
  <c r="S72" i="32" s="1"/>
  <c r="H72" i="32"/>
  <c r="R72" i="32" s="1"/>
  <c r="G72" i="32"/>
  <c r="F72" i="32"/>
  <c r="C72" i="32"/>
  <c r="B72" i="32"/>
  <c r="E72" i="32" s="1"/>
  <c r="T71" i="32"/>
  <c r="S71" i="32"/>
  <c r="R71" i="32"/>
  <c r="Q71" i="32"/>
  <c r="P71" i="32"/>
  <c r="E71" i="32"/>
  <c r="U71" i="32" s="1"/>
  <c r="S70" i="32"/>
  <c r="R70" i="32"/>
  <c r="Q70" i="32"/>
  <c r="U70" i="32" s="1"/>
  <c r="P70" i="32"/>
  <c r="E70" i="32"/>
  <c r="T70" i="32" s="1"/>
  <c r="O68" i="32"/>
  <c r="N68" i="32"/>
  <c r="M68" i="32"/>
  <c r="L68" i="32"/>
  <c r="K68" i="32"/>
  <c r="J68" i="32"/>
  <c r="I68" i="32"/>
  <c r="H68" i="32"/>
  <c r="G68" i="32"/>
  <c r="F68" i="32"/>
  <c r="C68" i="32"/>
  <c r="B68" i="32"/>
  <c r="E68" i="32" s="1"/>
  <c r="O67" i="32"/>
  <c r="N67" i="32"/>
  <c r="M67" i="32"/>
  <c r="L67" i="32"/>
  <c r="K67" i="32"/>
  <c r="J67" i="32"/>
  <c r="I67" i="32"/>
  <c r="S67" i="32" s="1"/>
  <c r="H67" i="32"/>
  <c r="R67" i="32" s="1"/>
  <c r="G67" i="32"/>
  <c r="F67" i="32"/>
  <c r="C67" i="32"/>
  <c r="B67" i="32"/>
  <c r="T66" i="32"/>
  <c r="S66" i="32"/>
  <c r="R66" i="32"/>
  <c r="Q66" i="32"/>
  <c r="P66" i="32"/>
  <c r="E66" i="32"/>
  <c r="U66" i="32" s="1"/>
  <c r="S65" i="32"/>
  <c r="R65" i="32"/>
  <c r="Q65" i="32"/>
  <c r="P65" i="32"/>
  <c r="E65" i="32"/>
  <c r="S64" i="32"/>
  <c r="R64" i="32"/>
  <c r="Q64" i="32"/>
  <c r="P64" i="32"/>
  <c r="E64" i="32"/>
  <c r="U63" i="32"/>
  <c r="T63" i="32"/>
  <c r="S63" i="32"/>
  <c r="R63" i="32"/>
  <c r="Q63" i="32"/>
  <c r="P63" i="32"/>
  <c r="E63" i="32"/>
  <c r="S62" i="32"/>
  <c r="R62" i="32"/>
  <c r="Q62" i="32"/>
  <c r="P62" i="32"/>
  <c r="E62" i="32"/>
  <c r="O60" i="32"/>
  <c r="N60" i="32"/>
  <c r="M60" i="32"/>
  <c r="L60" i="32"/>
  <c r="K60" i="32"/>
  <c r="J60" i="32"/>
  <c r="I60" i="32"/>
  <c r="S60" i="32" s="1"/>
  <c r="H60" i="32"/>
  <c r="E60" i="32"/>
  <c r="C60" i="32"/>
  <c r="B60" i="32"/>
  <c r="S59" i="32"/>
  <c r="R59" i="32"/>
  <c r="Q59" i="32"/>
  <c r="P59" i="32"/>
  <c r="E59" i="32"/>
  <c r="T59" i="32" s="1"/>
  <c r="S58" i="32"/>
  <c r="R58" i="32"/>
  <c r="Q58" i="32"/>
  <c r="P58" i="32"/>
  <c r="E58" i="32"/>
  <c r="U57" i="32"/>
  <c r="S57" i="32"/>
  <c r="R57" i="32"/>
  <c r="Q57" i="32"/>
  <c r="P57" i="32"/>
  <c r="E57" i="32"/>
  <c r="T57" i="32" s="1"/>
  <c r="U56" i="32"/>
  <c r="T56" i="32"/>
  <c r="S56" i="32"/>
  <c r="R56" i="32"/>
  <c r="Q56" i="32"/>
  <c r="P56" i="32"/>
  <c r="E56" i="32"/>
  <c r="O54" i="32"/>
  <c r="N54" i="32"/>
  <c r="M54" i="32"/>
  <c r="L54" i="32"/>
  <c r="K54" i="32"/>
  <c r="J54" i="32"/>
  <c r="I54" i="32"/>
  <c r="S54" i="32" s="1"/>
  <c r="H54" i="32"/>
  <c r="R54" i="32" s="1"/>
  <c r="G54" i="32"/>
  <c r="F54" i="32"/>
  <c r="C54" i="32"/>
  <c r="B54" i="32"/>
  <c r="U53" i="32"/>
  <c r="S53" i="32"/>
  <c r="R53" i="32"/>
  <c r="Q53" i="32"/>
  <c r="P53" i="32"/>
  <c r="E53" i="32"/>
  <c r="T53" i="32" s="1"/>
  <c r="S52" i="32"/>
  <c r="R52" i="32"/>
  <c r="Q52" i="32"/>
  <c r="P52" i="32"/>
  <c r="E52" i="32"/>
  <c r="U51" i="32"/>
  <c r="T51" i="32"/>
  <c r="S51" i="32"/>
  <c r="R51" i="32"/>
  <c r="Q51" i="32"/>
  <c r="P51" i="32"/>
  <c r="E51" i="32"/>
  <c r="S50" i="32"/>
  <c r="R50" i="32"/>
  <c r="Q50" i="32"/>
  <c r="P50" i="32"/>
  <c r="E50" i="32"/>
  <c r="U50" i="32" s="1"/>
  <c r="S49" i="32"/>
  <c r="R49" i="32"/>
  <c r="Q49" i="32"/>
  <c r="P49" i="32"/>
  <c r="E49" i="32"/>
  <c r="S48" i="32"/>
  <c r="R48" i="32"/>
  <c r="Q48" i="32"/>
  <c r="P48" i="32"/>
  <c r="E48" i="32"/>
  <c r="T48" i="32" s="1"/>
  <c r="S47" i="32"/>
  <c r="R47" i="32"/>
  <c r="Q47" i="32"/>
  <c r="P47" i="32"/>
  <c r="E47" i="32"/>
  <c r="S46" i="32"/>
  <c r="R46" i="32"/>
  <c r="Q46" i="32"/>
  <c r="P46" i="32"/>
  <c r="E46" i="32"/>
  <c r="T46" i="32" s="1"/>
  <c r="S45" i="32"/>
  <c r="R45" i="32"/>
  <c r="Q45" i="32"/>
  <c r="P45" i="32"/>
  <c r="E45" i="32"/>
  <c r="U45" i="32" s="1"/>
  <c r="T44" i="32"/>
  <c r="S44" i="32"/>
  <c r="R44" i="32"/>
  <c r="Q44" i="32"/>
  <c r="P44" i="32"/>
  <c r="E44" i="32"/>
  <c r="U44" i="32" s="1"/>
  <c r="U43" i="32"/>
  <c r="T43" i="32"/>
  <c r="S43" i="32"/>
  <c r="R43" i="32"/>
  <c r="Q43" i="32"/>
  <c r="P43" i="32"/>
  <c r="E43" i="32"/>
  <c r="S41" i="32"/>
  <c r="O41" i="32"/>
  <c r="N41" i="32"/>
  <c r="M41" i="32"/>
  <c r="L41" i="32"/>
  <c r="K41" i="32"/>
  <c r="J41" i="32"/>
  <c r="I41" i="32"/>
  <c r="H41" i="32"/>
  <c r="G41" i="32"/>
  <c r="F41" i="32"/>
  <c r="E41" i="32"/>
  <c r="C41" i="32"/>
  <c r="B41" i="32"/>
  <c r="U40" i="32"/>
  <c r="T40" i="32"/>
  <c r="S40" i="32"/>
  <c r="R40" i="32"/>
  <c r="Q40" i="32"/>
  <c r="P40" i="32"/>
  <c r="E40" i="32"/>
  <c r="S39" i="32"/>
  <c r="R39" i="32"/>
  <c r="Q39" i="32"/>
  <c r="P39" i="32"/>
  <c r="E39" i="32"/>
  <c r="U39" i="32" s="1"/>
  <c r="S38" i="32"/>
  <c r="R38" i="32"/>
  <c r="Q38" i="32"/>
  <c r="P38" i="32"/>
  <c r="E38" i="32"/>
  <c r="S37" i="32"/>
  <c r="R37" i="32"/>
  <c r="Q37" i="32"/>
  <c r="U37" i="32" s="1"/>
  <c r="P37" i="32"/>
  <c r="E37" i="32"/>
  <c r="S36" i="32"/>
  <c r="R36" i="32"/>
  <c r="Q36" i="32"/>
  <c r="P36" i="32"/>
  <c r="E36" i="32"/>
  <c r="U36" i="32" s="1"/>
  <c r="O34" i="32"/>
  <c r="N34" i="32"/>
  <c r="M34" i="32"/>
  <c r="L34" i="32"/>
  <c r="K34" i="32"/>
  <c r="J34" i="32"/>
  <c r="I34" i="32"/>
  <c r="S34" i="32" s="1"/>
  <c r="H34" i="32"/>
  <c r="G34" i="32"/>
  <c r="F34" i="32"/>
  <c r="C34" i="32"/>
  <c r="B34" i="32"/>
  <c r="S33" i="32"/>
  <c r="R33" i="32"/>
  <c r="Q33" i="32"/>
  <c r="P33" i="32"/>
  <c r="E33" i="32"/>
  <c r="O31" i="32"/>
  <c r="N31" i="32"/>
  <c r="M31" i="32"/>
  <c r="L31" i="32"/>
  <c r="K31" i="32"/>
  <c r="J31" i="32"/>
  <c r="I31" i="32"/>
  <c r="S31" i="32" s="1"/>
  <c r="H31" i="32"/>
  <c r="R31" i="32" s="1"/>
  <c r="G31" i="32"/>
  <c r="F31" i="32"/>
  <c r="C31" i="32"/>
  <c r="B31" i="32"/>
  <c r="E31" i="32" s="1"/>
  <c r="U30" i="32"/>
  <c r="S30" i="32"/>
  <c r="R30" i="32"/>
  <c r="Q30" i="32"/>
  <c r="P30" i="32"/>
  <c r="E30" i="32"/>
  <c r="T30" i="32" s="1"/>
  <c r="T29" i="32"/>
  <c r="S29" i="32"/>
  <c r="R29" i="32"/>
  <c r="Q29" i="32"/>
  <c r="P29" i="32"/>
  <c r="E29" i="32"/>
  <c r="U29" i="32" s="1"/>
  <c r="S28" i="32"/>
  <c r="R28" i="32"/>
  <c r="Q28" i="32"/>
  <c r="P28" i="32"/>
  <c r="E28" i="32"/>
  <c r="S27" i="32"/>
  <c r="R27" i="32"/>
  <c r="Q27" i="32"/>
  <c r="P27" i="32"/>
  <c r="E27" i="32"/>
  <c r="O25" i="32"/>
  <c r="N25" i="32"/>
  <c r="M25" i="32"/>
  <c r="L25" i="32"/>
  <c r="K25" i="32"/>
  <c r="J25" i="32"/>
  <c r="I25" i="32"/>
  <c r="H25" i="32"/>
  <c r="R25" i="32" s="1"/>
  <c r="G25" i="32"/>
  <c r="F25" i="32"/>
  <c r="C25" i="32"/>
  <c r="B25" i="32"/>
  <c r="E25" i="32" s="1"/>
  <c r="T24" i="32"/>
  <c r="S24" i="32"/>
  <c r="R24" i="32"/>
  <c r="Q24" i="32"/>
  <c r="P24" i="32"/>
  <c r="E24" i="32"/>
  <c r="U24" i="32" s="1"/>
  <c r="S23" i="32"/>
  <c r="R23" i="32"/>
  <c r="Q23" i="32"/>
  <c r="P23" i="32"/>
  <c r="E23" i="32"/>
  <c r="S22" i="32"/>
  <c r="R22" i="32"/>
  <c r="Q22" i="32"/>
  <c r="P22" i="32"/>
  <c r="E22" i="32"/>
  <c r="U22" i="32" s="1"/>
  <c r="S21" i="32"/>
  <c r="R21" i="32"/>
  <c r="Q21" i="32"/>
  <c r="P21" i="32"/>
  <c r="E21" i="32"/>
  <c r="S20" i="32"/>
  <c r="R20" i="32"/>
  <c r="Q20" i="32"/>
  <c r="P20" i="32"/>
  <c r="E20" i="32"/>
  <c r="S19" i="32"/>
  <c r="R19" i="32"/>
  <c r="Q19" i="32"/>
  <c r="P19" i="32"/>
  <c r="E19" i="32"/>
  <c r="U18" i="32"/>
  <c r="S18" i="32"/>
  <c r="R18" i="32"/>
  <c r="Q18" i="32"/>
  <c r="P18" i="32"/>
  <c r="E18" i="32"/>
  <c r="T18" i="32" s="1"/>
  <c r="O16" i="32"/>
  <c r="N16" i="32"/>
  <c r="M16" i="32"/>
  <c r="L16" i="32"/>
  <c r="K16" i="32"/>
  <c r="J16" i="32"/>
  <c r="I16" i="32"/>
  <c r="H16" i="32"/>
  <c r="R16" i="32" s="1"/>
  <c r="G16" i="32"/>
  <c r="F16" i="32"/>
  <c r="C16" i="32"/>
  <c r="B16" i="32"/>
  <c r="E16" i="32" s="1"/>
  <c r="U15" i="32"/>
  <c r="T15" i="32"/>
  <c r="S15" i="32"/>
  <c r="R15" i="32"/>
  <c r="Q15" i="32"/>
  <c r="P15" i="32"/>
  <c r="E15" i="32"/>
  <c r="U14" i="32"/>
  <c r="S14" i="32"/>
  <c r="R14" i="32"/>
  <c r="Q14" i="32"/>
  <c r="P14" i="32"/>
  <c r="E14" i="32"/>
  <c r="T14" i="32" s="1"/>
  <c r="S13" i="32"/>
  <c r="R13" i="32"/>
  <c r="Q13" i="32"/>
  <c r="P13" i="32"/>
  <c r="E13" i="32"/>
  <c r="U12" i="32"/>
  <c r="T12" i="32"/>
  <c r="S12" i="32"/>
  <c r="R12" i="32"/>
  <c r="Q12" i="32"/>
  <c r="P12" i="32"/>
  <c r="E12" i="32"/>
  <c r="S11" i="32"/>
  <c r="R11" i="32"/>
  <c r="Q11" i="32"/>
  <c r="P11" i="32"/>
  <c r="E11" i="32"/>
  <c r="U11" i="32" s="1"/>
  <c r="S10" i="32"/>
  <c r="R10" i="32"/>
  <c r="Q10" i="32"/>
  <c r="P10" i="32"/>
  <c r="E10" i="32"/>
  <c r="U9" i="32"/>
  <c r="S9" i="32"/>
  <c r="R9" i="32"/>
  <c r="Q9" i="32"/>
  <c r="P9" i="32"/>
  <c r="E9" i="32"/>
  <c r="U96" i="31"/>
  <c r="S96" i="31"/>
  <c r="R96" i="31"/>
  <c r="Q96" i="31"/>
  <c r="P96" i="31"/>
  <c r="E96" i="31"/>
  <c r="T96" i="31" s="1"/>
  <c r="S95" i="31"/>
  <c r="R95" i="31"/>
  <c r="Q95" i="31"/>
  <c r="P95" i="31"/>
  <c r="E95" i="31"/>
  <c r="U94" i="31"/>
  <c r="T94" i="31"/>
  <c r="S94" i="31"/>
  <c r="R94" i="31"/>
  <c r="Q94" i="31"/>
  <c r="P94" i="31"/>
  <c r="E94" i="31"/>
  <c r="S93" i="31"/>
  <c r="R93" i="31"/>
  <c r="Q93" i="31"/>
  <c r="P93" i="31"/>
  <c r="E93" i="31"/>
  <c r="U93" i="31" s="1"/>
  <c r="S92" i="31"/>
  <c r="R92" i="31"/>
  <c r="Q92" i="31"/>
  <c r="P92" i="31"/>
  <c r="E92" i="31"/>
  <c r="T92" i="31" s="1"/>
  <c r="S91" i="31"/>
  <c r="R91" i="31"/>
  <c r="Q91" i="31"/>
  <c r="P91" i="31"/>
  <c r="E91" i="31"/>
  <c r="U91" i="31" s="1"/>
  <c r="S90" i="31"/>
  <c r="R90" i="31"/>
  <c r="Q90" i="31"/>
  <c r="P90" i="31"/>
  <c r="E90" i="31"/>
  <c r="S89" i="31"/>
  <c r="R89" i="31"/>
  <c r="Q89" i="31"/>
  <c r="P89" i="31"/>
  <c r="E89" i="31"/>
  <c r="S88" i="31"/>
  <c r="R88" i="31"/>
  <c r="Q88" i="31"/>
  <c r="P88" i="31"/>
  <c r="E88" i="31"/>
  <c r="S86" i="31"/>
  <c r="R86" i="31"/>
  <c r="Q86" i="31"/>
  <c r="P86" i="31"/>
  <c r="E86" i="31"/>
  <c r="U86" i="31" s="1"/>
  <c r="O74" i="31"/>
  <c r="N74" i="31"/>
  <c r="M74" i="31"/>
  <c r="L74" i="31"/>
  <c r="K74" i="31"/>
  <c r="J74" i="31"/>
  <c r="I74" i="31"/>
  <c r="S74" i="31" s="1"/>
  <c r="H74" i="31"/>
  <c r="G74" i="31"/>
  <c r="F74" i="31"/>
  <c r="C74" i="31"/>
  <c r="B74" i="31"/>
  <c r="O73" i="31"/>
  <c r="N73" i="31"/>
  <c r="M73" i="31"/>
  <c r="L73" i="31"/>
  <c r="K73" i="31"/>
  <c r="J73" i="31"/>
  <c r="I73" i="31"/>
  <c r="H73" i="31"/>
  <c r="R73" i="31" s="1"/>
  <c r="G73" i="31"/>
  <c r="F73" i="31"/>
  <c r="C73" i="31"/>
  <c r="B73" i="31"/>
  <c r="O72" i="31"/>
  <c r="N72" i="31"/>
  <c r="M72" i="31"/>
  <c r="L72" i="31"/>
  <c r="K72" i="31"/>
  <c r="S72" i="31" s="1"/>
  <c r="J72" i="31"/>
  <c r="R72" i="31" s="1"/>
  <c r="I72" i="31"/>
  <c r="H72" i="31"/>
  <c r="G72" i="31"/>
  <c r="F72" i="31"/>
  <c r="C72" i="31"/>
  <c r="B72" i="31"/>
  <c r="E72" i="31" s="1"/>
  <c r="U71" i="31"/>
  <c r="S71" i="31"/>
  <c r="R71" i="31"/>
  <c r="Q71" i="31"/>
  <c r="P71" i="31"/>
  <c r="E71" i="31"/>
  <c r="T71" i="31" s="1"/>
  <c r="S70" i="31"/>
  <c r="R70" i="31"/>
  <c r="Q70" i="31"/>
  <c r="U70" i="31" s="1"/>
  <c r="P70" i="31"/>
  <c r="E70" i="31"/>
  <c r="O68" i="31"/>
  <c r="N68" i="31"/>
  <c r="M68" i="31"/>
  <c r="L68" i="31"/>
  <c r="K68" i="31"/>
  <c r="J68" i="31"/>
  <c r="I68" i="31"/>
  <c r="S68" i="31" s="1"/>
  <c r="H68" i="31"/>
  <c r="G68" i="31"/>
  <c r="F68" i="31"/>
  <c r="C68" i="31"/>
  <c r="B68" i="31"/>
  <c r="R67" i="31"/>
  <c r="O67" i="31"/>
  <c r="N67" i="31"/>
  <c r="M67" i="31"/>
  <c r="L67" i="31"/>
  <c r="K67" i="31"/>
  <c r="J67" i="31"/>
  <c r="I67" i="31"/>
  <c r="H67" i="31"/>
  <c r="P67" i="31" s="1"/>
  <c r="G67" i="31"/>
  <c r="F67" i="31"/>
  <c r="C67" i="31"/>
  <c r="B67" i="31"/>
  <c r="U66" i="31"/>
  <c r="S66" i="31"/>
  <c r="R66" i="31"/>
  <c r="Q66" i="31"/>
  <c r="P66" i="31"/>
  <c r="E66" i="31"/>
  <c r="T66" i="31" s="1"/>
  <c r="S65" i="31"/>
  <c r="R65" i="31"/>
  <c r="Q65" i="31"/>
  <c r="P65" i="31"/>
  <c r="E65" i="31"/>
  <c r="U64" i="31"/>
  <c r="S64" i="31"/>
  <c r="R64" i="31"/>
  <c r="Q64" i="31"/>
  <c r="P64" i="31"/>
  <c r="E64" i="31"/>
  <c r="T64" i="31" s="1"/>
  <c r="U63" i="31"/>
  <c r="T63" i="31"/>
  <c r="S63" i="31"/>
  <c r="R63" i="31"/>
  <c r="Q63" i="31"/>
  <c r="P63" i="31"/>
  <c r="E63" i="31"/>
  <c r="T62" i="31"/>
  <c r="S62" i="31"/>
  <c r="R62" i="31"/>
  <c r="Q62" i="31"/>
  <c r="P62" i="31"/>
  <c r="E62" i="31"/>
  <c r="U62" i="31" s="1"/>
  <c r="O60" i="31"/>
  <c r="N60" i="31"/>
  <c r="M60" i="31"/>
  <c r="L60" i="31"/>
  <c r="K60" i="31"/>
  <c r="J60" i="31"/>
  <c r="I60" i="31"/>
  <c r="S60" i="31" s="1"/>
  <c r="H60" i="31"/>
  <c r="R60" i="31" s="1"/>
  <c r="C60" i="31"/>
  <c r="B60" i="31"/>
  <c r="S59" i="31"/>
  <c r="R59" i="31"/>
  <c r="Q59" i="31"/>
  <c r="P59" i="31"/>
  <c r="E59" i="31"/>
  <c r="U59" i="31" s="1"/>
  <c r="S58" i="31"/>
  <c r="R58" i="31"/>
  <c r="Q58" i="31"/>
  <c r="P58" i="31"/>
  <c r="E58" i="31"/>
  <c r="U57" i="31"/>
  <c r="S57" i="31"/>
  <c r="R57" i="31"/>
  <c r="Q57" i="31"/>
  <c r="P57" i="31"/>
  <c r="E57" i="31"/>
  <c r="T57" i="31" s="1"/>
  <c r="S56" i="31"/>
  <c r="R56" i="31"/>
  <c r="Q56" i="31"/>
  <c r="P56" i="31"/>
  <c r="E56" i="31"/>
  <c r="O54" i="31"/>
  <c r="N54" i="31"/>
  <c r="M54" i="31"/>
  <c r="L54" i="31"/>
  <c r="K54" i="31"/>
  <c r="J54" i="31"/>
  <c r="I54" i="31"/>
  <c r="S54" i="31" s="1"/>
  <c r="H54" i="31"/>
  <c r="R54" i="31" s="1"/>
  <c r="G54" i="31"/>
  <c r="F54" i="31"/>
  <c r="C54" i="31"/>
  <c r="B54" i="31"/>
  <c r="E54" i="31" s="1"/>
  <c r="U53" i="31"/>
  <c r="S53" i="31"/>
  <c r="R53" i="31"/>
  <c r="Q53" i="31"/>
  <c r="P53" i="31"/>
  <c r="E53" i="31"/>
  <c r="T53" i="31" s="1"/>
  <c r="T52" i="31"/>
  <c r="S52" i="31"/>
  <c r="R52" i="31"/>
  <c r="Q52" i="31"/>
  <c r="P52" i="31"/>
  <c r="E52" i="31"/>
  <c r="U52" i="31" s="1"/>
  <c r="S51" i="31"/>
  <c r="R51" i="31"/>
  <c r="Q51" i="31"/>
  <c r="P51" i="31"/>
  <c r="E51" i="31"/>
  <c r="S50" i="31"/>
  <c r="R50" i="31"/>
  <c r="Q50" i="31"/>
  <c r="P50" i="31"/>
  <c r="E50" i="31"/>
  <c r="S49" i="31"/>
  <c r="R49" i="31"/>
  <c r="Q49" i="31"/>
  <c r="P49" i="31"/>
  <c r="E49" i="31"/>
  <c r="U49" i="31" s="1"/>
  <c r="S48" i="31"/>
  <c r="R48" i="31"/>
  <c r="Q48" i="31"/>
  <c r="P48" i="31"/>
  <c r="E48" i="31"/>
  <c r="U48" i="31" s="1"/>
  <c r="S47" i="31"/>
  <c r="R47" i="31"/>
  <c r="Q47" i="31"/>
  <c r="P47" i="31"/>
  <c r="E47" i="31"/>
  <c r="S46" i="31"/>
  <c r="R46" i="31"/>
  <c r="Q46" i="31"/>
  <c r="P46" i="31"/>
  <c r="E46" i="31"/>
  <c r="T46" i="31" s="1"/>
  <c r="U45" i="31"/>
  <c r="S45" i="31"/>
  <c r="R45" i="31"/>
  <c r="Q45" i="31"/>
  <c r="P45" i="31"/>
  <c r="E45" i="31"/>
  <c r="T45" i="31" s="1"/>
  <c r="U44" i="31"/>
  <c r="T44" i="31"/>
  <c r="S44" i="31"/>
  <c r="R44" i="31"/>
  <c r="Q44" i="31"/>
  <c r="P44" i="31"/>
  <c r="E44" i="31"/>
  <c r="T43" i="31"/>
  <c r="S43" i="31"/>
  <c r="R43" i="31"/>
  <c r="Q43" i="31"/>
  <c r="P43" i="31"/>
  <c r="E43" i="31"/>
  <c r="U43" i="31" s="1"/>
  <c r="O41" i="31"/>
  <c r="N41" i="31"/>
  <c r="M41" i="31"/>
  <c r="L41" i="31"/>
  <c r="K41" i="31"/>
  <c r="J41" i="31"/>
  <c r="I41" i="31"/>
  <c r="H41" i="31"/>
  <c r="R41" i="31" s="1"/>
  <c r="G41" i="31"/>
  <c r="F41" i="31"/>
  <c r="C41" i="31"/>
  <c r="E41" i="31" s="1"/>
  <c r="B41" i="31"/>
  <c r="T40" i="31"/>
  <c r="S40" i="31"/>
  <c r="R40" i="31"/>
  <c r="Q40" i="31"/>
  <c r="P40" i="31"/>
  <c r="E40" i="31"/>
  <c r="U40" i="31" s="1"/>
  <c r="T39" i="31"/>
  <c r="S39" i="31"/>
  <c r="R39" i="31"/>
  <c r="Q39" i="31"/>
  <c r="P39" i="31"/>
  <c r="E39" i="31"/>
  <c r="U39" i="31" s="1"/>
  <c r="U38" i="31"/>
  <c r="T38" i="31"/>
  <c r="S38" i="31"/>
  <c r="R38" i="31"/>
  <c r="Q38" i="31"/>
  <c r="P38" i="31"/>
  <c r="E38" i="31"/>
  <c r="S37" i="31"/>
  <c r="R37" i="31"/>
  <c r="Q37" i="31"/>
  <c r="P37" i="31"/>
  <c r="E37" i="31"/>
  <c r="S36" i="31"/>
  <c r="R36" i="31"/>
  <c r="Q36" i="31"/>
  <c r="P36" i="31"/>
  <c r="E36" i="31"/>
  <c r="O34" i="31"/>
  <c r="N34" i="31"/>
  <c r="M34" i="31"/>
  <c r="L34" i="31"/>
  <c r="K34" i="31"/>
  <c r="S34" i="31" s="1"/>
  <c r="J34" i="31"/>
  <c r="I34" i="31"/>
  <c r="H34" i="31"/>
  <c r="R34" i="31" s="1"/>
  <c r="G34" i="31"/>
  <c r="F34" i="31"/>
  <c r="C34" i="31"/>
  <c r="B34" i="31"/>
  <c r="E34" i="31" s="1"/>
  <c r="S33" i="31"/>
  <c r="R33" i="31"/>
  <c r="Q33" i="31"/>
  <c r="P33" i="31"/>
  <c r="E33" i="31"/>
  <c r="S31" i="31"/>
  <c r="O31" i="31"/>
  <c r="N31" i="31"/>
  <c r="M31" i="31"/>
  <c r="L31" i="31"/>
  <c r="K31" i="31"/>
  <c r="J31" i="31"/>
  <c r="I31" i="31"/>
  <c r="Q31" i="31" s="1"/>
  <c r="H31" i="31"/>
  <c r="R31" i="31" s="1"/>
  <c r="G31" i="31"/>
  <c r="F31" i="31"/>
  <c r="C31" i="31"/>
  <c r="B31" i="31"/>
  <c r="S30" i="31"/>
  <c r="R30" i="31"/>
  <c r="Q30" i="31"/>
  <c r="P30" i="31"/>
  <c r="E30" i="31"/>
  <c r="U29" i="31"/>
  <c r="S29" i="31"/>
  <c r="R29" i="31"/>
  <c r="Q29" i="31"/>
  <c r="P29" i="31"/>
  <c r="E29" i="31"/>
  <c r="T29" i="31" s="1"/>
  <c r="S28" i="31"/>
  <c r="R28" i="31"/>
  <c r="Q28" i="31"/>
  <c r="P28" i="31"/>
  <c r="E28" i="31"/>
  <c r="T27" i="31"/>
  <c r="S27" i="31"/>
  <c r="R27" i="31"/>
  <c r="Q27" i="31"/>
  <c r="P27" i="31"/>
  <c r="E27" i="31"/>
  <c r="U27" i="31" s="1"/>
  <c r="O25" i="31"/>
  <c r="N25" i="31"/>
  <c r="M25" i="31"/>
  <c r="L25" i="31"/>
  <c r="K25" i="31"/>
  <c r="J25" i="31"/>
  <c r="I25" i="31"/>
  <c r="S25" i="31" s="1"/>
  <c r="H25" i="31"/>
  <c r="G25" i="31"/>
  <c r="F25" i="31"/>
  <c r="C25" i="31"/>
  <c r="B25" i="31"/>
  <c r="E25" i="31" s="1"/>
  <c r="T24" i="31"/>
  <c r="S24" i="31"/>
  <c r="R24" i="31"/>
  <c r="Q24" i="31"/>
  <c r="P24" i="31"/>
  <c r="E24" i="31"/>
  <c r="U24" i="31" s="1"/>
  <c r="S23" i="31"/>
  <c r="R23" i="31"/>
  <c r="Q23" i="31"/>
  <c r="P23" i="31"/>
  <c r="E23" i="31"/>
  <c r="T22" i="31"/>
  <c r="S22" i="31"/>
  <c r="R22" i="31"/>
  <c r="Q22" i="31"/>
  <c r="P22" i="31"/>
  <c r="E22" i="31"/>
  <c r="T21" i="31"/>
  <c r="S21" i="31"/>
  <c r="R21" i="31"/>
  <c r="Q21" i="31"/>
  <c r="P21" i="31"/>
  <c r="E21" i="31"/>
  <c r="U21" i="31" s="1"/>
  <c r="S20" i="31"/>
  <c r="R20" i="31"/>
  <c r="Q20" i="31"/>
  <c r="P20" i="31"/>
  <c r="E20" i="31"/>
  <c r="S19" i="31"/>
  <c r="R19" i="31"/>
  <c r="Q19" i="31"/>
  <c r="P19" i="31"/>
  <c r="E19" i="31"/>
  <c r="U18" i="31"/>
  <c r="S18" i="31"/>
  <c r="R18" i="31"/>
  <c r="Q18" i="31"/>
  <c r="P18" i="31"/>
  <c r="E18" i="31"/>
  <c r="T18" i="31" s="1"/>
  <c r="O16" i="31"/>
  <c r="N16" i="31"/>
  <c r="M16" i="31"/>
  <c r="L16" i="31"/>
  <c r="K16" i="31"/>
  <c r="J16" i="31"/>
  <c r="I16" i="31"/>
  <c r="H16" i="31"/>
  <c r="G16" i="31"/>
  <c r="F16" i="31"/>
  <c r="C16" i="31"/>
  <c r="B16" i="31"/>
  <c r="S15" i="31"/>
  <c r="R15" i="31"/>
  <c r="Q15" i="31"/>
  <c r="P15" i="31"/>
  <c r="E15" i="31"/>
  <c r="U14" i="31"/>
  <c r="S14" i="31"/>
  <c r="R14" i="31"/>
  <c r="Q14" i="31"/>
  <c r="P14" i="31"/>
  <c r="E14" i="31"/>
  <c r="T14" i="31" s="1"/>
  <c r="U13" i="31"/>
  <c r="T13" i="31"/>
  <c r="S13" i="31"/>
  <c r="R13" i="31"/>
  <c r="Q13" i="31"/>
  <c r="P13" i="31"/>
  <c r="E13" i="31"/>
  <c r="U12" i="31"/>
  <c r="T12" i="31"/>
  <c r="S12" i="31"/>
  <c r="R12" i="31"/>
  <c r="Q12" i="31"/>
  <c r="P12" i="31"/>
  <c r="E12" i="31"/>
  <c r="S11" i="31"/>
  <c r="R11" i="31"/>
  <c r="Q11" i="31"/>
  <c r="P11" i="31"/>
  <c r="E11" i="31"/>
  <c r="S10" i="31"/>
  <c r="R10" i="31"/>
  <c r="Q10" i="31"/>
  <c r="P10" i="31"/>
  <c r="E10" i="31"/>
  <c r="S9" i="31"/>
  <c r="R9" i="31"/>
  <c r="Q9" i="31"/>
  <c r="P9" i="31"/>
  <c r="E9" i="31"/>
  <c r="S96" i="30"/>
  <c r="R96" i="30"/>
  <c r="Q96" i="30"/>
  <c r="P96" i="30"/>
  <c r="E96" i="30"/>
  <c r="U95" i="30"/>
  <c r="S95" i="30"/>
  <c r="R95" i="30"/>
  <c r="Q95" i="30"/>
  <c r="P95" i="30"/>
  <c r="E95" i="30"/>
  <c r="T95" i="30" s="1"/>
  <c r="U94" i="30"/>
  <c r="S94" i="30"/>
  <c r="R94" i="30"/>
  <c r="Q94" i="30"/>
  <c r="P94" i="30"/>
  <c r="E94" i="30"/>
  <c r="T94" i="30" s="1"/>
  <c r="U93" i="30"/>
  <c r="T93" i="30"/>
  <c r="S93" i="30"/>
  <c r="R93" i="30"/>
  <c r="Q93" i="30"/>
  <c r="P93" i="30"/>
  <c r="E93" i="30"/>
  <c r="U92" i="30"/>
  <c r="T92" i="30"/>
  <c r="S92" i="30"/>
  <c r="R92" i="30"/>
  <c r="Q92" i="30"/>
  <c r="P92" i="30"/>
  <c r="E92" i="30"/>
  <c r="S91" i="30"/>
  <c r="R91" i="30"/>
  <c r="Q91" i="30"/>
  <c r="P91" i="30"/>
  <c r="E91" i="30"/>
  <c r="U90" i="30"/>
  <c r="T90" i="30"/>
  <c r="S90" i="30"/>
  <c r="R90" i="30"/>
  <c r="Q90" i="30"/>
  <c r="P90" i="30"/>
  <c r="E90" i="30"/>
  <c r="S89" i="30"/>
  <c r="R89" i="30"/>
  <c r="Q89" i="30"/>
  <c r="P89" i="30"/>
  <c r="E89" i="30"/>
  <c r="S88" i="30"/>
  <c r="R88" i="30"/>
  <c r="Q88" i="30"/>
  <c r="P88" i="30"/>
  <c r="E88" i="30"/>
  <c r="S86" i="30"/>
  <c r="R86" i="30"/>
  <c r="Q86" i="30"/>
  <c r="P86" i="30"/>
  <c r="E86" i="30"/>
  <c r="T86" i="30" s="1"/>
  <c r="O74" i="30"/>
  <c r="N74" i="30"/>
  <c r="M74" i="30"/>
  <c r="L74" i="30"/>
  <c r="K74" i="30"/>
  <c r="J74" i="30"/>
  <c r="I74" i="30"/>
  <c r="H74" i="30"/>
  <c r="G74" i="30"/>
  <c r="F74" i="30"/>
  <c r="C74" i="30"/>
  <c r="B74" i="30"/>
  <c r="O73" i="30"/>
  <c r="N73" i="30"/>
  <c r="M73" i="30"/>
  <c r="L73" i="30"/>
  <c r="K73" i="30"/>
  <c r="S73" i="30" s="1"/>
  <c r="J73" i="30"/>
  <c r="I73" i="30"/>
  <c r="H73" i="30"/>
  <c r="G73" i="30"/>
  <c r="F73" i="30"/>
  <c r="C73" i="30"/>
  <c r="B73" i="30"/>
  <c r="O72" i="30"/>
  <c r="N72" i="30"/>
  <c r="M72" i="30"/>
  <c r="L72" i="30"/>
  <c r="K72" i="30"/>
  <c r="J72" i="30"/>
  <c r="R72" i="30" s="1"/>
  <c r="I72" i="30"/>
  <c r="H72" i="30"/>
  <c r="G72" i="30"/>
  <c r="F72" i="30"/>
  <c r="C72" i="30"/>
  <c r="B72" i="30"/>
  <c r="S71" i="30"/>
  <c r="R71" i="30"/>
  <c r="Q71" i="30"/>
  <c r="P71" i="30"/>
  <c r="E71" i="30"/>
  <c r="S70" i="30"/>
  <c r="R70" i="30"/>
  <c r="Q70" i="30"/>
  <c r="P70" i="30"/>
  <c r="E70" i="30"/>
  <c r="O68" i="30"/>
  <c r="N68" i="30"/>
  <c r="M68" i="30"/>
  <c r="L68" i="30"/>
  <c r="K68" i="30"/>
  <c r="J68" i="30"/>
  <c r="I68" i="30"/>
  <c r="H68" i="30"/>
  <c r="R68" i="30" s="1"/>
  <c r="G68" i="30"/>
  <c r="F68" i="30"/>
  <c r="C68" i="30"/>
  <c r="B68" i="30"/>
  <c r="O67" i="30"/>
  <c r="N67" i="30"/>
  <c r="M67" i="30"/>
  <c r="L67" i="30"/>
  <c r="K67" i="30"/>
  <c r="J67" i="30"/>
  <c r="I67" i="30"/>
  <c r="S67" i="30" s="1"/>
  <c r="H67" i="30"/>
  <c r="G67" i="30"/>
  <c r="F67" i="30"/>
  <c r="E67" i="30"/>
  <c r="C67" i="30"/>
  <c r="B67" i="30"/>
  <c r="S66" i="30"/>
  <c r="R66" i="30"/>
  <c r="Q66" i="30"/>
  <c r="P66" i="30"/>
  <c r="E66" i="30"/>
  <c r="S65" i="30"/>
  <c r="R65" i="30"/>
  <c r="Q65" i="30"/>
  <c r="P65" i="30"/>
  <c r="E65" i="30"/>
  <c r="U64" i="30"/>
  <c r="S64" i="30"/>
  <c r="R64" i="30"/>
  <c r="Q64" i="30"/>
  <c r="P64" i="30"/>
  <c r="E64" i="30"/>
  <c r="T64" i="30" s="1"/>
  <c r="S63" i="30"/>
  <c r="R63" i="30"/>
  <c r="Q63" i="30"/>
  <c r="P63" i="30"/>
  <c r="E63" i="30"/>
  <c r="S62" i="30"/>
  <c r="R62" i="30"/>
  <c r="Q62" i="30"/>
  <c r="P62" i="30"/>
  <c r="E62" i="30"/>
  <c r="O60" i="30"/>
  <c r="N60" i="30"/>
  <c r="M60" i="30"/>
  <c r="L60" i="30"/>
  <c r="K60" i="30"/>
  <c r="J60" i="30"/>
  <c r="I60" i="30"/>
  <c r="S60" i="30" s="1"/>
  <c r="H60" i="30"/>
  <c r="R60" i="30" s="1"/>
  <c r="C60" i="30"/>
  <c r="B60" i="30"/>
  <c r="S59" i="30"/>
  <c r="R59" i="30"/>
  <c r="Q59" i="30"/>
  <c r="P59" i="30"/>
  <c r="E59" i="30"/>
  <c r="U59" i="30" s="1"/>
  <c r="S58" i="30"/>
  <c r="R58" i="30"/>
  <c r="Q58" i="30"/>
  <c r="P58" i="30"/>
  <c r="E58" i="30"/>
  <c r="U58" i="30" s="1"/>
  <c r="S57" i="30"/>
  <c r="R57" i="30"/>
  <c r="Q57" i="30"/>
  <c r="P57" i="30"/>
  <c r="E57" i="30"/>
  <c r="S56" i="30"/>
  <c r="R56" i="30"/>
  <c r="Q56" i="30"/>
  <c r="P56" i="30"/>
  <c r="E56" i="30"/>
  <c r="S54" i="30"/>
  <c r="O54" i="30"/>
  <c r="N54" i="30"/>
  <c r="M54" i="30"/>
  <c r="L54" i="30"/>
  <c r="K54" i="30"/>
  <c r="J54" i="30"/>
  <c r="I54" i="30"/>
  <c r="H54" i="30"/>
  <c r="R54" i="30" s="1"/>
  <c r="G54" i="30"/>
  <c r="F54" i="30"/>
  <c r="C54" i="30"/>
  <c r="B54" i="30"/>
  <c r="S53" i="30"/>
  <c r="R53" i="30"/>
  <c r="Q53" i="30"/>
  <c r="P53" i="30"/>
  <c r="E53" i="30"/>
  <c r="U52" i="30"/>
  <c r="S52" i="30"/>
  <c r="R52" i="30"/>
  <c r="Q52" i="30"/>
  <c r="P52" i="30"/>
  <c r="E52" i="30"/>
  <c r="T52" i="30" s="1"/>
  <c r="U51" i="30"/>
  <c r="T51" i="30"/>
  <c r="S51" i="30"/>
  <c r="R51" i="30"/>
  <c r="Q51" i="30"/>
  <c r="P51" i="30"/>
  <c r="E51" i="30"/>
  <c r="T50" i="30"/>
  <c r="S50" i="30"/>
  <c r="R50" i="30"/>
  <c r="Q50" i="30"/>
  <c r="P50" i="30"/>
  <c r="E50" i="30"/>
  <c r="U50" i="30" s="1"/>
  <c r="S49" i="30"/>
  <c r="R49" i="30"/>
  <c r="Q49" i="30"/>
  <c r="P49" i="30"/>
  <c r="E49" i="30"/>
  <c r="S48" i="30"/>
  <c r="R48" i="30"/>
  <c r="Q48" i="30"/>
  <c r="P48" i="30"/>
  <c r="E48" i="30"/>
  <c r="U48" i="30" s="1"/>
  <c r="U47" i="30"/>
  <c r="S47" i="30"/>
  <c r="R47" i="30"/>
  <c r="Q47" i="30"/>
  <c r="P47" i="30"/>
  <c r="E47" i="30"/>
  <c r="T47" i="30" s="1"/>
  <c r="S46" i="30"/>
  <c r="R46" i="30"/>
  <c r="Q46" i="30"/>
  <c r="P46" i="30"/>
  <c r="E46" i="30"/>
  <c r="S45" i="30"/>
  <c r="R45" i="30"/>
  <c r="Q45" i="30"/>
  <c r="P45" i="30"/>
  <c r="E45" i="30"/>
  <c r="S44" i="30"/>
  <c r="R44" i="30"/>
  <c r="Q44" i="30"/>
  <c r="P44" i="30"/>
  <c r="E44" i="30"/>
  <c r="U44" i="30" s="1"/>
  <c r="S43" i="30"/>
  <c r="R43" i="30"/>
  <c r="Q43" i="30"/>
  <c r="P43" i="30"/>
  <c r="E43" i="30"/>
  <c r="T43" i="30" s="1"/>
  <c r="O41" i="30"/>
  <c r="N41" i="30"/>
  <c r="M41" i="30"/>
  <c r="L41" i="30"/>
  <c r="K41" i="30"/>
  <c r="J41" i="30"/>
  <c r="I41" i="30"/>
  <c r="S41" i="30" s="1"/>
  <c r="H41" i="30"/>
  <c r="G41" i="30"/>
  <c r="F41" i="30"/>
  <c r="C41" i="30"/>
  <c r="B41" i="30"/>
  <c r="S40" i="30"/>
  <c r="R40" i="30"/>
  <c r="Q40" i="30"/>
  <c r="P40" i="30"/>
  <c r="E40" i="30"/>
  <c r="U40" i="30" s="1"/>
  <c r="S39" i="30"/>
  <c r="R39" i="30"/>
  <c r="Q39" i="30"/>
  <c r="P39" i="30"/>
  <c r="E39" i="30"/>
  <c r="U38" i="30"/>
  <c r="T38" i="30"/>
  <c r="S38" i="30"/>
  <c r="R38" i="30"/>
  <c r="Q38" i="30"/>
  <c r="P38" i="30"/>
  <c r="E38" i="30"/>
  <c r="T37" i="30"/>
  <c r="S37" i="30"/>
  <c r="R37" i="30"/>
  <c r="Q37" i="30"/>
  <c r="P37" i="30"/>
  <c r="E37" i="30"/>
  <c r="U37" i="30" s="1"/>
  <c r="S36" i="30"/>
  <c r="R36" i="30"/>
  <c r="Q36" i="30"/>
  <c r="U36" i="30" s="1"/>
  <c r="P36" i="30"/>
  <c r="T36" i="30" s="1"/>
  <c r="E36" i="30"/>
  <c r="O34" i="30"/>
  <c r="N34" i="30"/>
  <c r="M34" i="30"/>
  <c r="L34" i="30"/>
  <c r="K34" i="30"/>
  <c r="J34" i="30"/>
  <c r="I34" i="30"/>
  <c r="H34" i="30"/>
  <c r="G34" i="30"/>
  <c r="F34" i="30"/>
  <c r="C34" i="30"/>
  <c r="B34" i="30"/>
  <c r="E34" i="30" s="1"/>
  <c r="S33" i="30"/>
  <c r="R33" i="30"/>
  <c r="Q33" i="30"/>
  <c r="P33" i="30"/>
  <c r="T33" i="30" s="1"/>
  <c r="E33" i="30"/>
  <c r="O31" i="30"/>
  <c r="N31" i="30"/>
  <c r="M31" i="30"/>
  <c r="L31" i="30"/>
  <c r="K31" i="30"/>
  <c r="J31" i="30"/>
  <c r="I31" i="30"/>
  <c r="S31" i="30" s="1"/>
  <c r="H31" i="30"/>
  <c r="R31" i="30" s="1"/>
  <c r="G31" i="30"/>
  <c r="F31" i="30"/>
  <c r="C31" i="30"/>
  <c r="E31" i="30" s="1"/>
  <c r="B31" i="30"/>
  <c r="U30" i="30"/>
  <c r="S30" i="30"/>
  <c r="R30" i="30"/>
  <c r="Q30" i="30"/>
  <c r="P30" i="30"/>
  <c r="E30" i="30"/>
  <c r="T30" i="30" s="1"/>
  <c r="S29" i="30"/>
  <c r="R29" i="30"/>
  <c r="Q29" i="30"/>
  <c r="P29" i="30"/>
  <c r="E29" i="30"/>
  <c r="S28" i="30"/>
  <c r="R28" i="30"/>
  <c r="Q28" i="30"/>
  <c r="P28" i="30"/>
  <c r="E28" i="30"/>
  <c r="S27" i="30"/>
  <c r="R27" i="30"/>
  <c r="Q27" i="30"/>
  <c r="P27" i="30"/>
  <c r="E27" i="30"/>
  <c r="O25" i="30"/>
  <c r="N25" i="30"/>
  <c r="M25" i="30"/>
  <c r="L25" i="30"/>
  <c r="K25" i="30"/>
  <c r="J25" i="30"/>
  <c r="I25" i="30"/>
  <c r="H25" i="30"/>
  <c r="R25" i="30" s="1"/>
  <c r="G25" i="30"/>
  <c r="F25" i="30"/>
  <c r="C25" i="30"/>
  <c r="B25" i="30"/>
  <c r="E25" i="30" s="1"/>
  <c r="U24" i="30"/>
  <c r="S24" i="30"/>
  <c r="R24" i="30"/>
  <c r="Q24" i="30"/>
  <c r="P24" i="30"/>
  <c r="E24" i="30"/>
  <c r="T24" i="30" s="1"/>
  <c r="T23" i="30"/>
  <c r="S23" i="30"/>
  <c r="R23" i="30"/>
  <c r="Q23" i="30"/>
  <c r="P23" i="30"/>
  <c r="E23" i="30"/>
  <c r="U23" i="30" s="1"/>
  <c r="S22" i="30"/>
  <c r="R22" i="30"/>
  <c r="Q22" i="30"/>
  <c r="P22" i="30"/>
  <c r="E22" i="30"/>
  <c r="U21" i="30"/>
  <c r="T21" i="30"/>
  <c r="S21" i="30"/>
  <c r="R21" i="30"/>
  <c r="Q21" i="30"/>
  <c r="P21" i="30"/>
  <c r="E21" i="30"/>
  <c r="T20" i="30"/>
  <c r="S20" i="30"/>
  <c r="R20" i="30"/>
  <c r="Q20" i="30"/>
  <c r="P20" i="30"/>
  <c r="E20" i="30"/>
  <c r="U20" i="30" s="1"/>
  <c r="U19" i="30"/>
  <c r="S19" i="30"/>
  <c r="R19" i="30"/>
  <c r="Q19" i="30"/>
  <c r="P19" i="30"/>
  <c r="E19" i="30"/>
  <c r="T19" i="30" s="1"/>
  <c r="S18" i="30"/>
  <c r="R18" i="30"/>
  <c r="Q18" i="30"/>
  <c r="P18" i="30"/>
  <c r="E18" i="30"/>
  <c r="O16" i="30"/>
  <c r="N16" i="30"/>
  <c r="M16" i="30"/>
  <c r="L16" i="30"/>
  <c r="K16" i="30"/>
  <c r="J16" i="30"/>
  <c r="I16" i="30"/>
  <c r="H16" i="30"/>
  <c r="G16" i="30"/>
  <c r="F16" i="30"/>
  <c r="C16" i="30"/>
  <c r="B16" i="30"/>
  <c r="S15" i="30"/>
  <c r="R15" i="30"/>
  <c r="Q15" i="30"/>
  <c r="P15" i="30"/>
  <c r="E15" i="30"/>
  <c r="S14" i="30"/>
  <c r="R14" i="30"/>
  <c r="Q14" i="30"/>
  <c r="P14" i="30"/>
  <c r="E14" i="30"/>
  <c r="U13" i="30"/>
  <c r="S13" i="30"/>
  <c r="R13" i="30"/>
  <c r="Q13" i="30"/>
  <c r="P13" i="30"/>
  <c r="E13" i="30"/>
  <c r="T13" i="30" s="1"/>
  <c r="U12" i="30"/>
  <c r="S12" i="30"/>
  <c r="R12" i="30"/>
  <c r="Q12" i="30"/>
  <c r="P12" i="30"/>
  <c r="E12" i="30"/>
  <c r="T12" i="30" s="1"/>
  <c r="U11" i="30"/>
  <c r="T11" i="30"/>
  <c r="S11" i="30"/>
  <c r="R11" i="30"/>
  <c r="Q11" i="30"/>
  <c r="P11" i="30"/>
  <c r="E11" i="30"/>
  <c r="S10" i="30"/>
  <c r="R10" i="30"/>
  <c r="Q10" i="30"/>
  <c r="P10" i="30"/>
  <c r="T10" i="30" s="1"/>
  <c r="E10" i="30"/>
  <c r="U10" i="30" s="1"/>
  <c r="T9" i="30"/>
  <c r="S9" i="30"/>
  <c r="R9" i="30"/>
  <c r="Q9" i="30"/>
  <c r="P9" i="30"/>
  <c r="E9" i="30"/>
  <c r="U9" i="30" s="1"/>
  <c r="U96" i="29"/>
  <c r="S96" i="29"/>
  <c r="R96" i="29"/>
  <c r="Q96" i="29"/>
  <c r="P96" i="29"/>
  <c r="E96" i="29"/>
  <c r="T96" i="29" s="1"/>
  <c r="S95" i="29"/>
  <c r="R95" i="29"/>
  <c r="Q95" i="29"/>
  <c r="P95" i="29"/>
  <c r="E95" i="29"/>
  <c r="S94" i="29"/>
  <c r="R94" i="29"/>
  <c r="Q94" i="29"/>
  <c r="P94" i="29"/>
  <c r="E94" i="29"/>
  <c r="S93" i="29"/>
  <c r="R93" i="29"/>
  <c r="Q93" i="29"/>
  <c r="P93" i="29"/>
  <c r="E93" i="29"/>
  <c r="S92" i="29"/>
  <c r="R92" i="29"/>
  <c r="Q92" i="29"/>
  <c r="P92" i="29"/>
  <c r="E92" i="29"/>
  <c r="U91" i="29"/>
  <c r="T91" i="29"/>
  <c r="S91" i="29"/>
  <c r="R91" i="29"/>
  <c r="Q91" i="29"/>
  <c r="P91" i="29"/>
  <c r="E91" i="29"/>
  <c r="S90" i="29"/>
  <c r="R90" i="29"/>
  <c r="Q90" i="29"/>
  <c r="P90" i="29"/>
  <c r="E90" i="29"/>
  <c r="S89" i="29"/>
  <c r="R89" i="29"/>
  <c r="Q89" i="29"/>
  <c r="P89" i="29"/>
  <c r="E89" i="29"/>
  <c r="S88" i="29"/>
  <c r="R88" i="29"/>
  <c r="Q88" i="29"/>
  <c r="P88" i="29"/>
  <c r="E88" i="29"/>
  <c r="S86" i="29"/>
  <c r="R86" i="29"/>
  <c r="Q86" i="29"/>
  <c r="P86" i="29"/>
  <c r="E86" i="29"/>
  <c r="O74" i="29"/>
  <c r="N74" i="29"/>
  <c r="M74" i="29"/>
  <c r="L74" i="29"/>
  <c r="K74" i="29"/>
  <c r="J74" i="29"/>
  <c r="I74" i="29"/>
  <c r="H74" i="29"/>
  <c r="G74" i="29"/>
  <c r="F74" i="29"/>
  <c r="C74" i="29"/>
  <c r="E74" i="29" s="1"/>
  <c r="B74" i="29"/>
  <c r="O73" i="29"/>
  <c r="N73" i="29"/>
  <c r="M73" i="29"/>
  <c r="L73" i="29"/>
  <c r="K73" i="29"/>
  <c r="J73" i="29"/>
  <c r="I73" i="29"/>
  <c r="H73" i="29"/>
  <c r="G73" i="29"/>
  <c r="F73" i="29"/>
  <c r="E73" i="29"/>
  <c r="C73" i="29"/>
  <c r="B73" i="29"/>
  <c r="O72" i="29"/>
  <c r="Q72" i="29" s="1"/>
  <c r="N72" i="29"/>
  <c r="M72" i="29"/>
  <c r="L72" i="29"/>
  <c r="K72" i="29"/>
  <c r="J72" i="29"/>
  <c r="I72" i="29"/>
  <c r="H72" i="29"/>
  <c r="G72" i="29"/>
  <c r="F72" i="29"/>
  <c r="C72" i="29"/>
  <c r="B72" i="29"/>
  <c r="S71" i="29"/>
  <c r="R71" i="29"/>
  <c r="Q71" i="29"/>
  <c r="P71" i="29"/>
  <c r="E71" i="29"/>
  <c r="S70" i="29"/>
  <c r="R70" i="29"/>
  <c r="Q70" i="29"/>
  <c r="U70" i="29" s="1"/>
  <c r="P70" i="29"/>
  <c r="T70" i="29" s="1"/>
  <c r="E70" i="29"/>
  <c r="O68" i="29"/>
  <c r="N68" i="29"/>
  <c r="M68" i="29"/>
  <c r="L68" i="29"/>
  <c r="K68" i="29"/>
  <c r="J68" i="29"/>
  <c r="I68" i="29"/>
  <c r="H68" i="29"/>
  <c r="G68" i="29"/>
  <c r="F68" i="29"/>
  <c r="E68" i="29"/>
  <c r="C68" i="29"/>
  <c r="B68" i="29"/>
  <c r="O67" i="29"/>
  <c r="N67" i="29"/>
  <c r="M67" i="29"/>
  <c r="L67" i="29"/>
  <c r="K67" i="29"/>
  <c r="J67" i="29"/>
  <c r="I67" i="29"/>
  <c r="H67" i="29"/>
  <c r="R67" i="29" s="1"/>
  <c r="G67" i="29"/>
  <c r="F67" i="29"/>
  <c r="C67" i="29"/>
  <c r="B67" i="29"/>
  <c r="E67" i="29" s="1"/>
  <c r="T66" i="29"/>
  <c r="S66" i="29"/>
  <c r="R66" i="29"/>
  <c r="Q66" i="29"/>
  <c r="P66" i="29"/>
  <c r="E66" i="29"/>
  <c r="U66" i="29" s="1"/>
  <c r="S65" i="29"/>
  <c r="R65" i="29"/>
  <c r="Q65" i="29"/>
  <c r="P65" i="29"/>
  <c r="E65" i="29"/>
  <c r="S64" i="29"/>
  <c r="R64" i="29"/>
  <c r="Q64" i="29"/>
  <c r="P64" i="29"/>
  <c r="E64" i="29"/>
  <c r="S63" i="29"/>
  <c r="R63" i="29"/>
  <c r="Q63" i="29"/>
  <c r="P63" i="29"/>
  <c r="E63" i="29"/>
  <c r="S62" i="29"/>
  <c r="R62" i="29"/>
  <c r="Q62" i="29"/>
  <c r="P62" i="29"/>
  <c r="E62" i="29"/>
  <c r="U62" i="29" s="1"/>
  <c r="O60" i="29"/>
  <c r="N60" i="29"/>
  <c r="M60" i="29"/>
  <c r="L60" i="29"/>
  <c r="K60" i="29"/>
  <c r="J60" i="29"/>
  <c r="I60" i="29"/>
  <c r="S60" i="29" s="1"/>
  <c r="H60" i="29"/>
  <c r="C60" i="29"/>
  <c r="B60" i="29"/>
  <c r="T59" i="29"/>
  <c r="S59" i="29"/>
  <c r="R59" i="29"/>
  <c r="Q59" i="29"/>
  <c r="P59" i="29"/>
  <c r="E59" i="29"/>
  <c r="U59" i="29" s="1"/>
  <c r="S58" i="29"/>
  <c r="R58" i="29"/>
  <c r="Q58" i="29"/>
  <c r="P58" i="29"/>
  <c r="E58" i="29"/>
  <c r="S57" i="29"/>
  <c r="R57" i="29"/>
  <c r="Q57" i="29"/>
  <c r="P57" i="29"/>
  <c r="E57" i="29"/>
  <c r="S56" i="29"/>
  <c r="R56" i="29"/>
  <c r="Q56" i="29"/>
  <c r="P56" i="29"/>
  <c r="E56" i="29"/>
  <c r="O54" i="29"/>
  <c r="N54" i="29"/>
  <c r="M54" i="29"/>
  <c r="L54" i="29"/>
  <c r="K54" i="29"/>
  <c r="J54" i="29"/>
  <c r="I54" i="29"/>
  <c r="H54" i="29"/>
  <c r="R54" i="29" s="1"/>
  <c r="G54" i="29"/>
  <c r="F54" i="29"/>
  <c r="C54" i="29"/>
  <c r="B54" i="29"/>
  <c r="S53" i="29"/>
  <c r="R53" i="29"/>
  <c r="Q53" i="29"/>
  <c r="P53" i="29"/>
  <c r="E53" i="29"/>
  <c r="S52" i="29"/>
  <c r="R52" i="29"/>
  <c r="Q52" i="29"/>
  <c r="P52" i="29"/>
  <c r="E52" i="29"/>
  <c r="S51" i="29"/>
  <c r="R51" i="29"/>
  <c r="Q51" i="29"/>
  <c r="P51" i="29"/>
  <c r="E51" i="29"/>
  <c r="S50" i="29"/>
  <c r="R50" i="29"/>
  <c r="Q50" i="29"/>
  <c r="P50" i="29"/>
  <c r="E50" i="29"/>
  <c r="U49" i="29"/>
  <c r="S49" i="29"/>
  <c r="R49" i="29"/>
  <c r="Q49" i="29"/>
  <c r="P49" i="29"/>
  <c r="E49" i="29"/>
  <c r="T49" i="29" s="1"/>
  <c r="S48" i="29"/>
  <c r="R48" i="29"/>
  <c r="Q48" i="29"/>
  <c r="P48" i="29"/>
  <c r="E48" i="29"/>
  <c r="U48" i="29" s="1"/>
  <c r="U47" i="29"/>
  <c r="T47" i="29"/>
  <c r="S47" i="29"/>
  <c r="R47" i="29"/>
  <c r="Q47" i="29"/>
  <c r="P47" i="29"/>
  <c r="E47" i="29"/>
  <c r="T46" i="29"/>
  <c r="S46" i="29"/>
  <c r="R46" i="29"/>
  <c r="Q46" i="29"/>
  <c r="P46" i="29"/>
  <c r="E46" i="29"/>
  <c r="U46" i="29" s="1"/>
  <c r="S45" i="29"/>
  <c r="R45" i="29"/>
  <c r="Q45" i="29"/>
  <c r="P45" i="29"/>
  <c r="E45" i="29"/>
  <c r="S44" i="29"/>
  <c r="R44" i="29"/>
  <c r="Q44" i="29"/>
  <c r="P44" i="29"/>
  <c r="E44" i="29"/>
  <c r="S43" i="29"/>
  <c r="R43" i="29"/>
  <c r="Q43" i="29"/>
  <c r="P43" i="29"/>
  <c r="E43" i="29"/>
  <c r="O41" i="29"/>
  <c r="N41" i="29"/>
  <c r="M41" i="29"/>
  <c r="L41" i="29"/>
  <c r="K41" i="29"/>
  <c r="J41" i="29"/>
  <c r="I41" i="29"/>
  <c r="S41" i="29" s="1"/>
  <c r="H41" i="29"/>
  <c r="R41" i="29" s="1"/>
  <c r="G41" i="29"/>
  <c r="F41" i="29"/>
  <c r="C41" i="29"/>
  <c r="B41" i="29"/>
  <c r="S40" i="29"/>
  <c r="R40" i="29"/>
  <c r="Q40" i="29"/>
  <c r="P40" i="29"/>
  <c r="E40" i="29"/>
  <c r="U39" i="29"/>
  <c r="S39" i="29"/>
  <c r="R39" i="29"/>
  <c r="Q39" i="29"/>
  <c r="P39" i="29"/>
  <c r="E39" i="29"/>
  <c r="T39" i="29" s="1"/>
  <c r="S38" i="29"/>
  <c r="R38" i="29"/>
  <c r="Q38" i="29"/>
  <c r="P38" i="29"/>
  <c r="E38" i="29"/>
  <c r="U37" i="29"/>
  <c r="S37" i="29"/>
  <c r="R37" i="29"/>
  <c r="Q37" i="29"/>
  <c r="P37" i="29"/>
  <c r="E37" i="29"/>
  <c r="T37" i="29" s="1"/>
  <c r="U36" i="29"/>
  <c r="S36" i="29"/>
  <c r="R36" i="29"/>
  <c r="Q36" i="29"/>
  <c r="P36" i="29"/>
  <c r="E36" i="29"/>
  <c r="T36" i="29" s="1"/>
  <c r="O34" i="29"/>
  <c r="N34" i="29"/>
  <c r="M34" i="29"/>
  <c r="L34" i="29"/>
  <c r="K34" i="29"/>
  <c r="J34" i="29"/>
  <c r="I34" i="29"/>
  <c r="H34" i="29"/>
  <c r="G34" i="29"/>
  <c r="F34" i="29"/>
  <c r="C34" i="29"/>
  <c r="E34" i="29" s="1"/>
  <c r="B34" i="29"/>
  <c r="T33" i="29"/>
  <c r="S33" i="29"/>
  <c r="R33" i="29"/>
  <c r="Q33" i="29"/>
  <c r="U33" i="29" s="1"/>
  <c r="P33" i="29"/>
  <c r="E33" i="29"/>
  <c r="O31" i="29"/>
  <c r="N31" i="29"/>
  <c r="M31" i="29"/>
  <c r="L31" i="29"/>
  <c r="K31" i="29"/>
  <c r="J31" i="29"/>
  <c r="I31" i="29"/>
  <c r="S31" i="29" s="1"/>
  <c r="H31" i="29"/>
  <c r="R31" i="29" s="1"/>
  <c r="G31" i="29"/>
  <c r="F31" i="29"/>
  <c r="C31" i="29"/>
  <c r="B31" i="29"/>
  <c r="T30" i="29"/>
  <c r="S30" i="29"/>
  <c r="R30" i="29"/>
  <c r="Q30" i="29"/>
  <c r="P30" i="29"/>
  <c r="E30" i="29"/>
  <c r="U30" i="29" s="1"/>
  <c r="T29" i="29"/>
  <c r="S29" i="29"/>
  <c r="R29" i="29"/>
  <c r="Q29" i="29"/>
  <c r="P29" i="29"/>
  <c r="E29" i="29"/>
  <c r="U29" i="29" s="1"/>
  <c r="U28" i="29"/>
  <c r="T28" i="29"/>
  <c r="S28" i="29"/>
  <c r="R28" i="29"/>
  <c r="Q28" i="29"/>
  <c r="P28" i="29"/>
  <c r="E28" i="29"/>
  <c r="S27" i="29"/>
  <c r="R27" i="29"/>
  <c r="Q27" i="29"/>
  <c r="P27" i="29"/>
  <c r="E27" i="29"/>
  <c r="O25" i="29"/>
  <c r="N25" i="29"/>
  <c r="M25" i="29"/>
  <c r="L25" i="29"/>
  <c r="K25" i="29"/>
  <c r="J25" i="29"/>
  <c r="I25" i="29"/>
  <c r="S25" i="29" s="1"/>
  <c r="H25" i="29"/>
  <c r="R25" i="29" s="1"/>
  <c r="G25" i="29"/>
  <c r="F25" i="29"/>
  <c r="C25" i="29"/>
  <c r="B25" i="29"/>
  <c r="S24" i="29"/>
  <c r="R24" i="29"/>
  <c r="Q24" i="29"/>
  <c r="P24" i="29"/>
  <c r="E24" i="29"/>
  <c r="S23" i="29"/>
  <c r="R23" i="29"/>
  <c r="Q23" i="29"/>
  <c r="P23" i="29"/>
  <c r="E23" i="29"/>
  <c r="S22" i="29"/>
  <c r="R22" i="29"/>
  <c r="Q22" i="29"/>
  <c r="P22" i="29"/>
  <c r="E22" i="29"/>
  <c r="T22" i="29" s="1"/>
  <c r="S21" i="29"/>
  <c r="R21" i="29"/>
  <c r="Q21" i="29"/>
  <c r="P21" i="29"/>
  <c r="E21" i="29"/>
  <c r="S20" i="29"/>
  <c r="R20" i="29"/>
  <c r="Q20" i="29"/>
  <c r="P20" i="29"/>
  <c r="E20" i="29"/>
  <c r="S19" i="29"/>
  <c r="R19" i="29"/>
  <c r="Q19" i="29"/>
  <c r="P19" i="29"/>
  <c r="E19" i="29"/>
  <c r="T19" i="29" s="1"/>
  <c r="T18" i="29"/>
  <c r="S18" i="29"/>
  <c r="R18" i="29"/>
  <c r="Q18" i="29"/>
  <c r="P18" i="29"/>
  <c r="E18" i="29"/>
  <c r="U18" i="29" s="1"/>
  <c r="O16" i="29"/>
  <c r="N16" i="29"/>
  <c r="M16" i="29"/>
  <c r="L16" i="29"/>
  <c r="K16" i="29"/>
  <c r="J16" i="29"/>
  <c r="I16" i="29"/>
  <c r="H16" i="29"/>
  <c r="G16" i="29"/>
  <c r="F16" i="29"/>
  <c r="C16" i="29"/>
  <c r="B16" i="29"/>
  <c r="S15" i="29"/>
  <c r="R15" i="29"/>
  <c r="Q15" i="29"/>
  <c r="P15" i="29"/>
  <c r="E15" i="29"/>
  <c r="S14" i="29"/>
  <c r="R14" i="29"/>
  <c r="Q14" i="29"/>
  <c r="P14" i="29"/>
  <c r="E14" i="29"/>
  <c r="S13" i="29"/>
  <c r="R13" i="29"/>
  <c r="Q13" i="29"/>
  <c r="P13" i="29"/>
  <c r="E13" i="29"/>
  <c r="S12" i="29"/>
  <c r="R12" i="29"/>
  <c r="Q12" i="29"/>
  <c r="P12" i="29"/>
  <c r="E12" i="29"/>
  <c r="S11" i="29"/>
  <c r="R11" i="29"/>
  <c r="Q11" i="29"/>
  <c r="P11" i="29"/>
  <c r="E11" i="29"/>
  <c r="S10" i="29"/>
  <c r="R10" i="29"/>
  <c r="Q10" i="29"/>
  <c r="P10" i="29"/>
  <c r="E10" i="29"/>
  <c r="S9" i="29"/>
  <c r="R9" i="29"/>
  <c r="Q9" i="29"/>
  <c r="P9" i="29"/>
  <c r="E9" i="29"/>
  <c r="S96" i="28"/>
  <c r="R96" i="28"/>
  <c r="Q96" i="28"/>
  <c r="P96" i="28"/>
  <c r="E96" i="28"/>
  <c r="T96" i="28" s="1"/>
  <c r="T95" i="28"/>
  <c r="S95" i="28"/>
  <c r="R95" i="28"/>
  <c r="Q95" i="28"/>
  <c r="P95" i="28"/>
  <c r="E95" i="28"/>
  <c r="U95" i="28" s="1"/>
  <c r="U94" i="28"/>
  <c r="T94" i="28"/>
  <c r="S94" i="28"/>
  <c r="R94" i="28"/>
  <c r="Q94" i="28"/>
  <c r="P94" i="28"/>
  <c r="E94" i="28"/>
  <c r="S93" i="28"/>
  <c r="R93" i="28"/>
  <c r="Q93" i="28"/>
  <c r="P93" i="28"/>
  <c r="T93" i="28" s="1"/>
  <c r="E93" i="28"/>
  <c r="S92" i="28"/>
  <c r="R92" i="28"/>
  <c r="Q92" i="28"/>
  <c r="P92" i="28"/>
  <c r="E92" i="28"/>
  <c r="S91" i="28"/>
  <c r="R91" i="28"/>
  <c r="Q91" i="28"/>
  <c r="U91" i="28" s="1"/>
  <c r="P91" i="28"/>
  <c r="E91" i="28"/>
  <c r="T90" i="28"/>
  <c r="S90" i="28"/>
  <c r="R90" i="28"/>
  <c r="Q90" i="28"/>
  <c r="P90" i="28"/>
  <c r="E90" i="28"/>
  <c r="U90" i="28" s="1"/>
  <c r="S89" i="28"/>
  <c r="R89" i="28"/>
  <c r="Q89" i="28"/>
  <c r="P89" i="28"/>
  <c r="E89" i="28"/>
  <c r="S88" i="28"/>
  <c r="R88" i="28"/>
  <c r="Q88" i="28"/>
  <c r="P88" i="28"/>
  <c r="E88" i="28"/>
  <c r="T88" i="28" s="1"/>
  <c r="S86" i="28"/>
  <c r="R86" i="28"/>
  <c r="Q86" i="28"/>
  <c r="P86" i="28"/>
  <c r="E86" i="28"/>
  <c r="O74" i="28"/>
  <c r="N74" i="28"/>
  <c r="M74" i="28"/>
  <c r="L74" i="28"/>
  <c r="K74" i="28"/>
  <c r="S74" i="28" s="1"/>
  <c r="J74" i="28"/>
  <c r="I74" i="28"/>
  <c r="H74" i="28"/>
  <c r="G74" i="28"/>
  <c r="F74" i="28"/>
  <c r="C74" i="28"/>
  <c r="B74" i="28"/>
  <c r="O73" i="28"/>
  <c r="N73" i="28"/>
  <c r="M73" i="28"/>
  <c r="L73" i="28"/>
  <c r="K73" i="28"/>
  <c r="J73" i="28"/>
  <c r="R73" i="28" s="1"/>
  <c r="I73" i="28"/>
  <c r="S73" i="28" s="1"/>
  <c r="H73" i="28"/>
  <c r="G73" i="28"/>
  <c r="F73" i="28"/>
  <c r="C73" i="28"/>
  <c r="B73" i="28"/>
  <c r="Q72" i="28"/>
  <c r="O72" i="28"/>
  <c r="N72" i="28"/>
  <c r="M72" i="28"/>
  <c r="L72" i="28"/>
  <c r="K72" i="28"/>
  <c r="J72" i="28"/>
  <c r="I72" i="28"/>
  <c r="H72" i="28"/>
  <c r="G72" i="28"/>
  <c r="F72" i="28"/>
  <c r="C72" i="28"/>
  <c r="B72" i="28"/>
  <c r="E72" i="28" s="1"/>
  <c r="U71" i="28"/>
  <c r="T71" i="28"/>
  <c r="S71" i="28"/>
  <c r="R71" i="28"/>
  <c r="Q71" i="28"/>
  <c r="P71" i="28"/>
  <c r="E71" i="28"/>
  <c r="T70" i="28"/>
  <c r="S70" i="28"/>
  <c r="R70" i="28"/>
  <c r="Q70" i="28"/>
  <c r="U70" i="28" s="1"/>
  <c r="P70" i="28"/>
  <c r="E70" i="28"/>
  <c r="O68" i="28"/>
  <c r="N68" i="28"/>
  <c r="M68" i="28"/>
  <c r="L68" i="28"/>
  <c r="K68" i="28"/>
  <c r="J68" i="28"/>
  <c r="I68" i="28"/>
  <c r="S68" i="28" s="1"/>
  <c r="H68" i="28"/>
  <c r="G68" i="28"/>
  <c r="F68" i="28"/>
  <c r="C68" i="28"/>
  <c r="B68" i="28"/>
  <c r="Q67" i="28"/>
  <c r="O67" i="28"/>
  <c r="N67" i="28"/>
  <c r="M67" i="28"/>
  <c r="L67" i="28"/>
  <c r="K67" i="28"/>
  <c r="J67" i="28"/>
  <c r="I67" i="28"/>
  <c r="S67" i="28" s="1"/>
  <c r="H67" i="28"/>
  <c r="G67" i="28"/>
  <c r="F67" i="28"/>
  <c r="C67" i="28"/>
  <c r="B67" i="28"/>
  <c r="E67" i="28" s="1"/>
  <c r="U66" i="28"/>
  <c r="T66" i="28"/>
  <c r="S66" i="28"/>
  <c r="R66" i="28"/>
  <c r="Q66" i="28"/>
  <c r="P66" i="28"/>
  <c r="E66" i="28"/>
  <c r="U65" i="28"/>
  <c r="T65" i="28"/>
  <c r="S65" i="28"/>
  <c r="R65" i="28"/>
  <c r="Q65" i="28"/>
  <c r="P65" i="28"/>
  <c r="E65" i="28"/>
  <c r="S64" i="28"/>
  <c r="R64" i="28"/>
  <c r="Q64" i="28"/>
  <c r="P64" i="28"/>
  <c r="E64" i="28"/>
  <c r="U63" i="28"/>
  <c r="S63" i="28"/>
  <c r="R63" i="28"/>
  <c r="Q63" i="28"/>
  <c r="P63" i="28"/>
  <c r="E63" i="28"/>
  <c r="T63" i="28" s="1"/>
  <c r="S62" i="28"/>
  <c r="R62" i="28"/>
  <c r="Q62" i="28"/>
  <c r="P62" i="28"/>
  <c r="E62" i="28"/>
  <c r="O60" i="28"/>
  <c r="N60" i="28"/>
  <c r="M60" i="28"/>
  <c r="L60" i="28"/>
  <c r="K60" i="28"/>
  <c r="J60" i="28"/>
  <c r="I60" i="28"/>
  <c r="H60" i="28"/>
  <c r="R60" i="28" s="1"/>
  <c r="C60" i="28"/>
  <c r="B60" i="28"/>
  <c r="E60" i="28" s="1"/>
  <c r="S59" i="28"/>
  <c r="R59" i="28"/>
  <c r="Q59" i="28"/>
  <c r="P59" i="28"/>
  <c r="E59" i="28"/>
  <c r="S58" i="28"/>
  <c r="R58" i="28"/>
  <c r="Q58" i="28"/>
  <c r="P58" i="28"/>
  <c r="E58" i="28"/>
  <c r="U58" i="28" s="1"/>
  <c r="S57" i="28"/>
  <c r="R57" i="28"/>
  <c r="Q57" i="28"/>
  <c r="P57" i="28"/>
  <c r="E57" i="28"/>
  <c r="S56" i="28"/>
  <c r="R56" i="28"/>
  <c r="Q56" i="28"/>
  <c r="P56" i="28"/>
  <c r="E56" i="28"/>
  <c r="O54" i="28"/>
  <c r="N54" i="28"/>
  <c r="M54" i="28"/>
  <c r="L54" i="28"/>
  <c r="K54" i="28"/>
  <c r="J54" i="28"/>
  <c r="I54" i="28"/>
  <c r="S54" i="28" s="1"/>
  <c r="H54" i="28"/>
  <c r="R54" i="28" s="1"/>
  <c r="G54" i="28"/>
  <c r="F54" i="28"/>
  <c r="C54" i="28"/>
  <c r="E54" i="28" s="1"/>
  <c r="B54" i="28"/>
  <c r="S53" i="28"/>
  <c r="R53" i="28"/>
  <c r="Q53" i="28"/>
  <c r="P53" i="28"/>
  <c r="E53" i="28"/>
  <c r="T53" i="28" s="1"/>
  <c r="T52" i="28"/>
  <c r="S52" i="28"/>
  <c r="R52" i="28"/>
  <c r="Q52" i="28"/>
  <c r="P52" i="28"/>
  <c r="E52" i="28"/>
  <c r="U52" i="28" s="1"/>
  <c r="U51" i="28"/>
  <c r="S51" i="28"/>
  <c r="R51" i="28"/>
  <c r="Q51" i="28"/>
  <c r="P51" i="28"/>
  <c r="E51" i="28"/>
  <c r="T51" i="28" s="1"/>
  <c r="U50" i="28"/>
  <c r="T50" i="28"/>
  <c r="S50" i="28"/>
  <c r="R50" i="28"/>
  <c r="Q50" i="28"/>
  <c r="P50" i="28"/>
  <c r="E50" i="28"/>
  <c r="S49" i="28"/>
  <c r="R49" i="28"/>
  <c r="Q49" i="28"/>
  <c r="P49" i="28"/>
  <c r="E49" i="28"/>
  <c r="S48" i="28"/>
  <c r="R48" i="28"/>
  <c r="Q48" i="28"/>
  <c r="P48" i="28"/>
  <c r="E48" i="28"/>
  <c r="U47" i="28"/>
  <c r="S47" i="28"/>
  <c r="R47" i="28"/>
  <c r="Q47" i="28"/>
  <c r="P47" i="28"/>
  <c r="E47" i="28"/>
  <c r="T47" i="28" s="1"/>
  <c r="U46" i="28"/>
  <c r="T46" i="28"/>
  <c r="S46" i="28"/>
  <c r="R46" i="28"/>
  <c r="Q46" i="28"/>
  <c r="P46" i="28"/>
  <c r="E46" i="28"/>
  <c r="U45" i="28"/>
  <c r="T45" i="28"/>
  <c r="S45" i="28"/>
  <c r="R45" i="28"/>
  <c r="Q45" i="28"/>
  <c r="P45" i="28"/>
  <c r="E45" i="28"/>
  <c r="T44" i="28"/>
  <c r="S44" i="28"/>
  <c r="R44" i="28"/>
  <c r="Q44" i="28"/>
  <c r="P44" i="28"/>
  <c r="E44" i="28"/>
  <c r="U44" i="28" s="1"/>
  <c r="S43" i="28"/>
  <c r="R43" i="28"/>
  <c r="Q43" i="28"/>
  <c r="P43" i="28"/>
  <c r="E43" i="28"/>
  <c r="O41" i="28"/>
  <c r="N41" i="28"/>
  <c r="M41" i="28"/>
  <c r="L41" i="28"/>
  <c r="K41" i="28"/>
  <c r="J41" i="28"/>
  <c r="I41" i="28"/>
  <c r="H41" i="28"/>
  <c r="R41" i="28" s="1"/>
  <c r="G41" i="28"/>
  <c r="F41" i="28"/>
  <c r="C41" i="28"/>
  <c r="B41" i="28"/>
  <c r="U40" i="28"/>
  <c r="S40" i="28"/>
  <c r="R40" i="28"/>
  <c r="Q40" i="28"/>
  <c r="P40" i="28"/>
  <c r="E40" i="28"/>
  <c r="T40" i="28" s="1"/>
  <c r="S39" i="28"/>
  <c r="R39" i="28"/>
  <c r="Q39" i="28"/>
  <c r="P39" i="28"/>
  <c r="E39" i="28"/>
  <c r="S38" i="28"/>
  <c r="R38" i="28"/>
  <c r="Q38" i="28"/>
  <c r="P38" i="28"/>
  <c r="E38" i="28"/>
  <c r="S37" i="28"/>
  <c r="R37" i="28"/>
  <c r="Q37" i="28"/>
  <c r="P37" i="28"/>
  <c r="E37" i="28"/>
  <c r="U36" i="28"/>
  <c r="T36" i="28"/>
  <c r="S36" i="28"/>
  <c r="R36" i="28"/>
  <c r="Q36" i="28"/>
  <c r="P36" i="28"/>
  <c r="E36" i="28"/>
  <c r="O34" i="28"/>
  <c r="Q34" i="28" s="1"/>
  <c r="N34" i="28"/>
  <c r="M34" i="28"/>
  <c r="L34" i="28"/>
  <c r="K34" i="28"/>
  <c r="J34" i="28"/>
  <c r="I34" i="28"/>
  <c r="H34" i="28"/>
  <c r="R34" i="28" s="1"/>
  <c r="G34" i="28"/>
  <c r="F34" i="28"/>
  <c r="C34" i="28"/>
  <c r="B34" i="28"/>
  <c r="E34" i="28" s="1"/>
  <c r="S33" i="28"/>
  <c r="R33" i="28"/>
  <c r="Q33" i="28"/>
  <c r="U33" i="28" s="1"/>
  <c r="P33" i="28"/>
  <c r="E33" i="28"/>
  <c r="T33" i="28" s="1"/>
  <c r="O31" i="28"/>
  <c r="N31" i="28"/>
  <c r="M31" i="28"/>
  <c r="L31" i="28"/>
  <c r="K31" i="28"/>
  <c r="J31" i="28"/>
  <c r="I31" i="28"/>
  <c r="S31" i="28" s="1"/>
  <c r="H31" i="28"/>
  <c r="R31" i="28" s="1"/>
  <c r="G31" i="28"/>
  <c r="F31" i="28"/>
  <c r="C31" i="28"/>
  <c r="B31" i="28"/>
  <c r="E31" i="28" s="1"/>
  <c r="T30" i="28"/>
  <c r="S30" i="28"/>
  <c r="R30" i="28"/>
  <c r="Q30" i="28"/>
  <c r="P30" i="28"/>
  <c r="E30" i="28"/>
  <c r="U30" i="28" s="1"/>
  <c r="S29" i="28"/>
  <c r="R29" i="28"/>
  <c r="Q29" i="28"/>
  <c r="P29" i="28"/>
  <c r="E29" i="28"/>
  <c r="S28" i="28"/>
  <c r="R28" i="28"/>
  <c r="Q28" i="28"/>
  <c r="P28" i="28"/>
  <c r="E28" i="28"/>
  <c r="S27" i="28"/>
  <c r="R27" i="28"/>
  <c r="Q27" i="28"/>
  <c r="P27" i="28"/>
  <c r="E27" i="28"/>
  <c r="O25" i="28"/>
  <c r="N25" i="28"/>
  <c r="M25" i="28"/>
  <c r="L25" i="28"/>
  <c r="K25" i="28"/>
  <c r="J25" i="28"/>
  <c r="I25" i="28"/>
  <c r="S25" i="28" s="1"/>
  <c r="H25" i="28"/>
  <c r="R25" i="28" s="1"/>
  <c r="G25" i="28"/>
  <c r="F25" i="28"/>
  <c r="C25" i="28"/>
  <c r="B25" i="28"/>
  <c r="E25" i="28" s="1"/>
  <c r="U24" i="28"/>
  <c r="S24" i="28"/>
  <c r="R24" i="28"/>
  <c r="Q24" i="28"/>
  <c r="P24" i="28"/>
  <c r="E24" i="28"/>
  <c r="T24" i="28" s="1"/>
  <c r="S23" i="28"/>
  <c r="R23" i="28"/>
  <c r="Q23" i="28"/>
  <c r="P23" i="28"/>
  <c r="E23" i="28"/>
  <c r="U23" i="28" s="1"/>
  <c r="S22" i="28"/>
  <c r="R22" i="28"/>
  <c r="Q22" i="28"/>
  <c r="P22" i="28"/>
  <c r="E22" i="28"/>
  <c r="U22" i="28" s="1"/>
  <c r="T21" i="28"/>
  <c r="S21" i="28"/>
  <c r="R21" i="28"/>
  <c r="Q21" i="28"/>
  <c r="P21" i="28"/>
  <c r="E21" i="28"/>
  <c r="U21" i="28" s="1"/>
  <c r="S20" i="28"/>
  <c r="R20" i="28"/>
  <c r="Q20" i="28"/>
  <c r="P20" i="28"/>
  <c r="E20" i="28"/>
  <c r="S19" i="28"/>
  <c r="R19" i="28"/>
  <c r="Q19" i="28"/>
  <c r="P19" i="28"/>
  <c r="E19" i="28"/>
  <c r="S18" i="28"/>
  <c r="R18" i="28"/>
  <c r="Q18" i="28"/>
  <c r="P18" i="28"/>
  <c r="E18" i="28"/>
  <c r="O16" i="28"/>
  <c r="N16" i="28"/>
  <c r="M16" i="28"/>
  <c r="L16" i="28"/>
  <c r="K16" i="28"/>
  <c r="J16" i="28"/>
  <c r="R16" i="28" s="1"/>
  <c r="I16" i="28"/>
  <c r="H16" i="28"/>
  <c r="G16" i="28"/>
  <c r="F16" i="28"/>
  <c r="C16" i="28"/>
  <c r="B16" i="28"/>
  <c r="E16" i="28" s="1"/>
  <c r="U15" i="28"/>
  <c r="T15" i="28"/>
  <c r="S15" i="28"/>
  <c r="R15" i="28"/>
  <c r="Q15" i="28"/>
  <c r="P15" i="28"/>
  <c r="E15" i="28"/>
  <c r="S14" i="28"/>
  <c r="R14" i="28"/>
  <c r="Q14" i="28"/>
  <c r="P14" i="28"/>
  <c r="E14" i="28"/>
  <c r="S13" i="28"/>
  <c r="R13" i="28"/>
  <c r="Q13" i="28"/>
  <c r="P13" i="28"/>
  <c r="E13" i="28"/>
  <c r="U12" i="28"/>
  <c r="S12" i="28"/>
  <c r="R12" i="28"/>
  <c r="Q12" i="28"/>
  <c r="P12" i="28"/>
  <c r="E12" i="28"/>
  <c r="T12" i="28" s="1"/>
  <c r="S11" i="28"/>
  <c r="R11" i="28"/>
  <c r="Q11" i="28"/>
  <c r="P11" i="28"/>
  <c r="E11" i="28"/>
  <c r="U11" i="28" s="1"/>
  <c r="S10" i="28"/>
  <c r="R10" i="28"/>
  <c r="Q10" i="28"/>
  <c r="P10" i="28"/>
  <c r="E10" i="28"/>
  <c r="S9" i="28"/>
  <c r="R9" i="28"/>
  <c r="Q9" i="28"/>
  <c r="P9" i="28"/>
  <c r="E9" i="28"/>
  <c r="U9" i="28" s="1"/>
  <c r="U96" i="27"/>
  <c r="S96" i="27"/>
  <c r="R96" i="27"/>
  <c r="Q96" i="27"/>
  <c r="P96" i="27"/>
  <c r="E96" i="27"/>
  <c r="T96" i="27" s="1"/>
  <c r="S95" i="27"/>
  <c r="R95" i="27"/>
  <c r="Q95" i="27"/>
  <c r="P95" i="27"/>
  <c r="E95" i="27"/>
  <c r="S94" i="27"/>
  <c r="R94" i="27"/>
  <c r="Q94" i="27"/>
  <c r="P94" i="27"/>
  <c r="E94" i="27"/>
  <c r="T93" i="27"/>
  <c r="S93" i="27"/>
  <c r="R93" i="27"/>
  <c r="Q93" i="27"/>
  <c r="P93" i="27"/>
  <c r="E93" i="27"/>
  <c r="U92" i="27"/>
  <c r="T92" i="27"/>
  <c r="S92" i="27"/>
  <c r="R92" i="27"/>
  <c r="Q92" i="27"/>
  <c r="P92" i="27"/>
  <c r="E92" i="27"/>
  <c r="S91" i="27"/>
  <c r="R91" i="27"/>
  <c r="Q91" i="27"/>
  <c r="P91" i="27"/>
  <c r="E91" i="27"/>
  <c r="S90" i="27"/>
  <c r="R90" i="27"/>
  <c r="Q90" i="27"/>
  <c r="P90" i="27"/>
  <c r="E90" i="27"/>
  <c r="U89" i="27"/>
  <c r="S89" i="27"/>
  <c r="R89" i="27"/>
  <c r="Q89" i="27"/>
  <c r="P89" i="27"/>
  <c r="E89" i="27"/>
  <c r="T89" i="27" s="1"/>
  <c r="U88" i="27"/>
  <c r="T88" i="27"/>
  <c r="S88" i="27"/>
  <c r="R88" i="27"/>
  <c r="Q88" i="27"/>
  <c r="P88" i="27"/>
  <c r="E88" i="27"/>
  <c r="S86" i="27"/>
  <c r="R86" i="27"/>
  <c r="Q86" i="27"/>
  <c r="P86" i="27"/>
  <c r="E86" i="27"/>
  <c r="U86" i="27" s="1"/>
  <c r="O74" i="27"/>
  <c r="N74" i="27"/>
  <c r="M74" i="27"/>
  <c r="L74" i="27"/>
  <c r="K74" i="27"/>
  <c r="J74" i="27"/>
  <c r="I74" i="27"/>
  <c r="H74" i="27"/>
  <c r="G74" i="27"/>
  <c r="F74" i="27"/>
  <c r="C74" i="27"/>
  <c r="B74" i="27"/>
  <c r="E74" i="27" s="1"/>
  <c r="O73" i="27"/>
  <c r="N73" i="27"/>
  <c r="M73" i="27"/>
  <c r="L73" i="27"/>
  <c r="K73" i="27"/>
  <c r="J73" i="27"/>
  <c r="I73" i="27"/>
  <c r="S73" i="27" s="1"/>
  <c r="H73" i="27"/>
  <c r="R73" i="27" s="1"/>
  <c r="G73" i="27"/>
  <c r="F73" i="27"/>
  <c r="C73" i="27"/>
  <c r="B73" i="27"/>
  <c r="O72" i="27"/>
  <c r="N72" i="27"/>
  <c r="M72" i="27"/>
  <c r="L72" i="27"/>
  <c r="K72" i="27"/>
  <c r="J72" i="27"/>
  <c r="I72" i="27"/>
  <c r="S72" i="27" s="1"/>
  <c r="H72" i="27"/>
  <c r="G72" i="27"/>
  <c r="F72" i="27"/>
  <c r="C72" i="27"/>
  <c r="E72" i="27" s="1"/>
  <c r="B72" i="27"/>
  <c r="S71" i="27"/>
  <c r="R71" i="27"/>
  <c r="Q71" i="27"/>
  <c r="P71" i="27"/>
  <c r="E71" i="27"/>
  <c r="S70" i="27"/>
  <c r="R70" i="27"/>
  <c r="Q70" i="27"/>
  <c r="P70" i="27"/>
  <c r="E70" i="27"/>
  <c r="O68" i="27"/>
  <c r="N68" i="27"/>
  <c r="M68" i="27"/>
  <c r="L68" i="27"/>
  <c r="K68" i="27"/>
  <c r="J68" i="27"/>
  <c r="I68" i="27"/>
  <c r="H68" i="27"/>
  <c r="G68" i="27"/>
  <c r="F68" i="27"/>
  <c r="C68" i="27"/>
  <c r="B68" i="27"/>
  <c r="S67" i="27"/>
  <c r="O67" i="27"/>
  <c r="N67" i="27"/>
  <c r="M67" i="27"/>
  <c r="L67" i="27"/>
  <c r="K67" i="27"/>
  <c r="J67" i="27"/>
  <c r="I67" i="27"/>
  <c r="H67" i="27"/>
  <c r="R67" i="27" s="1"/>
  <c r="G67" i="27"/>
  <c r="F67" i="27"/>
  <c r="C67" i="27"/>
  <c r="B67" i="27"/>
  <c r="E67" i="27" s="1"/>
  <c r="S66" i="27"/>
  <c r="R66" i="27"/>
  <c r="Q66" i="27"/>
  <c r="P66" i="27"/>
  <c r="E66" i="27"/>
  <c r="T66" i="27" s="1"/>
  <c r="S65" i="27"/>
  <c r="R65" i="27"/>
  <c r="Q65" i="27"/>
  <c r="P65" i="27"/>
  <c r="E65" i="27"/>
  <c r="U64" i="27"/>
  <c r="T64" i="27"/>
  <c r="S64" i="27"/>
  <c r="R64" i="27"/>
  <c r="Q64" i="27"/>
  <c r="P64" i="27"/>
  <c r="E64" i="27"/>
  <c r="T63" i="27"/>
  <c r="S63" i="27"/>
  <c r="R63" i="27"/>
  <c r="Q63" i="27"/>
  <c r="P63" i="27"/>
  <c r="E63" i="27"/>
  <c r="U63" i="27" s="1"/>
  <c r="S62" i="27"/>
  <c r="R62" i="27"/>
  <c r="Q62" i="27"/>
  <c r="P62" i="27"/>
  <c r="E62" i="27"/>
  <c r="T62" i="27" s="1"/>
  <c r="O60" i="27"/>
  <c r="N60" i="27"/>
  <c r="M60" i="27"/>
  <c r="L60" i="27"/>
  <c r="K60" i="27"/>
  <c r="J60" i="27"/>
  <c r="I60" i="27"/>
  <c r="S60" i="27" s="1"/>
  <c r="H60" i="27"/>
  <c r="R60" i="27" s="1"/>
  <c r="C60" i="27"/>
  <c r="B60" i="27"/>
  <c r="S59" i="27"/>
  <c r="R59" i="27"/>
  <c r="Q59" i="27"/>
  <c r="P59" i="27"/>
  <c r="E59" i="27"/>
  <c r="T58" i="27"/>
  <c r="S58" i="27"/>
  <c r="R58" i="27"/>
  <c r="Q58" i="27"/>
  <c r="P58" i="27"/>
  <c r="E58" i="27"/>
  <c r="U58" i="27" s="1"/>
  <c r="U57" i="27"/>
  <c r="S57" i="27"/>
  <c r="R57" i="27"/>
  <c r="Q57" i="27"/>
  <c r="P57" i="27"/>
  <c r="E57" i="27"/>
  <c r="T57" i="27" s="1"/>
  <c r="S56" i="27"/>
  <c r="R56" i="27"/>
  <c r="Q56" i="27"/>
  <c r="P56" i="27"/>
  <c r="E56" i="27"/>
  <c r="U56" i="27" s="1"/>
  <c r="O54" i="27"/>
  <c r="N54" i="27"/>
  <c r="M54" i="27"/>
  <c r="L54" i="27"/>
  <c r="K54" i="27"/>
  <c r="J54" i="27"/>
  <c r="I54" i="27"/>
  <c r="S54" i="27" s="1"/>
  <c r="H54" i="27"/>
  <c r="R54" i="27" s="1"/>
  <c r="G54" i="27"/>
  <c r="F54" i="27"/>
  <c r="C54" i="27"/>
  <c r="B54" i="27"/>
  <c r="T53" i="27"/>
  <c r="S53" i="27"/>
  <c r="R53" i="27"/>
  <c r="Q53" i="27"/>
  <c r="P53" i="27"/>
  <c r="E53" i="27"/>
  <c r="U53" i="27" s="1"/>
  <c r="T52" i="27"/>
  <c r="S52" i="27"/>
  <c r="R52" i="27"/>
  <c r="Q52" i="27"/>
  <c r="P52" i="27"/>
  <c r="E52" i="27"/>
  <c r="U52" i="27" s="1"/>
  <c r="S51" i="27"/>
  <c r="R51" i="27"/>
  <c r="Q51" i="27"/>
  <c r="P51" i="27"/>
  <c r="E51" i="27"/>
  <c r="S50" i="27"/>
  <c r="R50" i="27"/>
  <c r="Q50" i="27"/>
  <c r="P50" i="27"/>
  <c r="E50" i="27"/>
  <c r="U49" i="27"/>
  <c r="S49" i="27"/>
  <c r="R49" i="27"/>
  <c r="Q49" i="27"/>
  <c r="P49" i="27"/>
  <c r="E49" i="27"/>
  <c r="T49" i="27" s="1"/>
  <c r="S48" i="27"/>
  <c r="R48" i="27"/>
  <c r="Q48" i="27"/>
  <c r="P48" i="27"/>
  <c r="E48" i="27"/>
  <c r="S47" i="27"/>
  <c r="R47" i="27"/>
  <c r="Q47" i="27"/>
  <c r="P47" i="27"/>
  <c r="E47" i="27"/>
  <c r="U46" i="27"/>
  <c r="S46" i="27"/>
  <c r="R46" i="27"/>
  <c r="Q46" i="27"/>
  <c r="P46" i="27"/>
  <c r="E46" i="27"/>
  <c r="T46" i="27" s="1"/>
  <c r="U45" i="27"/>
  <c r="T45" i="27"/>
  <c r="S45" i="27"/>
  <c r="R45" i="27"/>
  <c r="Q45" i="27"/>
  <c r="P45" i="27"/>
  <c r="E45" i="27"/>
  <c r="S44" i="27"/>
  <c r="R44" i="27"/>
  <c r="Q44" i="27"/>
  <c r="P44" i="27"/>
  <c r="E44" i="27"/>
  <c r="T44" i="27" s="1"/>
  <c r="S43" i="27"/>
  <c r="R43" i="27"/>
  <c r="Q43" i="27"/>
  <c r="P43" i="27"/>
  <c r="E43" i="27"/>
  <c r="O41" i="27"/>
  <c r="N41" i="27"/>
  <c r="M41" i="27"/>
  <c r="L41" i="27"/>
  <c r="K41" i="27"/>
  <c r="J41" i="27"/>
  <c r="I41" i="27"/>
  <c r="S41" i="27" s="1"/>
  <c r="H41" i="27"/>
  <c r="R41" i="27" s="1"/>
  <c r="G41" i="27"/>
  <c r="F41" i="27"/>
  <c r="C41" i="27"/>
  <c r="B41" i="27"/>
  <c r="S40" i="27"/>
  <c r="R40" i="27"/>
  <c r="Q40" i="27"/>
  <c r="P40" i="27"/>
  <c r="E40" i="27"/>
  <c r="S39" i="27"/>
  <c r="R39" i="27"/>
  <c r="Q39" i="27"/>
  <c r="P39" i="27"/>
  <c r="E39" i="27"/>
  <c r="S38" i="27"/>
  <c r="R38" i="27"/>
  <c r="Q38" i="27"/>
  <c r="P38" i="27"/>
  <c r="E38" i="27"/>
  <c r="T38" i="27" s="1"/>
  <c r="S37" i="27"/>
  <c r="R37" i="27"/>
  <c r="Q37" i="27"/>
  <c r="P37" i="27"/>
  <c r="T37" i="27" s="1"/>
  <c r="E37" i="27"/>
  <c r="U37" i="27" s="1"/>
  <c r="S36" i="27"/>
  <c r="R36" i="27"/>
  <c r="Q36" i="27"/>
  <c r="P36" i="27"/>
  <c r="E36" i="27"/>
  <c r="O34" i="27"/>
  <c r="N34" i="27"/>
  <c r="M34" i="27"/>
  <c r="L34" i="27"/>
  <c r="K34" i="27"/>
  <c r="J34" i="27"/>
  <c r="I34" i="27"/>
  <c r="H34" i="27"/>
  <c r="P34" i="27" s="1"/>
  <c r="G34" i="27"/>
  <c r="F34" i="27"/>
  <c r="C34" i="27"/>
  <c r="B34" i="27"/>
  <c r="U33" i="27"/>
  <c r="S33" i="27"/>
  <c r="R33" i="27"/>
  <c r="Q33" i="27"/>
  <c r="P33" i="27"/>
  <c r="E33" i="27"/>
  <c r="T33" i="27" s="1"/>
  <c r="O31" i="27"/>
  <c r="N31" i="27"/>
  <c r="M31" i="27"/>
  <c r="L31" i="27"/>
  <c r="K31" i="27"/>
  <c r="J31" i="27"/>
  <c r="I31" i="27"/>
  <c r="S31" i="27" s="1"/>
  <c r="H31" i="27"/>
  <c r="R31" i="27" s="1"/>
  <c r="G31" i="27"/>
  <c r="F31" i="27"/>
  <c r="C31" i="27"/>
  <c r="B31" i="27"/>
  <c r="E31" i="27" s="1"/>
  <c r="U30" i="27"/>
  <c r="T30" i="27"/>
  <c r="S30" i="27"/>
  <c r="R30" i="27"/>
  <c r="Q30" i="27"/>
  <c r="P30" i="27"/>
  <c r="E30" i="27"/>
  <c r="S29" i="27"/>
  <c r="R29" i="27"/>
  <c r="Q29" i="27"/>
  <c r="P29" i="27"/>
  <c r="E29" i="27"/>
  <c r="U29" i="27" s="1"/>
  <c r="T28" i="27"/>
  <c r="S28" i="27"/>
  <c r="R28" i="27"/>
  <c r="Q28" i="27"/>
  <c r="P28" i="27"/>
  <c r="E28" i="27"/>
  <c r="U28" i="27" s="1"/>
  <c r="T27" i="27"/>
  <c r="S27" i="27"/>
  <c r="R27" i="27"/>
  <c r="Q27" i="27"/>
  <c r="P27" i="27"/>
  <c r="E27" i="27"/>
  <c r="U27" i="27" s="1"/>
  <c r="O25" i="27"/>
  <c r="N25" i="27"/>
  <c r="M25" i="27"/>
  <c r="L25" i="27"/>
  <c r="K25" i="27"/>
  <c r="J25" i="27"/>
  <c r="I25" i="27"/>
  <c r="S25" i="27" s="1"/>
  <c r="H25" i="27"/>
  <c r="R25" i="27" s="1"/>
  <c r="G25" i="27"/>
  <c r="F25" i="27"/>
  <c r="E25" i="27"/>
  <c r="C25" i="27"/>
  <c r="B25" i="27"/>
  <c r="S24" i="27"/>
  <c r="R24" i="27"/>
  <c r="Q24" i="27"/>
  <c r="P24" i="27"/>
  <c r="E24" i="27"/>
  <c r="S23" i="27"/>
  <c r="R23" i="27"/>
  <c r="Q23" i="27"/>
  <c r="P23" i="27"/>
  <c r="E23" i="27"/>
  <c r="S22" i="27"/>
  <c r="R22" i="27"/>
  <c r="Q22" i="27"/>
  <c r="P22" i="27"/>
  <c r="E22" i="27"/>
  <c r="S21" i="27"/>
  <c r="R21" i="27"/>
  <c r="Q21" i="27"/>
  <c r="P21" i="27"/>
  <c r="E21" i="27"/>
  <c r="S20" i="27"/>
  <c r="R20" i="27"/>
  <c r="Q20" i="27"/>
  <c r="P20" i="27"/>
  <c r="E20" i="27"/>
  <c r="U19" i="27"/>
  <c r="S19" i="27"/>
  <c r="R19" i="27"/>
  <c r="Q19" i="27"/>
  <c r="P19" i="27"/>
  <c r="E19" i="27"/>
  <c r="T19" i="27" s="1"/>
  <c r="U18" i="27"/>
  <c r="T18" i="27"/>
  <c r="S18" i="27"/>
  <c r="R18" i="27"/>
  <c r="Q18" i="27"/>
  <c r="P18" i="27"/>
  <c r="E18" i="27"/>
  <c r="O16" i="27"/>
  <c r="N16" i="27"/>
  <c r="M16" i="27"/>
  <c r="L16" i="27"/>
  <c r="K16" i="27"/>
  <c r="J16" i="27"/>
  <c r="I16" i="27"/>
  <c r="H16" i="27"/>
  <c r="G16" i="27"/>
  <c r="F16" i="27"/>
  <c r="C16" i="27"/>
  <c r="B16" i="27"/>
  <c r="S15" i="27"/>
  <c r="R15" i="27"/>
  <c r="Q15" i="27"/>
  <c r="P15" i="27"/>
  <c r="E15" i="27"/>
  <c r="T14" i="27"/>
  <c r="S14" i="27"/>
  <c r="R14" i="27"/>
  <c r="Q14" i="27"/>
  <c r="P14" i="27"/>
  <c r="E14" i="27"/>
  <c r="U14" i="27" s="1"/>
  <c r="T13" i="27"/>
  <c r="S13" i="27"/>
  <c r="R13" i="27"/>
  <c r="Q13" i="27"/>
  <c r="P13" i="27"/>
  <c r="E13" i="27"/>
  <c r="U13" i="27" s="1"/>
  <c r="S12" i="27"/>
  <c r="R12" i="27"/>
  <c r="Q12" i="27"/>
  <c r="P12" i="27"/>
  <c r="E12" i="27"/>
  <c r="S11" i="27"/>
  <c r="R11" i="27"/>
  <c r="Q11" i="27"/>
  <c r="P11" i="27"/>
  <c r="E11" i="27"/>
  <c r="S10" i="27"/>
  <c r="R10" i="27"/>
  <c r="Q10" i="27"/>
  <c r="P10" i="27"/>
  <c r="E10" i="27"/>
  <c r="T9" i="27"/>
  <c r="S9" i="27"/>
  <c r="R9" i="27"/>
  <c r="Q9" i="27"/>
  <c r="P9" i="27"/>
  <c r="E9" i="27"/>
  <c r="U9" i="27" s="1"/>
  <c r="S96" i="26"/>
  <c r="R96" i="26"/>
  <c r="Q96" i="26"/>
  <c r="P96" i="26"/>
  <c r="E96" i="26"/>
  <c r="U95" i="26"/>
  <c r="T95" i="26"/>
  <c r="S95" i="26"/>
  <c r="R95" i="26"/>
  <c r="Q95" i="26"/>
  <c r="P95" i="26"/>
  <c r="E95" i="26"/>
  <c r="T94" i="26"/>
  <c r="S94" i="26"/>
  <c r="R94" i="26"/>
  <c r="Q94" i="26"/>
  <c r="P94" i="26"/>
  <c r="E94" i="26"/>
  <c r="U94" i="26" s="1"/>
  <c r="S93" i="26"/>
  <c r="R93" i="26"/>
  <c r="Q93" i="26"/>
  <c r="P93" i="26"/>
  <c r="E93" i="26"/>
  <c r="S92" i="26"/>
  <c r="R92" i="26"/>
  <c r="Q92" i="26"/>
  <c r="P92" i="26"/>
  <c r="E92" i="26"/>
  <c r="S91" i="26"/>
  <c r="R91" i="26"/>
  <c r="Q91" i="26"/>
  <c r="P91" i="26"/>
  <c r="E91" i="26"/>
  <c r="S90" i="26"/>
  <c r="R90" i="26"/>
  <c r="Q90" i="26"/>
  <c r="P90" i="26"/>
  <c r="E90" i="26"/>
  <c r="T90" i="26" s="1"/>
  <c r="T89" i="26"/>
  <c r="S89" i="26"/>
  <c r="R89" i="26"/>
  <c r="Q89" i="26"/>
  <c r="P89" i="26"/>
  <c r="E89" i="26"/>
  <c r="U89" i="26" s="1"/>
  <c r="S88" i="26"/>
  <c r="R88" i="26"/>
  <c r="Q88" i="26"/>
  <c r="P88" i="26"/>
  <c r="E88" i="26"/>
  <c r="S86" i="26"/>
  <c r="R86" i="26"/>
  <c r="Q86" i="26"/>
  <c r="P86" i="26"/>
  <c r="E86" i="26"/>
  <c r="U86" i="26" s="1"/>
  <c r="O74" i="26"/>
  <c r="N74" i="26"/>
  <c r="M74" i="26"/>
  <c r="L74" i="26"/>
  <c r="K74" i="26"/>
  <c r="J74" i="26"/>
  <c r="I74" i="26"/>
  <c r="S74" i="26" s="1"/>
  <c r="H74" i="26"/>
  <c r="G74" i="26"/>
  <c r="F74" i="26"/>
  <c r="C74" i="26"/>
  <c r="B74" i="26"/>
  <c r="E74" i="26" s="1"/>
  <c r="O73" i="26"/>
  <c r="N73" i="26"/>
  <c r="M73" i="26"/>
  <c r="L73" i="26"/>
  <c r="K73" i="26"/>
  <c r="J73" i="26"/>
  <c r="I73" i="26"/>
  <c r="H73" i="26"/>
  <c r="R73" i="26" s="1"/>
  <c r="G73" i="26"/>
  <c r="F73" i="26"/>
  <c r="C73" i="26"/>
  <c r="B73" i="26"/>
  <c r="O72" i="26"/>
  <c r="N72" i="26"/>
  <c r="M72" i="26"/>
  <c r="L72" i="26"/>
  <c r="K72" i="26"/>
  <c r="J72" i="26"/>
  <c r="R72" i="26" s="1"/>
  <c r="I72" i="26"/>
  <c r="H72" i="26"/>
  <c r="G72" i="26"/>
  <c r="F72" i="26"/>
  <c r="C72" i="26"/>
  <c r="B72" i="26"/>
  <c r="E72" i="26" s="1"/>
  <c r="U71" i="26"/>
  <c r="T71" i="26"/>
  <c r="S71" i="26"/>
  <c r="R71" i="26"/>
  <c r="Q71" i="26"/>
  <c r="P71" i="26"/>
  <c r="E71" i="26"/>
  <c r="S70" i="26"/>
  <c r="R70" i="26"/>
  <c r="Q70" i="26"/>
  <c r="P70" i="26"/>
  <c r="E70" i="26"/>
  <c r="O68" i="26"/>
  <c r="N68" i="26"/>
  <c r="M68" i="26"/>
  <c r="L68" i="26"/>
  <c r="K68" i="26"/>
  <c r="J68" i="26"/>
  <c r="I68" i="26"/>
  <c r="H68" i="26"/>
  <c r="G68" i="26"/>
  <c r="F68" i="26"/>
  <c r="C68" i="26"/>
  <c r="B68" i="26"/>
  <c r="E68" i="26" s="1"/>
  <c r="O67" i="26"/>
  <c r="N67" i="26"/>
  <c r="M67" i="26"/>
  <c r="L67" i="26"/>
  <c r="K67" i="26"/>
  <c r="J67" i="26"/>
  <c r="I67" i="26"/>
  <c r="H67" i="26"/>
  <c r="P67" i="26" s="1"/>
  <c r="G67" i="26"/>
  <c r="F67" i="26"/>
  <c r="C67" i="26"/>
  <c r="B67" i="26"/>
  <c r="T66" i="26"/>
  <c r="S66" i="26"/>
  <c r="R66" i="26"/>
  <c r="Q66" i="26"/>
  <c r="P66" i="26"/>
  <c r="E66" i="26"/>
  <c r="U66" i="26" s="1"/>
  <c r="S65" i="26"/>
  <c r="R65" i="26"/>
  <c r="Q65" i="26"/>
  <c r="P65" i="26"/>
  <c r="E65" i="26"/>
  <c r="U64" i="26"/>
  <c r="T64" i="26"/>
  <c r="S64" i="26"/>
  <c r="R64" i="26"/>
  <c r="Q64" i="26"/>
  <c r="P64" i="26"/>
  <c r="E64" i="26"/>
  <c r="T63" i="26"/>
  <c r="S63" i="26"/>
  <c r="R63" i="26"/>
  <c r="Q63" i="26"/>
  <c r="P63" i="26"/>
  <c r="E63" i="26"/>
  <c r="U63" i="26" s="1"/>
  <c r="S62" i="26"/>
  <c r="R62" i="26"/>
  <c r="Q62" i="26"/>
  <c r="P62" i="26"/>
  <c r="E62" i="26"/>
  <c r="T62" i="26" s="1"/>
  <c r="O60" i="26"/>
  <c r="N60" i="26"/>
  <c r="M60" i="26"/>
  <c r="L60" i="26"/>
  <c r="K60" i="26"/>
  <c r="J60" i="26"/>
  <c r="I60" i="26"/>
  <c r="S60" i="26" s="1"/>
  <c r="H60" i="26"/>
  <c r="R60" i="26" s="1"/>
  <c r="E60" i="26"/>
  <c r="C60" i="26"/>
  <c r="B60" i="26"/>
  <c r="S59" i="26"/>
  <c r="R59" i="26"/>
  <c r="Q59" i="26"/>
  <c r="P59" i="26"/>
  <c r="E59" i="26"/>
  <c r="S58" i="26"/>
  <c r="R58" i="26"/>
  <c r="Q58" i="26"/>
  <c r="P58" i="26"/>
  <c r="E58" i="26"/>
  <c r="S57" i="26"/>
  <c r="R57" i="26"/>
  <c r="Q57" i="26"/>
  <c r="P57" i="26"/>
  <c r="E57" i="26"/>
  <c r="U56" i="26"/>
  <c r="T56" i="26"/>
  <c r="S56" i="26"/>
  <c r="R56" i="26"/>
  <c r="Q56" i="26"/>
  <c r="P56" i="26"/>
  <c r="E56" i="26"/>
  <c r="O54" i="26"/>
  <c r="N54" i="26"/>
  <c r="M54" i="26"/>
  <c r="L54" i="26"/>
  <c r="K54" i="26"/>
  <c r="J54" i="26"/>
  <c r="I54" i="26"/>
  <c r="S54" i="26" s="1"/>
  <c r="H54" i="26"/>
  <c r="R54" i="26" s="1"/>
  <c r="G54" i="26"/>
  <c r="F54" i="26"/>
  <c r="C54" i="26"/>
  <c r="B54" i="26"/>
  <c r="E54" i="26" s="1"/>
  <c r="U53" i="26"/>
  <c r="T53" i="26"/>
  <c r="S53" i="26"/>
  <c r="R53" i="26"/>
  <c r="Q53" i="26"/>
  <c r="P53" i="26"/>
  <c r="E53" i="26"/>
  <c r="S52" i="26"/>
  <c r="R52" i="26"/>
  <c r="Q52" i="26"/>
  <c r="P52" i="26"/>
  <c r="E52" i="26"/>
  <c r="U52" i="26" s="1"/>
  <c r="S51" i="26"/>
  <c r="R51" i="26"/>
  <c r="Q51" i="26"/>
  <c r="P51" i="26"/>
  <c r="E51" i="26"/>
  <c r="T50" i="26"/>
  <c r="S50" i="26"/>
  <c r="R50" i="26"/>
  <c r="Q50" i="26"/>
  <c r="P50" i="26"/>
  <c r="E50" i="26"/>
  <c r="U50" i="26" s="1"/>
  <c r="S49" i="26"/>
  <c r="R49" i="26"/>
  <c r="Q49" i="26"/>
  <c r="P49" i="26"/>
  <c r="E49" i="26"/>
  <c r="S48" i="26"/>
  <c r="R48" i="26"/>
  <c r="Q48" i="26"/>
  <c r="P48" i="26"/>
  <c r="E48" i="26"/>
  <c r="S47" i="26"/>
  <c r="R47" i="26"/>
  <c r="Q47" i="26"/>
  <c r="P47" i="26"/>
  <c r="E47" i="26"/>
  <c r="S46" i="26"/>
  <c r="R46" i="26"/>
  <c r="Q46" i="26"/>
  <c r="P46" i="26"/>
  <c r="E46" i="26"/>
  <c r="T46" i="26" s="1"/>
  <c r="U45" i="26"/>
  <c r="T45" i="26"/>
  <c r="S45" i="26"/>
  <c r="R45" i="26"/>
  <c r="Q45" i="26"/>
  <c r="P45" i="26"/>
  <c r="E45" i="26"/>
  <c r="U44" i="26"/>
  <c r="T44" i="26"/>
  <c r="S44" i="26"/>
  <c r="R44" i="26"/>
  <c r="Q44" i="26"/>
  <c r="P44" i="26"/>
  <c r="E44" i="26"/>
  <c r="S43" i="26"/>
  <c r="R43" i="26"/>
  <c r="Q43" i="26"/>
  <c r="P43" i="26"/>
  <c r="E43" i="26"/>
  <c r="O41" i="26"/>
  <c r="N41" i="26"/>
  <c r="M41" i="26"/>
  <c r="L41" i="26"/>
  <c r="K41" i="26"/>
  <c r="J41" i="26"/>
  <c r="I41" i="26"/>
  <c r="H41" i="26"/>
  <c r="R41" i="26" s="1"/>
  <c r="G41" i="26"/>
  <c r="F41" i="26"/>
  <c r="C41" i="26"/>
  <c r="B41" i="26"/>
  <c r="U40" i="26"/>
  <c r="S40" i="26"/>
  <c r="R40" i="26"/>
  <c r="Q40" i="26"/>
  <c r="P40" i="26"/>
  <c r="E40" i="26"/>
  <c r="T40" i="26" s="1"/>
  <c r="T39" i="26"/>
  <c r="S39" i="26"/>
  <c r="R39" i="26"/>
  <c r="Q39" i="26"/>
  <c r="P39" i="26"/>
  <c r="E39" i="26"/>
  <c r="U39" i="26" s="1"/>
  <c r="S38" i="26"/>
  <c r="R38" i="26"/>
  <c r="Q38" i="26"/>
  <c r="P38" i="26"/>
  <c r="E38" i="26"/>
  <c r="S37" i="26"/>
  <c r="R37" i="26"/>
  <c r="Q37" i="26"/>
  <c r="P37" i="26"/>
  <c r="E37" i="26"/>
  <c r="U36" i="26"/>
  <c r="S36" i="26"/>
  <c r="R36" i="26"/>
  <c r="Q36" i="26"/>
  <c r="P36" i="26"/>
  <c r="E36" i="26"/>
  <c r="O34" i="26"/>
  <c r="N34" i="26"/>
  <c r="M34" i="26"/>
  <c r="L34" i="26"/>
  <c r="K34" i="26"/>
  <c r="J34" i="26"/>
  <c r="I34" i="26"/>
  <c r="H34" i="26"/>
  <c r="G34" i="26"/>
  <c r="F34" i="26"/>
  <c r="C34" i="26"/>
  <c r="B34" i="26"/>
  <c r="S33" i="26"/>
  <c r="R33" i="26"/>
  <c r="Q33" i="26"/>
  <c r="P33" i="26"/>
  <c r="E33" i="26"/>
  <c r="S31" i="26"/>
  <c r="O31" i="26"/>
  <c r="N31" i="26"/>
  <c r="M31" i="26"/>
  <c r="L31" i="26"/>
  <c r="K31" i="26"/>
  <c r="J31" i="26"/>
  <c r="I31" i="26"/>
  <c r="H31" i="26"/>
  <c r="R31" i="26" s="1"/>
  <c r="G31" i="26"/>
  <c r="F31" i="26"/>
  <c r="C31" i="26"/>
  <c r="B31" i="26"/>
  <c r="E31" i="26" s="1"/>
  <c r="U30" i="26"/>
  <c r="S30" i="26"/>
  <c r="R30" i="26"/>
  <c r="Q30" i="26"/>
  <c r="P30" i="26"/>
  <c r="E30" i="26"/>
  <c r="T30" i="26" s="1"/>
  <c r="S29" i="26"/>
  <c r="R29" i="26"/>
  <c r="Q29" i="26"/>
  <c r="P29" i="26"/>
  <c r="E29" i="26"/>
  <c r="U29" i="26" s="1"/>
  <c r="S28" i="26"/>
  <c r="R28" i="26"/>
  <c r="Q28" i="26"/>
  <c r="P28" i="26"/>
  <c r="E28" i="26"/>
  <c r="T27" i="26"/>
  <c r="S27" i="26"/>
  <c r="R27" i="26"/>
  <c r="Q27" i="26"/>
  <c r="P27" i="26"/>
  <c r="E27" i="26"/>
  <c r="U27" i="26" s="1"/>
  <c r="O25" i="26"/>
  <c r="N25" i="26"/>
  <c r="M25" i="26"/>
  <c r="L25" i="26"/>
  <c r="K25" i="26"/>
  <c r="J25" i="26"/>
  <c r="I25" i="26"/>
  <c r="S25" i="26" s="1"/>
  <c r="H25" i="26"/>
  <c r="R25" i="26" s="1"/>
  <c r="G25" i="26"/>
  <c r="F25" i="26"/>
  <c r="C25" i="26"/>
  <c r="B25" i="26"/>
  <c r="T24" i="26"/>
  <c r="S24" i="26"/>
  <c r="R24" i="26"/>
  <c r="Q24" i="26"/>
  <c r="P24" i="26"/>
  <c r="E24" i="26"/>
  <c r="U24" i="26" s="1"/>
  <c r="S23" i="26"/>
  <c r="R23" i="26"/>
  <c r="Q23" i="26"/>
  <c r="P23" i="26"/>
  <c r="E23" i="26"/>
  <c r="U23" i="26" s="1"/>
  <c r="S22" i="26"/>
  <c r="R22" i="26"/>
  <c r="Q22" i="26"/>
  <c r="P22" i="26"/>
  <c r="E22" i="26"/>
  <c r="S21" i="26"/>
  <c r="R21" i="26"/>
  <c r="Q21" i="26"/>
  <c r="P21" i="26"/>
  <c r="E21" i="26"/>
  <c r="S20" i="26"/>
  <c r="R20" i="26"/>
  <c r="Q20" i="26"/>
  <c r="P20" i="26"/>
  <c r="E20" i="26"/>
  <c r="S19" i="26"/>
  <c r="R19" i="26"/>
  <c r="Q19" i="26"/>
  <c r="P19" i="26"/>
  <c r="E19" i="26"/>
  <c r="T18" i="26"/>
  <c r="S18" i="26"/>
  <c r="R18" i="26"/>
  <c r="Q18" i="26"/>
  <c r="P18" i="26"/>
  <c r="E18" i="26"/>
  <c r="U18" i="26" s="1"/>
  <c r="R16" i="26"/>
  <c r="O16" i="26"/>
  <c r="N16" i="26"/>
  <c r="M16" i="26"/>
  <c r="L16" i="26"/>
  <c r="K16" i="26"/>
  <c r="J16" i="26"/>
  <c r="I16" i="26"/>
  <c r="H16" i="26"/>
  <c r="G16" i="26"/>
  <c r="F16" i="26"/>
  <c r="C16" i="26"/>
  <c r="B16" i="26"/>
  <c r="E16" i="26" s="1"/>
  <c r="U15" i="26"/>
  <c r="T15" i="26"/>
  <c r="S15" i="26"/>
  <c r="R15" i="26"/>
  <c r="Q15" i="26"/>
  <c r="P15" i="26"/>
  <c r="E15" i="26"/>
  <c r="U14" i="26"/>
  <c r="T14" i="26"/>
  <c r="S14" i="26"/>
  <c r="R14" i="26"/>
  <c r="Q14" i="26"/>
  <c r="P14" i="26"/>
  <c r="E14" i="26"/>
  <c r="T13" i="26"/>
  <c r="S13" i="26"/>
  <c r="R13" i="26"/>
  <c r="Q13" i="26"/>
  <c r="P13" i="26"/>
  <c r="E13" i="26"/>
  <c r="U13" i="26" s="1"/>
  <c r="S12" i="26"/>
  <c r="R12" i="26"/>
  <c r="Q12" i="26"/>
  <c r="P12" i="26"/>
  <c r="E12" i="26"/>
  <c r="U12" i="26" s="1"/>
  <c r="S11" i="26"/>
  <c r="R11" i="26"/>
  <c r="Q11" i="26"/>
  <c r="P11" i="26"/>
  <c r="E11" i="26"/>
  <c r="S10" i="26"/>
  <c r="R10" i="26"/>
  <c r="Q10" i="26"/>
  <c r="P10" i="26"/>
  <c r="E10" i="26"/>
  <c r="S9" i="26"/>
  <c r="R9" i="26"/>
  <c r="Q9" i="26"/>
  <c r="P9" i="26"/>
  <c r="E9" i="26"/>
  <c r="S96" i="25"/>
  <c r="R96" i="25"/>
  <c r="Q96" i="25"/>
  <c r="P96" i="25"/>
  <c r="E96" i="25"/>
  <c r="T96" i="25" s="1"/>
  <c r="S95" i="25"/>
  <c r="R95" i="25"/>
  <c r="Q95" i="25"/>
  <c r="P95" i="25"/>
  <c r="E95" i="25"/>
  <c r="T94" i="25"/>
  <c r="S94" i="25"/>
  <c r="R94" i="25"/>
  <c r="Q94" i="25"/>
  <c r="P94" i="25"/>
  <c r="E94" i="25"/>
  <c r="U94" i="25" s="1"/>
  <c r="U93" i="25"/>
  <c r="T93" i="25"/>
  <c r="S93" i="25"/>
  <c r="R93" i="25"/>
  <c r="Q93" i="25"/>
  <c r="P93" i="25"/>
  <c r="E93" i="25"/>
  <c r="U92" i="25"/>
  <c r="T92" i="25"/>
  <c r="S92" i="25"/>
  <c r="R92" i="25"/>
  <c r="Q92" i="25"/>
  <c r="P92" i="25"/>
  <c r="E92" i="25"/>
  <c r="T91" i="25"/>
  <c r="S91" i="25"/>
  <c r="R91" i="25"/>
  <c r="Q91" i="25"/>
  <c r="P91" i="25"/>
  <c r="E91" i="25"/>
  <c r="U91" i="25" s="1"/>
  <c r="S90" i="25"/>
  <c r="R90" i="25"/>
  <c r="Q90" i="25"/>
  <c r="P90" i="25"/>
  <c r="E90" i="25"/>
  <c r="S89" i="25"/>
  <c r="R89" i="25"/>
  <c r="Q89" i="25"/>
  <c r="P89" i="25"/>
  <c r="E89" i="25"/>
  <c r="S88" i="25"/>
  <c r="R88" i="25"/>
  <c r="Q88" i="25"/>
  <c r="P88" i="25"/>
  <c r="E88" i="25"/>
  <c r="T86" i="25"/>
  <c r="S86" i="25"/>
  <c r="R86" i="25"/>
  <c r="Q86" i="25"/>
  <c r="P86" i="25"/>
  <c r="E86" i="25"/>
  <c r="U86" i="25" s="1"/>
  <c r="O74" i="25"/>
  <c r="N74" i="25"/>
  <c r="M74" i="25"/>
  <c r="L74" i="25"/>
  <c r="K74" i="25"/>
  <c r="J74" i="25"/>
  <c r="I74" i="25"/>
  <c r="H74" i="25"/>
  <c r="G74" i="25"/>
  <c r="F74" i="25"/>
  <c r="C74" i="25"/>
  <c r="B74" i="25"/>
  <c r="O73" i="25"/>
  <c r="N73" i="25"/>
  <c r="M73" i="25"/>
  <c r="L73" i="25"/>
  <c r="K73" i="25"/>
  <c r="J73" i="25"/>
  <c r="R73" i="25" s="1"/>
  <c r="I73" i="25"/>
  <c r="S73" i="25" s="1"/>
  <c r="H73" i="25"/>
  <c r="G73" i="25"/>
  <c r="F73" i="25"/>
  <c r="C73" i="25"/>
  <c r="B73" i="25"/>
  <c r="E73" i="25" s="1"/>
  <c r="O72" i="25"/>
  <c r="N72" i="25"/>
  <c r="M72" i="25"/>
  <c r="L72" i="25"/>
  <c r="K72" i="25"/>
  <c r="J72" i="25"/>
  <c r="I72" i="25"/>
  <c r="H72" i="25"/>
  <c r="G72" i="25"/>
  <c r="F72" i="25"/>
  <c r="C72" i="25"/>
  <c r="B72" i="25"/>
  <c r="E72" i="25" s="1"/>
  <c r="S71" i="25"/>
  <c r="R71" i="25"/>
  <c r="Q71" i="25"/>
  <c r="P71" i="25"/>
  <c r="E71" i="25"/>
  <c r="S70" i="25"/>
  <c r="R70" i="25"/>
  <c r="Q70" i="25"/>
  <c r="P70" i="25"/>
  <c r="E70" i="25"/>
  <c r="O68" i="25"/>
  <c r="N68" i="25"/>
  <c r="M68" i="25"/>
  <c r="L68" i="25"/>
  <c r="K68" i="25"/>
  <c r="J68" i="25"/>
  <c r="I68" i="25"/>
  <c r="H68" i="25"/>
  <c r="G68" i="25"/>
  <c r="F68" i="25"/>
  <c r="C68" i="25"/>
  <c r="B68" i="25"/>
  <c r="O67" i="25"/>
  <c r="N67" i="25"/>
  <c r="M67" i="25"/>
  <c r="L67" i="25"/>
  <c r="K67" i="25"/>
  <c r="J67" i="25"/>
  <c r="I67" i="25"/>
  <c r="S67" i="25" s="1"/>
  <c r="H67" i="25"/>
  <c r="G67" i="25"/>
  <c r="F67" i="25"/>
  <c r="C67" i="25"/>
  <c r="E67" i="25" s="1"/>
  <c r="B67" i="25"/>
  <c r="S66" i="25"/>
  <c r="R66" i="25"/>
  <c r="Q66" i="25"/>
  <c r="P66" i="25"/>
  <c r="E66" i="25"/>
  <c r="U65" i="25"/>
  <c r="S65" i="25"/>
  <c r="R65" i="25"/>
  <c r="Q65" i="25"/>
  <c r="P65" i="25"/>
  <c r="E65" i="25"/>
  <c r="T65" i="25" s="1"/>
  <c r="U64" i="25"/>
  <c r="T64" i="25"/>
  <c r="S64" i="25"/>
  <c r="R64" i="25"/>
  <c r="Q64" i="25"/>
  <c r="P64" i="25"/>
  <c r="E64" i="25"/>
  <c r="T63" i="25"/>
  <c r="S63" i="25"/>
  <c r="R63" i="25"/>
  <c r="Q63" i="25"/>
  <c r="P63" i="25"/>
  <c r="E63" i="25"/>
  <c r="U63" i="25" s="1"/>
  <c r="S62" i="25"/>
  <c r="R62" i="25"/>
  <c r="Q62" i="25"/>
  <c r="P62" i="25"/>
  <c r="E62" i="25"/>
  <c r="U62" i="25" s="1"/>
  <c r="O60" i="25"/>
  <c r="N60" i="25"/>
  <c r="M60" i="25"/>
  <c r="L60" i="25"/>
  <c r="K60" i="25"/>
  <c r="J60" i="25"/>
  <c r="I60" i="25"/>
  <c r="S60" i="25" s="1"/>
  <c r="H60" i="25"/>
  <c r="R60" i="25" s="1"/>
  <c r="E60" i="25"/>
  <c r="C60" i="25"/>
  <c r="B60" i="25"/>
  <c r="U59" i="25"/>
  <c r="T59" i="25"/>
  <c r="S59" i="25"/>
  <c r="R59" i="25"/>
  <c r="Q59" i="25"/>
  <c r="P59" i="25"/>
  <c r="E59" i="25"/>
  <c r="S58" i="25"/>
  <c r="R58" i="25"/>
  <c r="Q58" i="25"/>
  <c r="P58" i="25"/>
  <c r="E58" i="25"/>
  <c r="S57" i="25"/>
  <c r="R57" i="25"/>
  <c r="Q57" i="25"/>
  <c r="P57" i="25"/>
  <c r="E57" i="25"/>
  <c r="S56" i="25"/>
  <c r="R56" i="25"/>
  <c r="Q56" i="25"/>
  <c r="P56" i="25"/>
  <c r="E56" i="25"/>
  <c r="T56" i="25" s="1"/>
  <c r="O54" i="25"/>
  <c r="N54" i="25"/>
  <c r="M54" i="25"/>
  <c r="L54" i="25"/>
  <c r="K54" i="25"/>
  <c r="J54" i="25"/>
  <c r="I54" i="25"/>
  <c r="H54" i="25"/>
  <c r="G54" i="25"/>
  <c r="F54" i="25"/>
  <c r="C54" i="25"/>
  <c r="B54" i="25"/>
  <c r="S53" i="25"/>
  <c r="R53" i="25"/>
  <c r="Q53" i="25"/>
  <c r="P53" i="25"/>
  <c r="E53" i="25"/>
  <c r="T53" i="25" s="1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U51" i="25" s="1"/>
  <c r="S50" i="25"/>
  <c r="R50" i="25"/>
  <c r="Q50" i="25"/>
  <c r="P50" i="25"/>
  <c r="E50" i="25"/>
  <c r="T49" i="25"/>
  <c r="S49" i="25"/>
  <c r="R49" i="25"/>
  <c r="Q49" i="25"/>
  <c r="P49" i="25"/>
  <c r="E49" i="25"/>
  <c r="U49" i="25" s="1"/>
  <c r="S48" i="25"/>
  <c r="R48" i="25"/>
  <c r="Q48" i="25"/>
  <c r="P48" i="25"/>
  <c r="E48" i="25"/>
  <c r="S47" i="25"/>
  <c r="R47" i="25"/>
  <c r="Q47" i="25"/>
  <c r="P47" i="25"/>
  <c r="E47" i="25"/>
  <c r="S46" i="25"/>
  <c r="R46" i="25"/>
  <c r="Q46" i="25"/>
  <c r="P46" i="25"/>
  <c r="E46" i="25"/>
  <c r="S45" i="25"/>
  <c r="R45" i="25"/>
  <c r="Q45" i="25"/>
  <c r="P45" i="25"/>
  <c r="E45" i="25"/>
  <c r="U44" i="25"/>
  <c r="T44" i="25"/>
  <c r="S44" i="25"/>
  <c r="R44" i="25"/>
  <c r="Q44" i="25"/>
  <c r="P44" i="25"/>
  <c r="E44" i="25"/>
  <c r="U43" i="25"/>
  <c r="T43" i="25"/>
  <c r="S43" i="25"/>
  <c r="R43" i="25"/>
  <c r="Q43" i="25"/>
  <c r="P43" i="25"/>
  <c r="E43" i="25"/>
  <c r="O41" i="25"/>
  <c r="N41" i="25"/>
  <c r="M41" i="25"/>
  <c r="L41" i="25"/>
  <c r="K41" i="25"/>
  <c r="J41" i="25"/>
  <c r="I41" i="25"/>
  <c r="S41" i="25" s="1"/>
  <c r="H41" i="25"/>
  <c r="R41" i="25" s="1"/>
  <c r="G41" i="25"/>
  <c r="F41" i="25"/>
  <c r="C41" i="25"/>
  <c r="B41" i="25"/>
  <c r="S40" i="25"/>
  <c r="R40" i="25"/>
  <c r="Q40" i="25"/>
  <c r="P40" i="25"/>
  <c r="E40" i="25"/>
  <c r="T39" i="25"/>
  <c r="S39" i="25"/>
  <c r="R39" i="25"/>
  <c r="Q39" i="25"/>
  <c r="P39" i="25"/>
  <c r="E39" i="25"/>
  <c r="U39" i="25" s="1"/>
  <c r="U38" i="25"/>
  <c r="T38" i="25"/>
  <c r="S38" i="25"/>
  <c r="R38" i="25"/>
  <c r="Q38" i="25"/>
  <c r="P38" i="25"/>
  <c r="E38" i="25"/>
  <c r="U37" i="25"/>
  <c r="T37" i="25"/>
  <c r="S37" i="25"/>
  <c r="R37" i="25"/>
  <c r="Q37" i="25"/>
  <c r="P37" i="25"/>
  <c r="E37" i="25"/>
  <c r="S36" i="25"/>
  <c r="R36" i="25"/>
  <c r="Q36" i="25"/>
  <c r="P36" i="25"/>
  <c r="E36" i="25"/>
  <c r="O34" i="25"/>
  <c r="N34" i="25"/>
  <c r="M34" i="25"/>
  <c r="L34" i="25"/>
  <c r="K34" i="25"/>
  <c r="J34" i="25"/>
  <c r="I34" i="25"/>
  <c r="H34" i="25"/>
  <c r="G34" i="25"/>
  <c r="F34" i="25"/>
  <c r="C34" i="25"/>
  <c r="E34" i="25" s="1"/>
  <c r="B34" i="25"/>
  <c r="S33" i="25"/>
  <c r="R33" i="25"/>
  <c r="Q33" i="25"/>
  <c r="P33" i="25"/>
  <c r="E33" i="25"/>
  <c r="O31" i="25"/>
  <c r="N31" i="25"/>
  <c r="M31" i="25"/>
  <c r="L31" i="25"/>
  <c r="K31" i="25"/>
  <c r="J31" i="25"/>
  <c r="I31" i="25"/>
  <c r="H31" i="25"/>
  <c r="G31" i="25"/>
  <c r="F31" i="25"/>
  <c r="C31" i="25"/>
  <c r="B31" i="25"/>
  <c r="E31" i="25" s="1"/>
  <c r="S30" i="25"/>
  <c r="R30" i="25"/>
  <c r="Q30" i="25"/>
  <c r="P30" i="25"/>
  <c r="E30" i="25"/>
  <c r="S29" i="25"/>
  <c r="R29" i="25"/>
  <c r="Q29" i="25"/>
  <c r="P29" i="25"/>
  <c r="E29" i="25"/>
  <c r="S28" i="25"/>
  <c r="R28" i="25"/>
  <c r="Q28" i="25"/>
  <c r="P28" i="25"/>
  <c r="E28" i="25"/>
  <c r="T28" i="25" s="1"/>
  <c r="U27" i="25"/>
  <c r="T27" i="25"/>
  <c r="S27" i="25"/>
  <c r="R27" i="25"/>
  <c r="Q27" i="25"/>
  <c r="P27" i="25"/>
  <c r="E27" i="25"/>
  <c r="O25" i="25"/>
  <c r="N25" i="25"/>
  <c r="M25" i="25"/>
  <c r="L25" i="25"/>
  <c r="K25" i="25"/>
  <c r="J25" i="25"/>
  <c r="I25" i="25"/>
  <c r="Q25" i="25" s="1"/>
  <c r="H25" i="25"/>
  <c r="R25" i="25" s="1"/>
  <c r="G25" i="25"/>
  <c r="F25" i="25"/>
  <c r="C25" i="25"/>
  <c r="B25" i="25"/>
  <c r="E25" i="25" s="1"/>
  <c r="S24" i="25"/>
  <c r="R24" i="25"/>
  <c r="Q24" i="25"/>
  <c r="P24" i="25"/>
  <c r="E24" i="25"/>
  <c r="U24" i="25" s="1"/>
  <c r="S23" i="25"/>
  <c r="R23" i="25"/>
  <c r="Q23" i="25"/>
  <c r="P23" i="25"/>
  <c r="E23" i="25"/>
  <c r="S22" i="25"/>
  <c r="R22" i="25"/>
  <c r="Q22" i="25"/>
  <c r="P22" i="25"/>
  <c r="T22" i="25" s="1"/>
  <c r="E22" i="25"/>
  <c r="U21" i="25"/>
  <c r="S21" i="25"/>
  <c r="R21" i="25"/>
  <c r="Q21" i="25"/>
  <c r="P21" i="25"/>
  <c r="E21" i="25"/>
  <c r="T21" i="25" s="1"/>
  <c r="S20" i="25"/>
  <c r="R20" i="25"/>
  <c r="Q20" i="25"/>
  <c r="U20" i="25" s="1"/>
  <c r="P20" i="25"/>
  <c r="T20" i="25" s="1"/>
  <c r="E20" i="25"/>
  <c r="S19" i="25"/>
  <c r="R19" i="25"/>
  <c r="Q19" i="25"/>
  <c r="P19" i="25"/>
  <c r="E19" i="25"/>
  <c r="S18" i="25"/>
  <c r="R18" i="25"/>
  <c r="Q18" i="25"/>
  <c r="P18" i="25"/>
  <c r="E18" i="25"/>
  <c r="O16" i="25"/>
  <c r="N16" i="25"/>
  <c r="M16" i="25"/>
  <c r="L16" i="25"/>
  <c r="K16" i="25"/>
  <c r="S16" i="25" s="1"/>
  <c r="J16" i="25"/>
  <c r="I16" i="25"/>
  <c r="H16" i="25"/>
  <c r="G16" i="25"/>
  <c r="F16" i="25"/>
  <c r="E16" i="25"/>
  <c r="C16" i="25"/>
  <c r="B16" i="25"/>
  <c r="S15" i="25"/>
  <c r="R15" i="25"/>
  <c r="Q15" i="25"/>
  <c r="P15" i="25"/>
  <c r="E15" i="25"/>
  <c r="U14" i="25"/>
  <c r="S14" i="25"/>
  <c r="R14" i="25"/>
  <c r="Q14" i="25"/>
  <c r="P14" i="25"/>
  <c r="E14" i="25"/>
  <c r="T14" i="25" s="1"/>
  <c r="U13" i="25"/>
  <c r="T13" i="25"/>
  <c r="S13" i="25"/>
  <c r="R13" i="25"/>
  <c r="Q13" i="25"/>
  <c r="P13" i="25"/>
  <c r="E13" i="25"/>
  <c r="U12" i="25"/>
  <c r="T12" i="25"/>
  <c r="S12" i="25"/>
  <c r="R12" i="25"/>
  <c r="Q12" i="25"/>
  <c r="P12" i="25"/>
  <c r="E12" i="25"/>
  <c r="T11" i="25"/>
  <c r="S11" i="25"/>
  <c r="R11" i="25"/>
  <c r="Q11" i="25"/>
  <c r="P11" i="25"/>
  <c r="E11" i="25"/>
  <c r="U11" i="25" s="1"/>
  <c r="S10" i="25"/>
  <c r="R10" i="25"/>
  <c r="Q10" i="25"/>
  <c r="P10" i="25"/>
  <c r="E10" i="25"/>
  <c r="T10" i="25" s="1"/>
  <c r="T9" i="25"/>
  <c r="S9" i="25"/>
  <c r="R9" i="25"/>
  <c r="Q9" i="25"/>
  <c r="P9" i="25"/>
  <c r="E9" i="25"/>
  <c r="U9" i="25" s="1"/>
  <c r="S96" i="24"/>
  <c r="R96" i="24"/>
  <c r="Q96" i="24"/>
  <c r="P96" i="24"/>
  <c r="E96" i="24"/>
  <c r="S95" i="24"/>
  <c r="R95" i="24"/>
  <c r="Q95" i="24"/>
  <c r="P95" i="24"/>
  <c r="E95" i="24"/>
  <c r="S94" i="24"/>
  <c r="R94" i="24"/>
  <c r="Q94" i="24"/>
  <c r="P94" i="24"/>
  <c r="E94" i="24"/>
  <c r="T94" i="24" s="1"/>
  <c r="S93" i="24"/>
  <c r="R93" i="24"/>
  <c r="Q93" i="24"/>
  <c r="P93" i="24"/>
  <c r="E93" i="24"/>
  <c r="U92" i="24"/>
  <c r="T92" i="24"/>
  <c r="S92" i="24"/>
  <c r="R92" i="24"/>
  <c r="Q92" i="24"/>
  <c r="P92" i="24"/>
  <c r="E92" i="24"/>
  <c r="U91" i="24"/>
  <c r="T91" i="24"/>
  <c r="S91" i="24"/>
  <c r="R91" i="24"/>
  <c r="Q91" i="24"/>
  <c r="P91" i="24"/>
  <c r="E91" i="24"/>
  <c r="T90" i="24"/>
  <c r="S90" i="24"/>
  <c r="R90" i="24"/>
  <c r="Q90" i="24"/>
  <c r="P90" i="24"/>
  <c r="E90" i="24"/>
  <c r="U90" i="24" s="1"/>
  <c r="S89" i="24"/>
  <c r="R89" i="24"/>
  <c r="Q89" i="24"/>
  <c r="P89" i="24"/>
  <c r="E89" i="24"/>
  <c r="U89" i="24" s="1"/>
  <c r="S88" i="24"/>
  <c r="R88" i="24"/>
  <c r="Q88" i="24"/>
  <c r="P88" i="24"/>
  <c r="E88" i="24"/>
  <c r="S86" i="24"/>
  <c r="R86" i="24"/>
  <c r="Q86" i="24"/>
  <c r="P86" i="24"/>
  <c r="E86" i="24"/>
  <c r="O74" i="24"/>
  <c r="N74" i="24"/>
  <c r="M74" i="24"/>
  <c r="L74" i="24"/>
  <c r="K74" i="24"/>
  <c r="J74" i="24"/>
  <c r="I74" i="24"/>
  <c r="H74" i="24"/>
  <c r="G74" i="24"/>
  <c r="F74" i="24"/>
  <c r="C74" i="24"/>
  <c r="E74" i="24" s="1"/>
  <c r="B74" i="24"/>
  <c r="O73" i="24"/>
  <c r="N73" i="24"/>
  <c r="M73" i="24"/>
  <c r="L73" i="24"/>
  <c r="K73" i="24"/>
  <c r="J73" i="24"/>
  <c r="I73" i="24"/>
  <c r="Q73" i="24" s="1"/>
  <c r="H73" i="24"/>
  <c r="G73" i="24"/>
  <c r="F73" i="24"/>
  <c r="C73" i="24"/>
  <c r="E73" i="24" s="1"/>
  <c r="B73" i="24"/>
  <c r="O72" i="24"/>
  <c r="N72" i="24"/>
  <c r="M72" i="24"/>
  <c r="L72" i="24"/>
  <c r="K72" i="24"/>
  <c r="J72" i="24"/>
  <c r="I72" i="24"/>
  <c r="S72" i="24" s="1"/>
  <c r="H72" i="24"/>
  <c r="G72" i="24"/>
  <c r="F72" i="24"/>
  <c r="E72" i="24"/>
  <c r="C72" i="24"/>
  <c r="B72" i="24"/>
  <c r="T71" i="24"/>
  <c r="S71" i="24"/>
  <c r="R71" i="24"/>
  <c r="Q71" i="24"/>
  <c r="P71" i="24"/>
  <c r="E71" i="24"/>
  <c r="U71" i="24" s="1"/>
  <c r="S70" i="24"/>
  <c r="R70" i="24"/>
  <c r="Q70" i="24"/>
  <c r="P70" i="24"/>
  <c r="E70" i="24"/>
  <c r="O68" i="24"/>
  <c r="N68" i="24"/>
  <c r="M68" i="24"/>
  <c r="L68" i="24"/>
  <c r="K68" i="24"/>
  <c r="J68" i="24"/>
  <c r="I68" i="24"/>
  <c r="H68" i="24"/>
  <c r="G68" i="24"/>
  <c r="F68" i="24"/>
  <c r="C68" i="24"/>
  <c r="B68" i="24"/>
  <c r="O67" i="24"/>
  <c r="N67" i="24"/>
  <c r="M67" i="24"/>
  <c r="L67" i="24"/>
  <c r="K67" i="24"/>
  <c r="J67" i="24"/>
  <c r="I67" i="24"/>
  <c r="S67" i="24" s="1"/>
  <c r="H67" i="24"/>
  <c r="R67" i="24" s="1"/>
  <c r="G67" i="24"/>
  <c r="F67" i="24"/>
  <c r="C67" i="24"/>
  <c r="B67" i="24"/>
  <c r="E67" i="24" s="1"/>
  <c r="U66" i="24"/>
  <c r="T66" i="24"/>
  <c r="S66" i="24"/>
  <c r="R66" i="24"/>
  <c r="Q66" i="24"/>
  <c r="P66" i="24"/>
  <c r="E66" i="24"/>
  <c r="S65" i="24"/>
  <c r="R65" i="24"/>
  <c r="Q65" i="24"/>
  <c r="P65" i="24"/>
  <c r="E65" i="24"/>
  <c r="S64" i="24"/>
  <c r="R64" i="24"/>
  <c r="Q64" i="24"/>
  <c r="P64" i="24"/>
  <c r="E64" i="24"/>
  <c r="S63" i="24"/>
  <c r="R63" i="24"/>
  <c r="Q63" i="24"/>
  <c r="P63" i="24"/>
  <c r="E63" i="24"/>
  <c r="T62" i="24"/>
  <c r="S62" i="24"/>
  <c r="R62" i="24"/>
  <c r="Q62" i="24"/>
  <c r="P62" i="24"/>
  <c r="E62" i="24"/>
  <c r="U62" i="24" s="1"/>
  <c r="O60" i="24"/>
  <c r="N60" i="24"/>
  <c r="M60" i="24"/>
  <c r="L60" i="24"/>
  <c r="K60" i="24"/>
  <c r="J60" i="24"/>
  <c r="I60" i="24"/>
  <c r="S60" i="24" s="1"/>
  <c r="H60" i="24"/>
  <c r="R60" i="24" s="1"/>
  <c r="C60" i="24"/>
  <c r="B60" i="24"/>
  <c r="S59" i="24"/>
  <c r="R59" i="24"/>
  <c r="Q59" i="24"/>
  <c r="P59" i="24"/>
  <c r="E59" i="24"/>
  <c r="U59" i="24" s="1"/>
  <c r="S58" i="24"/>
  <c r="R58" i="24"/>
  <c r="Q58" i="24"/>
  <c r="P58" i="24"/>
  <c r="E58" i="24"/>
  <c r="U58" i="24" s="1"/>
  <c r="T57" i="24"/>
  <c r="S57" i="24"/>
  <c r="R57" i="24"/>
  <c r="Q57" i="24"/>
  <c r="P57" i="24"/>
  <c r="E57" i="24"/>
  <c r="U57" i="24" s="1"/>
  <c r="S56" i="24"/>
  <c r="R56" i="24"/>
  <c r="Q56" i="24"/>
  <c r="P56" i="24"/>
  <c r="E56" i="24"/>
  <c r="O54" i="24"/>
  <c r="N54" i="24"/>
  <c r="M54" i="24"/>
  <c r="L54" i="24"/>
  <c r="K54" i="24"/>
  <c r="J54" i="24"/>
  <c r="I54" i="24"/>
  <c r="H54" i="24"/>
  <c r="R54" i="24" s="1"/>
  <c r="G54" i="24"/>
  <c r="F54" i="24"/>
  <c r="C54" i="24"/>
  <c r="B54" i="24"/>
  <c r="S53" i="24"/>
  <c r="R53" i="24"/>
  <c r="Q53" i="24"/>
  <c r="P53" i="24"/>
  <c r="E53" i="24"/>
  <c r="S52" i="24"/>
  <c r="R52" i="24"/>
  <c r="Q52" i="24"/>
  <c r="P52" i="24"/>
  <c r="E52" i="24"/>
  <c r="S51" i="24"/>
  <c r="R51" i="24"/>
  <c r="Q51" i="24"/>
  <c r="P51" i="24"/>
  <c r="E51" i="24"/>
  <c r="S50" i="24"/>
  <c r="R50" i="24"/>
  <c r="Q50" i="24"/>
  <c r="P50" i="24"/>
  <c r="E50" i="24"/>
  <c r="U49" i="24"/>
  <c r="T49" i="24"/>
  <c r="S49" i="24"/>
  <c r="R49" i="24"/>
  <c r="Q49" i="24"/>
  <c r="P49" i="24"/>
  <c r="E49" i="24"/>
  <c r="U48" i="24"/>
  <c r="T48" i="24"/>
  <c r="S48" i="24"/>
  <c r="R48" i="24"/>
  <c r="Q48" i="24"/>
  <c r="P48" i="24"/>
  <c r="E48" i="24"/>
  <c r="T47" i="24"/>
  <c r="S47" i="24"/>
  <c r="R47" i="24"/>
  <c r="Q47" i="24"/>
  <c r="P47" i="24"/>
  <c r="E47" i="24"/>
  <c r="U47" i="24" s="1"/>
  <c r="S46" i="24"/>
  <c r="R46" i="24"/>
  <c r="Q46" i="24"/>
  <c r="P46" i="24"/>
  <c r="E46" i="24"/>
  <c r="U46" i="24" s="1"/>
  <c r="S45" i="24"/>
  <c r="R45" i="24"/>
  <c r="Q45" i="24"/>
  <c r="P45" i="24"/>
  <c r="E45" i="24"/>
  <c r="S44" i="24"/>
  <c r="R44" i="24"/>
  <c r="Q44" i="24"/>
  <c r="P44" i="24"/>
  <c r="E44" i="24"/>
  <c r="S43" i="24"/>
  <c r="R43" i="24"/>
  <c r="Q43" i="24"/>
  <c r="P43" i="24"/>
  <c r="E43" i="24"/>
  <c r="O41" i="24"/>
  <c r="N41" i="24"/>
  <c r="M41" i="24"/>
  <c r="L41" i="24"/>
  <c r="K41" i="24"/>
  <c r="J41" i="24"/>
  <c r="I41" i="24"/>
  <c r="H41" i="24"/>
  <c r="G41" i="24"/>
  <c r="F41" i="24"/>
  <c r="C41" i="24"/>
  <c r="B41" i="24"/>
  <c r="U40" i="24"/>
  <c r="S40" i="24"/>
  <c r="R40" i="24"/>
  <c r="Q40" i="24"/>
  <c r="P40" i="24"/>
  <c r="E40" i="24"/>
  <c r="T40" i="24" s="1"/>
  <c r="U39" i="24"/>
  <c r="T39" i="24"/>
  <c r="S39" i="24"/>
  <c r="R39" i="24"/>
  <c r="Q39" i="24"/>
  <c r="P39" i="24"/>
  <c r="E39" i="24"/>
  <c r="T38" i="24"/>
  <c r="S38" i="24"/>
  <c r="R38" i="24"/>
  <c r="Q38" i="24"/>
  <c r="P38" i="24"/>
  <c r="E38" i="24"/>
  <c r="U38" i="24" s="1"/>
  <c r="S37" i="24"/>
  <c r="R37" i="24"/>
  <c r="Q37" i="24"/>
  <c r="P37" i="24"/>
  <c r="E37" i="24"/>
  <c r="U37" i="24" s="1"/>
  <c r="S36" i="24"/>
  <c r="R36" i="24"/>
  <c r="Q36" i="24"/>
  <c r="U36" i="24" s="1"/>
  <c r="P36" i="24"/>
  <c r="T36" i="24" s="1"/>
  <c r="E36" i="24"/>
  <c r="O34" i="24"/>
  <c r="N34" i="24"/>
  <c r="M34" i="24"/>
  <c r="L34" i="24"/>
  <c r="K34" i="24"/>
  <c r="J34" i="24"/>
  <c r="I34" i="24"/>
  <c r="S34" i="24" s="1"/>
  <c r="H34" i="24"/>
  <c r="G34" i="24"/>
  <c r="F34" i="24"/>
  <c r="C34" i="24"/>
  <c r="B34" i="24"/>
  <c r="S33" i="24"/>
  <c r="R33" i="24"/>
  <c r="Q33" i="24"/>
  <c r="U33" i="24" s="1"/>
  <c r="P33" i="24"/>
  <c r="E33" i="24"/>
  <c r="O31" i="24"/>
  <c r="N31" i="24"/>
  <c r="M31" i="24"/>
  <c r="L31" i="24"/>
  <c r="K31" i="24"/>
  <c r="J31" i="24"/>
  <c r="I31" i="24"/>
  <c r="S31" i="24" s="1"/>
  <c r="H31" i="24"/>
  <c r="R31" i="24" s="1"/>
  <c r="G31" i="24"/>
  <c r="F31" i="24"/>
  <c r="C31" i="24"/>
  <c r="B31" i="24"/>
  <c r="E31" i="24" s="1"/>
  <c r="U30" i="24"/>
  <c r="T30" i="24"/>
  <c r="S30" i="24"/>
  <c r="R30" i="24"/>
  <c r="Q30" i="24"/>
  <c r="P30" i="24"/>
  <c r="E30" i="24"/>
  <c r="U29" i="24"/>
  <c r="T29" i="24"/>
  <c r="S29" i="24"/>
  <c r="R29" i="24"/>
  <c r="Q29" i="24"/>
  <c r="P29" i="24"/>
  <c r="E29" i="24"/>
  <c r="S28" i="24"/>
  <c r="R28" i="24"/>
  <c r="Q28" i="24"/>
  <c r="P28" i="24"/>
  <c r="E28" i="24"/>
  <c r="S27" i="24"/>
  <c r="R27" i="24"/>
  <c r="Q27" i="24"/>
  <c r="P27" i="24"/>
  <c r="E27" i="24"/>
  <c r="S25" i="24"/>
  <c r="O25" i="24"/>
  <c r="N25" i="24"/>
  <c r="M25" i="24"/>
  <c r="L25" i="24"/>
  <c r="K25" i="24"/>
  <c r="J25" i="24"/>
  <c r="I25" i="24"/>
  <c r="Q25" i="24" s="1"/>
  <c r="H25" i="24"/>
  <c r="G25" i="24"/>
  <c r="F25" i="24"/>
  <c r="C25" i="24"/>
  <c r="B25" i="24"/>
  <c r="E25" i="24" s="1"/>
  <c r="S24" i="24"/>
  <c r="R24" i="24"/>
  <c r="Q24" i="24"/>
  <c r="P24" i="24"/>
  <c r="E24" i="24"/>
  <c r="S23" i="24"/>
  <c r="R23" i="24"/>
  <c r="Q23" i="24"/>
  <c r="P23" i="24"/>
  <c r="E23" i="24"/>
  <c r="U22" i="24"/>
  <c r="T22" i="24"/>
  <c r="S22" i="24"/>
  <c r="R22" i="24"/>
  <c r="Q22" i="24"/>
  <c r="P22" i="24"/>
  <c r="E22" i="24"/>
  <c r="T21" i="24"/>
  <c r="S21" i="24"/>
  <c r="R21" i="24"/>
  <c r="Q21" i="24"/>
  <c r="P21" i="24"/>
  <c r="E21" i="24"/>
  <c r="U21" i="24" s="1"/>
  <c r="S20" i="24"/>
  <c r="R20" i="24"/>
  <c r="Q20" i="24"/>
  <c r="P20" i="24"/>
  <c r="E20" i="24"/>
  <c r="U20" i="24" s="1"/>
  <c r="U19" i="24"/>
  <c r="S19" i="24"/>
  <c r="R19" i="24"/>
  <c r="Q19" i="24"/>
  <c r="P19" i="24"/>
  <c r="E19" i="24"/>
  <c r="T19" i="24" s="1"/>
  <c r="T18" i="24"/>
  <c r="S18" i="24"/>
  <c r="R18" i="24"/>
  <c r="Q18" i="24"/>
  <c r="P18" i="24"/>
  <c r="E18" i="24"/>
  <c r="U18" i="24" s="1"/>
  <c r="O16" i="24"/>
  <c r="N16" i="24"/>
  <c r="M16" i="24"/>
  <c r="L16" i="24"/>
  <c r="K16" i="24"/>
  <c r="J16" i="24"/>
  <c r="I16" i="24"/>
  <c r="S16" i="24" s="1"/>
  <c r="H16" i="24"/>
  <c r="G16" i="24"/>
  <c r="F16" i="24"/>
  <c r="E16" i="24"/>
  <c r="C16" i="24"/>
  <c r="B16" i="24"/>
  <c r="U15" i="24"/>
  <c r="T15" i="24"/>
  <c r="S15" i="24"/>
  <c r="R15" i="24"/>
  <c r="Q15" i="24"/>
  <c r="P15" i="24"/>
  <c r="E15" i="24"/>
  <c r="S14" i="24"/>
  <c r="R14" i="24"/>
  <c r="Q14" i="24"/>
  <c r="P14" i="24"/>
  <c r="E14" i="24"/>
  <c r="S13" i="24"/>
  <c r="R13" i="24"/>
  <c r="Q13" i="24"/>
  <c r="P13" i="24"/>
  <c r="E13" i="24"/>
  <c r="U12" i="24"/>
  <c r="S12" i="24"/>
  <c r="R12" i="24"/>
  <c r="Q12" i="24"/>
  <c r="P12" i="24"/>
  <c r="E12" i="24"/>
  <c r="T12" i="24" s="1"/>
  <c r="T11" i="24"/>
  <c r="S11" i="24"/>
  <c r="R11" i="24"/>
  <c r="Q11" i="24"/>
  <c r="P11" i="24"/>
  <c r="E11" i="24"/>
  <c r="U11" i="24" s="1"/>
  <c r="S10" i="24"/>
  <c r="R10" i="24"/>
  <c r="Q10" i="24"/>
  <c r="U10" i="24" s="1"/>
  <c r="P10" i="24"/>
  <c r="E10" i="24"/>
  <c r="S9" i="24"/>
  <c r="R9" i="24"/>
  <c r="Q9" i="24"/>
  <c r="P9" i="24"/>
  <c r="E9" i="24"/>
  <c r="T96" i="23"/>
  <c r="S96" i="23"/>
  <c r="R96" i="23"/>
  <c r="Q96" i="23"/>
  <c r="P96" i="23"/>
  <c r="E96" i="23"/>
  <c r="U96" i="23" s="1"/>
  <c r="U95" i="23"/>
  <c r="S95" i="23"/>
  <c r="R95" i="23"/>
  <c r="Q95" i="23"/>
  <c r="P95" i="23"/>
  <c r="E95" i="23"/>
  <c r="T95" i="23" s="1"/>
  <c r="S94" i="23"/>
  <c r="R94" i="23"/>
  <c r="Q94" i="23"/>
  <c r="P94" i="23"/>
  <c r="E94" i="23"/>
  <c r="S93" i="23"/>
  <c r="R93" i="23"/>
  <c r="Q93" i="23"/>
  <c r="P93" i="23"/>
  <c r="E93" i="23"/>
  <c r="S92" i="23"/>
  <c r="R92" i="23"/>
  <c r="Q92" i="23"/>
  <c r="P92" i="23"/>
  <c r="E92" i="23"/>
  <c r="T91" i="23"/>
  <c r="S91" i="23"/>
  <c r="R91" i="23"/>
  <c r="Q91" i="23"/>
  <c r="U91" i="23" s="1"/>
  <c r="P91" i="23"/>
  <c r="E91" i="23"/>
  <c r="U90" i="23"/>
  <c r="T90" i="23"/>
  <c r="S90" i="23"/>
  <c r="R90" i="23"/>
  <c r="Q90" i="23"/>
  <c r="P90" i="23"/>
  <c r="E90" i="23"/>
  <c r="S89" i="23"/>
  <c r="R89" i="23"/>
  <c r="Q89" i="23"/>
  <c r="P89" i="23"/>
  <c r="E89" i="23"/>
  <c r="S88" i="23"/>
  <c r="R88" i="23"/>
  <c r="Q88" i="23"/>
  <c r="P88" i="23"/>
  <c r="E88" i="23"/>
  <c r="U88" i="23" s="1"/>
  <c r="S86" i="23"/>
  <c r="R86" i="23"/>
  <c r="Q86" i="23"/>
  <c r="P86" i="23"/>
  <c r="E86" i="23"/>
  <c r="T86" i="23" s="1"/>
  <c r="O74" i="23"/>
  <c r="N74" i="23"/>
  <c r="M74" i="23"/>
  <c r="L74" i="23"/>
  <c r="K74" i="23"/>
  <c r="J74" i="23"/>
  <c r="I74" i="23"/>
  <c r="S74" i="23" s="1"/>
  <c r="H74" i="23"/>
  <c r="G74" i="23"/>
  <c r="F74" i="23"/>
  <c r="C74" i="23"/>
  <c r="B74" i="23"/>
  <c r="O73" i="23"/>
  <c r="N73" i="23"/>
  <c r="M73" i="23"/>
  <c r="L73" i="23"/>
  <c r="K73" i="23"/>
  <c r="J73" i="23"/>
  <c r="I73" i="23"/>
  <c r="H73" i="23"/>
  <c r="R73" i="23" s="1"/>
  <c r="G73" i="23"/>
  <c r="F73" i="23"/>
  <c r="C73" i="23"/>
  <c r="B73" i="23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E72" i="23" s="1"/>
  <c r="S71" i="23"/>
  <c r="R71" i="23"/>
  <c r="Q71" i="23"/>
  <c r="P71" i="23"/>
  <c r="E71" i="23"/>
  <c r="U71" i="23" s="1"/>
  <c r="S70" i="23"/>
  <c r="R70" i="23"/>
  <c r="Q70" i="23"/>
  <c r="U70" i="23" s="1"/>
  <c r="P70" i="23"/>
  <c r="T70" i="23" s="1"/>
  <c r="E70" i="23"/>
  <c r="O68" i="23"/>
  <c r="N68" i="23"/>
  <c r="M68" i="23"/>
  <c r="L68" i="23"/>
  <c r="K68" i="23"/>
  <c r="J68" i="23"/>
  <c r="I68" i="23"/>
  <c r="H68" i="23"/>
  <c r="G68" i="23"/>
  <c r="F68" i="23"/>
  <c r="C68" i="23"/>
  <c r="B68" i="23"/>
  <c r="O67" i="23"/>
  <c r="N67" i="23"/>
  <c r="M67" i="23"/>
  <c r="L67" i="23"/>
  <c r="K67" i="23"/>
  <c r="J67" i="23"/>
  <c r="I67" i="23"/>
  <c r="S67" i="23" s="1"/>
  <c r="H67" i="23"/>
  <c r="R67" i="23" s="1"/>
  <c r="G67" i="23"/>
  <c r="F67" i="23"/>
  <c r="C67" i="23"/>
  <c r="B67" i="23"/>
  <c r="S66" i="23"/>
  <c r="R66" i="23"/>
  <c r="Q66" i="23"/>
  <c r="P66" i="23"/>
  <c r="E66" i="23"/>
  <c r="T66" i="23" s="1"/>
  <c r="T65" i="23"/>
  <c r="S65" i="23"/>
  <c r="R65" i="23"/>
  <c r="Q65" i="23"/>
  <c r="P65" i="23"/>
  <c r="E65" i="23"/>
  <c r="U65" i="23" s="1"/>
  <c r="U64" i="23"/>
  <c r="T64" i="23"/>
  <c r="S64" i="23"/>
  <c r="R64" i="23"/>
  <c r="Q64" i="23"/>
  <c r="P64" i="23"/>
  <c r="E64" i="23"/>
  <c r="S63" i="23"/>
  <c r="R63" i="23"/>
  <c r="Q63" i="23"/>
  <c r="P63" i="23"/>
  <c r="E63" i="23"/>
  <c r="S62" i="23"/>
  <c r="R62" i="23"/>
  <c r="Q62" i="23"/>
  <c r="P62" i="23"/>
  <c r="E62" i="23"/>
  <c r="O60" i="23"/>
  <c r="N60" i="23"/>
  <c r="M60" i="23"/>
  <c r="L60" i="23"/>
  <c r="K60" i="23"/>
  <c r="J60" i="23"/>
  <c r="I60" i="23"/>
  <c r="S60" i="23" s="1"/>
  <c r="H60" i="23"/>
  <c r="C60" i="23"/>
  <c r="B60" i="23"/>
  <c r="S59" i="23"/>
  <c r="R59" i="23"/>
  <c r="Q59" i="23"/>
  <c r="P59" i="23"/>
  <c r="E59" i="23"/>
  <c r="U59" i="23" s="1"/>
  <c r="S58" i="23"/>
  <c r="R58" i="23"/>
  <c r="Q58" i="23"/>
  <c r="P58" i="23"/>
  <c r="E58" i="23"/>
  <c r="T58" i="23" s="1"/>
  <c r="S57" i="23"/>
  <c r="R57" i="23"/>
  <c r="Q57" i="23"/>
  <c r="P57" i="23"/>
  <c r="E57" i="23"/>
  <c r="S56" i="23"/>
  <c r="R56" i="23"/>
  <c r="Q56" i="23"/>
  <c r="P56" i="23"/>
  <c r="E56" i="23"/>
  <c r="U56" i="23" s="1"/>
  <c r="O54" i="23"/>
  <c r="N54" i="23"/>
  <c r="M54" i="23"/>
  <c r="L54" i="23"/>
  <c r="K54" i="23"/>
  <c r="J54" i="23"/>
  <c r="I54" i="23"/>
  <c r="S54" i="23" s="1"/>
  <c r="H54" i="23"/>
  <c r="R54" i="23" s="1"/>
  <c r="G54" i="23"/>
  <c r="F54" i="23"/>
  <c r="C54" i="23"/>
  <c r="B54" i="23"/>
  <c r="T53" i="23"/>
  <c r="S53" i="23"/>
  <c r="R53" i="23"/>
  <c r="Q53" i="23"/>
  <c r="P53" i="23"/>
  <c r="E53" i="23"/>
  <c r="U53" i="23" s="1"/>
  <c r="T52" i="23"/>
  <c r="S52" i="23"/>
  <c r="R52" i="23"/>
  <c r="Q52" i="23"/>
  <c r="P52" i="23"/>
  <c r="E52" i="23"/>
  <c r="U52" i="23" s="1"/>
  <c r="S51" i="23"/>
  <c r="R51" i="23"/>
  <c r="Q51" i="23"/>
  <c r="P51" i="23"/>
  <c r="E51" i="23"/>
  <c r="S50" i="23"/>
  <c r="R50" i="23"/>
  <c r="Q50" i="23"/>
  <c r="P50" i="23"/>
  <c r="E50" i="23"/>
  <c r="U49" i="23"/>
  <c r="S49" i="23"/>
  <c r="R49" i="23"/>
  <c r="Q49" i="23"/>
  <c r="P49" i="23"/>
  <c r="E49" i="23"/>
  <c r="T49" i="23" s="1"/>
  <c r="S48" i="23"/>
  <c r="R48" i="23"/>
  <c r="Q48" i="23"/>
  <c r="P48" i="23"/>
  <c r="E48" i="23"/>
  <c r="T47" i="23"/>
  <c r="S47" i="23"/>
  <c r="R47" i="23"/>
  <c r="Q47" i="23"/>
  <c r="P47" i="23"/>
  <c r="E47" i="23"/>
  <c r="U47" i="23" s="1"/>
  <c r="U46" i="23"/>
  <c r="S46" i="23"/>
  <c r="R46" i="23"/>
  <c r="Q46" i="23"/>
  <c r="P46" i="23"/>
  <c r="E46" i="23"/>
  <c r="T46" i="23" s="1"/>
  <c r="T45" i="23"/>
  <c r="S45" i="23"/>
  <c r="R45" i="23"/>
  <c r="Q45" i="23"/>
  <c r="P45" i="23"/>
  <c r="E45" i="23"/>
  <c r="U45" i="23" s="1"/>
  <c r="U44" i="23"/>
  <c r="T44" i="23"/>
  <c r="S44" i="23"/>
  <c r="R44" i="23"/>
  <c r="Q44" i="23"/>
  <c r="P44" i="23"/>
  <c r="E44" i="23"/>
  <c r="S43" i="23"/>
  <c r="R43" i="23"/>
  <c r="Q43" i="23"/>
  <c r="P43" i="23"/>
  <c r="E43" i="23"/>
  <c r="O41" i="23"/>
  <c r="N41" i="23"/>
  <c r="M41" i="23"/>
  <c r="L41" i="23"/>
  <c r="K41" i="23"/>
  <c r="J41" i="23"/>
  <c r="I41" i="23"/>
  <c r="H41" i="23"/>
  <c r="R41" i="23" s="1"/>
  <c r="G41" i="23"/>
  <c r="F41" i="23"/>
  <c r="C41" i="23"/>
  <c r="E41" i="23" s="1"/>
  <c r="B41" i="23"/>
  <c r="S40" i="23"/>
  <c r="R40" i="23"/>
  <c r="Q40" i="23"/>
  <c r="P40" i="23"/>
  <c r="E40" i="23"/>
  <c r="S39" i="23"/>
  <c r="R39" i="23"/>
  <c r="Q39" i="23"/>
  <c r="P39" i="23"/>
  <c r="E39" i="23"/>
  <c r="S38" i="23"/>
  <c r="R38" i="23"/>
  <c r="Q38" i="23"/>
  <c r="P38" i="23"/>
  <c r="E38" i="23"/>
  <c r="S37" i="23"/>
  <c r="R37" i="23"/>
  <c r="Q37" i="23"/>
  <c r="P37" i="23"/>
  <c r="E37" i="23"/>
  <c r="S36" i="23"/>
  <c r="R36" i="23"/>
  <c r="Q36" i="23"/>
  <c r="P36" i="23"/>
  <c r="E36" i="23"/>
  <c r="U36" i="23" s="1"/>
  <c r="O34" i="23"/>
  <c r="N34" i="23"/>
  <c r="M34" i="23"/>
  <c r="L34" i="23"/>
  <c r="K34" i="23"/>
  <c r="J34" i="23"/>
  <c r="I34" i="23"/>
  <c r="S34" i="23" s="1"/>
  <c r="H34" i="23"/>
  <c r="G34" i="23"/>
  <c r="F34" i="23"/>
  <c r="C34" i="23"/>
  <c r="B34" i="23"/>
  <c r="E34" i="23" s="1"/>
  <c r="T33" i="23"/>
  <c r="S33" i="23"/>
  <c r="R33" i="23"/>
  <c r="Q33" i="23"/>
  <c r="U33" i="23" s="1"/>
  <c r="P33" i="23"/>
  <c r="E33" i="23"/>
  <c r="O31" i="23"/>
  <c r="N31" i="23"/>
  <c r="M31" i="23"/>
  <c r="L31" i="23"/>
  <c r="K31" i="23"/>
  <c r="J31" i="23"/>
  <c r="I31" i="23"/>
  <c r="S31" i="23" s="1"/>
  <c r="H31" i="23"/>
  <c r="R31" i="23" s="1"/>
  <c r="G31" i="23"/>
  <c r="F31" i="23"/>
  <c r="C31" i="23"/>
  <c r="B31" i="23"/>
  <c r="E31" i="23" s="1"/>
  <c r="T30" i="23"/>
  <c r="S30" i="23"/>
  <c r="R30" i="23"/>
  <c r="Q30" i="23"/>
  <c r="P30" i="23"/>
  <c r="E30" i="23"/>
  <c r="U30" i="23" s="1"/>
  <c r="S29" i="23"/>
  <c r="R29" i="23"/>
  <c r="Q29" i="23"/>
  <c r="P29" i="23"/>
  <c r="E29" i="23"/>
  <c r="T28" i="23"/>
  <c r="S28" i="23"/>
  <c r="R28" i="23"/>
  <c r="Q28" i="23"/>
  <c r="P28" i="23"/>
  <c r="E28" i="23"/>
  <c r="U28" i="23" s="1"/>
  <c r="U27" i="23"/>
  <c r="T27" i="23"/>
  <c r="S27" i="23"/>
  <c r="R27" i="23"/>
  <c r="Q27" i="23"/>
  <c r="P27" i="23"/>
  <c r="E27" i="23"/>
  <c r="O25" i="23"/>
  <c r="N25" i="23"/>
  <c r="M25" i="23"/>
  <c r="L25" i="23"/>
  <c r="K25" i="23"/>
  <c r="J25" i="23"/>
  <c r="I25" i="23"/>
  <c r="H25" i="23"/>
  <c r="R25" i="23" s="1"/>
  <c r="G25" i="23"/>
  <c r="F25" i="23"/>
  <c r="C25" i="23"/>
  <c r="E25" i="23" s="1"/>
  <c r="B25" i="23"/>
  <c r="S24" i="23"/>
  <c r="R24" i="23"/>
  <c r="Q24" i="23"/>
  <c r="P24" i="23"/>
  <c r="E24" i="23"/>
  <c r="S23" i="23"/>
  <c r="R23" i="23"/>
  <c r="Q23" i="23"/>
  <c r="P23" i="23"/>
  <c r="E23" i="23"/>
  <c r="S22" i="23"/>
  <c r="R22" i="23"/>
  <c r="Q22" i="23"/>
  <c r="P22" i="23"/>
  <c r="E22" i="23"/>
  <c r="S21" i="23"/>
  <c r="R21" i="23"/>
  <c r="Q21" i="23"/>
  <c r="P21" i="23"/>
  <c r="E21" i="23"/>
  <c r="T20" i="23"/>
  <c r="S20" i="23"/>
  <c r="R20" i="23"/>
  <c r="Q20" i="23"/>
  <c r="P20" i="23"/>
  <c r="E20" i="23"/>
  <c r="U20" i="23" s="1"/>
  <c r="U19" i="23"/>
  <c r="S19" i="23"/>
  <c r="R19" i="23"/>
  <c r="Q19" i="23"/>
  <c r="P19" i="23"/>
  <c r="E19" i="23"/>
  <c r="T19" i="23" s="1"/>
  <c r="S18" i="23"/>
  <c r="R18" i="23"/>
  <c r="Q18" i="23"/>
  <c r="P18" i="23"/>
  <c r="E18" i="23"/>
  <c r="O16" i="23"/>
  <c r="N16" i="23"/>
  <c r="M16" i="23"/>
  <c r="L16" i="23"/>
  <c r="K16" i="23"/>
  <c r="J16" i="23"/>
  <c r="I16" i="23"/>
  <c r="H16" i="23"/>
  <c r="G16" i="23"/>
  <c r="F16" i="23"/>
  <c r="C16" i="23"/>
  <c r="B16" i="23"/>
  <c r="U15" i="23"/>
  <c r="S15" i="23"/>
  <c r="R15" i="23"/>
  <c r="Q15" i="23"/>
  <c r="P15" i="23"/>
  <c r="E15" i="23"/>
  <c r="T15" i="23" s="1"/>
  <c r="T14" i="23"/>
  <c r="S14" i="23"/>
  <c r="R14" i="23"/>
  <c r="Q14" i="23"/>
  <c r="P14" i="23"/>
  <c r="E14" i="23"/>
  <c r="U14" i="23" s="1"/>
  <c r="U13" i="23"/>
  <c r="S13" i="23"/>
  <c r="R13" i="23"/>
  <c r="Q13" i="23"/>
  <c r="P13" i="23"/>
  <c r="E13" i="23"/>
  <c r="T13" i="23" s="1"/>
  <c r="S12" i="23"/>
  <c r="R12" i="23"/>
  <c r="Q12" i="23"/>
  <c r="P12" i="23"/>
  <c r="E12" i="23"/>
  <c r="U12" i="23" s="1"/>
  <c r="S11" i="23"/>
  <c r="R11" i="23"/>
  <c r="Q11" i="23"/>
  <c r="P11" i="23"/>
  <c r="E11" i="23"/>
  <c r="S10" i="23"/>
  <c r="R10" i="23"/>
  <c r="Q10" i="23"/>
  <c r="P10" i="23"/>
  <c r="E10" i="23"/>
  <c r="U10" i="23" s="1"/>
  <c r="T9" i="23"/>
  <c r="S9" i="23"/>
  <c r="R9" i="23"/>
  <c r="Q9" i="23"/>
  <c r="P9" i="23"/>
  <c r="E9" i="23"/>
  <c r="U9" i="23" s="1"/>
  <c r="T96" i="22"/>
  <c r="S96" i="22"/>
  <c r="R96" i="22"/>
  <c r="Q96" i="22"/>
  <c r="P96" i="22"/>
  <c r="E96" i="22"/>
  <c r="U96" i="22" s="1"/>
  <c r="S95" i="22"/>
  <c r="R95" i="22"/>
  <c r="Q95" i="22"/>
  <c r="P95" i="22"/>
  <c r="E95" i="22"/>
  <c r="U95" i="22" s="1"/>
  <c r="U94" i="22"/>
  <c r="S94" i="22"/>
  <c r="R94" i="22"/>
  <c r="Q94" i="22"/>
  <c r="P94" i="22"/>
  <c r="E94" i="22"/>
  <c r="T94" i="22" s="1"/>
  <c r="S93" i="22"/>
  <c r="R93" i="22"/>
  <c r="Q93" i="22"/>
  <c r="P93" i="22"/>
  <c r="E93" i="22"/>
  <c r="T92" i="22"/>
  <c r="S92" i="22"/>
  <c r="R92" i="22"/>
  <c r="Q92" i="22"/>
  <c r="P92" i="22"/>
  <c r="E92" i="22"/>
  <c r="U92" i="22" s="1"/>
  <c r="S91" i="22"/>
  <c r="R91" i="22"/>
  <c r="Q91" i="22"/>
  <c r="P91" i="22"/>
  <c r="E91" i="22"/>
  <c r="S90" i="22"/>
  <c r="R90" i="22"/>
  <c r="Q90" i="22"/>
  <c r="P90" i="22"/>
  <c r="E90" i="22"/>
  <c r="S89" i="22"/>
  <c r="R89" i="22"/>
  <c r="Q89" i="22"/>
  <c r="P89" i="22"/>
  <c r="E89" i="22"/>
  <c r="S88" i="22"/>
  <c r="R88" i="22"/>
  <c r="Q88" i="22"/>
  <c r="P88" i="22"/>
  <c r="E88" i="22"/>
  <c r="U88" i="22" s="1"/>
  <c r="S86" i="22"/>
  <c r="R86" i="22"/>
  <c r="Q86" i="22"/>
  <c r="P86" i="22"/>
  <c r="E86" i="22"/>
  <c r="U86" i="22" s="1"/>
  <c r="O74" i="22"/>
  <c r="N74" i="22"/>
  <c r="M74" i="22"/>
  <c r="L74" i="22"/>
  <c r="K74" i="22"/>
  <c r="J74" i="22"/>
  <c r="I74" i="22"/>
  <c r="H74" i="22"/>
  <c r="G74" i="22"/>
  <c r="F74" i="22"/>
  <c r="C74" i="22"/>
  <c r="B74" i="22"/>
  <c r="S73" i="22"/>
  <c r="O73" i="22"/>
  <c r="N73" i="22"/>
  <c r="M73" i="22"/>
  <c r="L73" i="22"/>
  <c r="K73" i="22"/>
  <c r="J73" i="22"/>
  <c r="I73" i="22"/>
  <c r="H73" i="22"/>
  <c r="G73" i="22"/>
  <c r="F73" i="22"/>
  <c r="C73" i="22"/>
  <c r="B73" i="22"/>
  <c r="O72" i="22"/>
  <c r="N72" i="22"/>
  <c r="M72" i="22"/>
  <c r="L72" i="22"/>
  <c r="K72" i="22"/>
  <c r="J72" i="22"/>
  <c r="R72" i="22" s="1"/>
  <c r="I72" i="22"/>
  <c r="H72" i="22"/>
  <c r="G72" i="22"/>
  <c r="F72" i="22"/>
  <c r="C72" i="22"/>
  <c r="B72" i="22"/>
  <c r="S71" i="22"/>
  <c r="R71" i="22"/>
  <c r="Q71" i="22"/>
  <c r="P71" i="22"/>
  <c r="E71" i="22"/>
  <c r="T71" i="22" s="1"/>
  <c r="S70" i="22"/>
  <c r="R70" i="22"/>
  <c r="Q70" i="22"/>
  <c r="P70" i="22"/>
  <c r="E70" i="22"/>
  <c r="O68" i="22"/>
  <c r="N68" i="22"/>
  <c r="M68" i="22"/>
  <c r="L68" i="22"/>
  <c r="K68" i="22"/>
  <c r="J68" i="22"/>
  <c r="I68" i="22"/>
  <c r="H68" i="22"/>
  <c r="G68" i="22"/>
  <c r="F68" i="22"/>
  <c r="C68" i="22"/>
  <c r="B68" i="22"/>
  <c r="E68" i="22" s="1"/>
  <c r="O67" i="22"/>
  <c r="N67" i="22"/>
  <c r="M67" i="22"/>
  <c r="L67" i="22"/>
  <c r="K67" i="22"/>
  <c r="J67" i="22"/>
  <c r="I67" i="22"/>
  <c r="H67" i="22"/>
  <c r="R67" i="22" s="1"/>
  <c r="G67" i="22"/>
  <c r="F67" i="22"/>
  <c r="C67" i="22"/>
  <c r="B67" i="22"/>
  <c r="S66" i="22"/>
  <c r="R66" i="22"/>
  <c r="Q66" i="22"/>
  <c r="P66" i="22"/>
  <c r="E66" i="22"/>
  <c r="T65" i="22"/>
  <c r="S65" i="22"/>
  <c r="R65" i="22"/>
  <c r="Q65" i="22"/>
  <c r="P65" i="22"/>
  <c r="E65" i="22"/>
  <c r="U65" i="22" s="1"/>
  <c r="U64" i="22"/>
  <c r="S64" i="22"/>
  <c r="R64" i="22"/>
  <c r="Q64" i="22"/>
  <c r="P64" i="22"/>
  <c r="E64" i="22"/>
  <c r="T64" i="22" s="1"/>
  <c r="T63" i="22"/>
  <c r="S63" i="22"/>
  <c r="R63" i="22"/>
  <c r="Q63" i="22"/>
  <c r="P63" i="22"/>
  <c r="E63" i="22"/>
  <c r="U63" i="22" s="1"/>
  <c r="U62" i="22"/>
  <c r="T62" i="22"/>
  <c r="S62" i="22"/>
  <c r="R62" i="22"/>
  <c r="Q62" i="22"/>
  <c r="P62" i="22"/>
  <c r="E62" i="22"/>
  <c r="O60" i="22"/>
  <c r="N60" i="22"/>
  <c r="M60" i="22"/>
  <c r="L60" i="22"/>
  <c r="K60" i="22"/>
  <c r="J60" i="22"/>
  <c r="I60" i="22"/>
  <c r="S60" i="22" s="1"/>
  <c r="H60" i="22"/>
  <c r="R60" i="22" s="1"/>
  <c r="C60" i="22"/>
  <c r="B60" i="22"/>
  <c r="S59" i="22"/>
  <c r="R59" i="22"/>
  <c r="Q59" i="22"/>
  <c r="P59" i="22"/>
  <c r="E59" i="22"/>
  <c r="S58" i="22"/>
  <c r="R58" i="22"/>
  <c r="Q58" i="22"/>
  <c r="P58" i="22"/>
  <c r="E58" i="22"/>
  <c r="T58" i="22" s="1"/>
  <c r="U57" i="22"/>
  <c r="S57" i="22"/>
  <c r="R57" i="22"/>
  <c r="Q57" i="22"/>
  <c r="P57" i="22"/>
  <c r="E57" i="22"/>
  <c r="T57" i="22" s="1"/>
  <c r="S56" i="22"/>
  <c r="R56" i="22"/>
  <c r="Q56" i="22"/>
  <c r="P56" i="22"/>
  <c r="E56" i="22"/>
  <c r="O54" i="22"/>
  <c r="N54" i="22"/>
  <c r="M54" i="22"/>
  <c r="L54" i="22"/>
  <c r="K54" i="22"/>
  <c r="J54" i="22"/>
  <c r="I54" i="22"/>
  <c r="S54" i="22" s="1"/>
  <c r="H54" i="22"/>
  <c r="R54" i="22" s="1"/>
  <c r="G54" i="22"/>
  <c r="F54" i="22"/>
  <c r="C54" i="22"/>
  <c r="B54" i="22"/>
  <c r="E54" i="22" s="1"/>
  <c r="S53" i="22"/>
  <c r="R53" i="22"/>
  <c r="Q53" i="22"/>
  <c r="P53" i="22"/>
  <c r="E53" i="22"/>
  <c r="S52" i="22"/>
  <c r="R52" i="22"/>
  <c r="Q52" i="22"/>
  <c r="P52" i="22"/>
  <c r="E52" i="22"/>
  <c r="S51" i="22"/>
  <c r="R51" i="22"/>
  <c r="Q51" i="22"/>
  <c r="P51" i="22"/>
  <c r="E51" i="22"/>
  <c r="S50" i="22"/>
  <c r="R50" i="22"/>
  <c r="Q50" i="22"/>
  <c r="P50" i="22"/>
  <c r="E50" i="22"/>
  <c r="S49" i="22"/>
  <c r="R49" i="22"/>
  <c r="Q49" i="22"/>
  <c r="P49" i="22"/>
  <c r="E49" i="22"/>
  <c r="S48" i="22"/>
  <c r="R48" i="22"/>
  <c r="Q48" i="22"/>
  <c r="P48" i="22"/>
  <c r="E48" i="22"/>
  <c r="U47" i="22"/>
  <c r="S47" i="22"/>
  <c r="R47" i="22"/>
  <c r="Q47" i="22"/>
  <c r="P47" i="22"/>
  <c r="E47" i="22"/>
  <c r="T47" i="22" s="1"/>
  <c r="U46" i="22"/>
  <c r="S46" i="22"/>
  <c r="R46" i="22"/>
  <c r="Q46" i="22"/>
  <c r="P46" i="22"/>
  <c r="E46" i="22"/>
  <c r="T46" i="22" s="1"/>
  <c r="S45" i="22"/>
  <c r="R45" i="22"/>
  <c r="Q45" i="22"/>
  <c r="P45" i="22"/>
  <c r="E45" i="22"/>
  <c r="S44" i="22"/>
  <c r="R44" i="22"/>
  <c r="Q44" i="22"/>
  <c r="P44" i="22"/>
  <c r="E44" i="22"/>
  <c r="U43" i="22"/>
  <c r="S43" i="22"/>
  <c r="R43" i="22"/>
  <c r="Q43" i="22"/>
  <c r="P43" i="22"/>
  <c r="E43" i="22"/>
  <c r="T43" i="22" s="1"/>
  <c r="O41" i="22"/>
  <c r="N41" i="22"/>
  <c r="M41" i="22"/>
  <c r="L41" i="22"/>
  <c r="K41" i="22"/>
  <c r="J41" i="22"/>
  <c r="R41" i="22" s="1"/>
  <c r="I41" i="22"/>
  <c r="H41" i="22"/>
  <c r="G41" i="22"/>
  <c r="F41" i="22"/>
  <c r="C41" i="22"/>
  <c r="B41" i="22"/>
  <c r="S40" i="22"/>
  <c r="R40" i="22"/>
  <c r="Q40" i="22"/>
  <c r="P40" i="22"/>
  <c r="E40" i="22"/>
  <c r="T39" i="22"/>
  <c r="S39" i="22"/>
  <c r="R39" i="22"/>
  <c r="Q39" i="22"/>
  <c r="P39" i="22"/>
  <c r="E39" i="22"/>
  <c r="U39" i="22" s="1"/>
  <c r="U38" i="22"/>
  <c r="T38" i="22"/>
  <c r="S38" i="22"/>
  <c r="R38" i="22"/>
  <c r="Q38" i="22"/>
  <c r="P38" i="22"/>
  <c r="E38" i="22"/>
  <c r="S37" i="22"/>
  <c r="R37" i="22"/>
  <c r="Q37" i="22"/>
  <c r="P37" i="22"/>
  <c r="E37" i="22"/>
  <c r="S36" i="22"/>
  <c r="R36" i="22"/>
  <c r="Q36" i="22"/>
  <c r="P36" i="22"/>
  <c r="E36" i="22"/>
  <c r="O34" i="22"/>
  <c r="N34" i="22"/>
  <c r="M34" i="22"/>
  <c r="L34" i="22"/>
  <c r="K34" i="22"/>
  <c r="J34" i="22"/>
  <c r="I34" i="22"/>
  <c r="H34" i="22"/>
  <c r="G34" i="22"/>
  <c r="F34" i="22"/>
  <c r="C34" i="22"/>
  <c r="B34" i="22"/>
  <c r="E34" i="22" s="1"/>
  <c r="S33" i="22"/>
  <c r="R33" i="22"/>
  <c r="Q33" i="22"/>
  <c r="P33" i="22"/>
  <c r="E33" i="22"/>
  <c r="O31" i="22"/>
  <c r="N31" i="22"/>
  <c r="M31" i="22"/>
  <c r="L31" i="22"/>
  <c r="K31" i="22"/>
  <c r="J31" i="22"/>
  <c r="I31" i="22"/>
  <c r="H31" i="22"/>
  <c r="R31" i="22" s="1"/>
  <c r="G31" i="22"/>
  <c r="F31" i="22"/>
  <c r="C31" i="22"/>
  <c r="B31" i="22"/>
  <c r="E31" i="22" s="1"/>
  <c r="U30" i="22"/>
  <c r="S30" i="22"/>
  <c r="R30" i="22"/>
  <c r="Q30" i="22"/>
  <c r="P30" i="22"/>
  <c r="E30" i="22"/>
  <c r="T30" i="22" s="1"/>
  <c r="S29" i="22"/>
  <c r="R29" i="22"/>
  <c r="Q29" i="22"/>
  <c r="P29" i="22"/>
  <c r="E29" i="22"/>
  <c r="U29" i="22" s="1"/>
  <c r="U28" i="22"/>
  <c r="S28" i="22"/>
  <c r="R28" i="22"/>
  <c r="Q28" i="22"/>
  <c r="P28" i="22"/>
  <c r="E28" i="22"/>
  <c r="T28" i="22" s="1"/>
  <c r="S27" i="22"/>
  <c r="R27" i="22"/>
  <c r="Q27" i="22"/>
  <c r="P27" i="22"/>
  <c r="E27" i="22"/>
  <c r="O25" i="22"/>
  <c r="N25" i="22"/>
  <c r="M25" i="22"/>
  <c r="L25" i="22"/>
  <c r="K25" i="22"/>
  <c r="J25" i="22"/>
  <c r="I25" i="22"/>
  <c r="H25" i="22"/>
  <c r="R25" i="22" s="1"/>
  <c r="G25" i="22"/>
  <c r="F25" i="22"/>
  <c r="C25" i="22"/>
  <c r="E25" i="22" s="1"/>
  <c r="B25" i="22"/>
  <c r="S24" i="22"/>
  <c r="R24" i="22"/>
  <c r="Q24" i="22"/>
  <c r="P24" i="22"/>
  <c r="E24" i="22"/>
  <c r="S23" i="22"/>
  <c r="R23" i="22"/>
  <c r="Q23" i="22"/>
  <c r="P23" i="22"/>
  <c r="E23" i="22"/>
  <c r="S22" i="22"/>
  <c r="R22" i="22"/>
  <c r="Q22" i="22"/>
  <c r="P22" i="22"/>
  <c r="T22" i="22" s="1"/>
  <c r="E22" i="22"/>
  <c r="U22" i="22" s="1"/>
  <c r="U21" i="22"/>
  <c r="S21" i="22"/>
  <c r="R21" i="22"/>
  <c r="Q21" i="22"/>
  <c r="P21" i="22"/>
  <c r="E21" i="22"/>
  <c r="T21" i="22" s="1"/>
  <c r="S20" i="22"/>
  <c r="R20" i="22"/>
  <c r="Q20" i="22"/>
  <c r="P20" i="22"/>
  <c r="E20" i="22"/>
  <c r="S19" i="22"/>
  <c r="R19" i="22"/>
  <c r="Q19" i="22"/>
  <c r="P19" i="22"/>
  <c r="E19" i="22"/>
  <c r="T19" i="22" s="1"/>
  <c r="S18" i="22"/>
  <c r="R18" i="22"/>
  <c r="Q18" i="22"/>
  <c r="P18" i="22"/>
  <c r="E18" i="22"/>
  <c r="O16" i="22"/>
  <c r="N16" i="22"/>
  <c r="M16" i="22"/>
  <c r="L16" i="22"/>
  <c r="K16" i="22"/>
  <c r="J16" i="22"/>
  <c r="I16" i="22"/>
  <c r="H16" i="22"/>
  <c r="R16" i="22" s="1"/>
  <c r="G16" i="22"/>
  <c r="F16" i="22"/>
  <c r="C16" i="22"/>
  <c r="B16" i="22"/>
  <c r="E16" i="22" s="1"/>
  <c r="S15" i="22"/>
  <c r="R15" i="22"/>
  <c r="Q15" i="22"/>
  <c r="P15" i="22"/>
  <c r="E15" i="22"/>
  <c r="S14" i="22"/>
  <c r="R14" i="22"/>
  <c r="Q14" i="22"/>
  <c r="P14" i="22"/>
  <c r="E14" i="22"/>
  <c r="S13" i="22"/>
  <c r="R13" i="22"/>
  <c r="Q13" i="22"/>
  <c r="P13" i="22"/>
  <c r="E13" i="22"/>
  <c r="T12" i="22"/>
  <c r="S12" i="22"/>
  <c r="R12" i="22"/>
  <c r="Q12" i="22"/>
  <c r="P12" i="22"/>
  <c r="E12" i="22"/>
  <c r="U12" i="22" s="1"/>
  <c r="U11" i="22"/>
  <c r="T11" i="22"/>
  <c r="S11" i="22"/>
  <c r="R11" i="22"/>
  <c r="Q11" i="22"/>
  <c r="P11" i="22"/>
  <c r="E11" i="22"/>
  <c r="T10" i="22"/>
  <c r="S10" i="22"/>
  <c r="R10" i="22"/>
  <c r="Q10" i="22"/>
  <c r="P10" i="22"/>
  <c r="E10" i="22"/>
  <c r="S9" i="22"/>
  <c r="R9" i="22"/>
  <c r="Q9" i="22"/>
  <c r="P9" i="22"/>
  <c r="E9" i="22"/>
  <c r="S96" i="21"/>
  <c r="R96" i="21"/>
  <c r="Q96" i="21"/>
  <c r="P96" i="21"/>
  <c r="E96" i="21"/>
  <c r="U95" i="21"/>
  <c r="T95" i="21"/>
  <c r="S95" i="21"/>
  <c r="R95" i="21"/>
  <c r="Q95" i="21"/>
  <c r="P95" i="21"/>
  <c r="E95" i="21"/>
  <c r="S94" i="21"/>
  <c r="R94" i="21"/>
  <c r="Q94" i="21"/>
  <c r="P94" i="21"/>
  <c r="E94" i="21"/>
  <c r="S93" i="21"/>
  <c r="R93" i="21"/>
  <c r="Q93" i="21"/>
  <c r="P93" i="21"/>
  <c r="E93" i="21"/>
  <c r="U93" i="21" s="1"/>
  <c r="T92" i="21"/>
  <c r="S92" i="21"/>
  <c r="R92" i="21"/>
  <c r="Q92" i="21"/>
  <c r="P92" i="21"/>
  <c r="E92" i="21"/>
  <c r="U92" i="21" s="1"/>
  <c r="S91" i="21"/>
  <c r="R91" i="21"/>
  <c r="Q91" i="21"/>
  <c r="U91" i="21" s="1"/>
  <c r="P91" i="21"/>
  <c r="E91" i="21"/>
  <c r="S90" i="21"/>
  <c r="R90" i="21"/>
  <c r="Q90" i="21"/>
  <c r="P90" i="21"/>
  <c r="E90" i="21"/>
  <c r="S89" i="21"/>
  <c r="R89" i="21"/>
  <c r="Q89" i="21"/>
  <c r="P89" i="21"/>
  <c r="E89" i="21"/>
  <c r="U88" i="21"/>
  <c r="S88" i="21"/>
  <c r="R88" i="21"/>
  <c r="Q88" i="21"/>
  <c r="P88" i="21"/>
  <c r="E88" i="21"/>
  <c r="S86" i="21"/>
  <c r="R86" i="21"/>
  <c r="Q86" i="21"/>
  <c r="P86" i="21"/>
  <c r="E86" i="21"/>
  <c r="U86" i="21" s="1"/>
  <c r="O74" i="21"/>
  <c r="N74" i="21"/>
  <c r="M74" i="21"/>
  <c r="L74" i="21"/>
  <c r="K74" i="21"/>
  <c r="J74" i="21"/>
  <c r="I74" i="21"/>
  <c r="H74" i="21"/>
  <c r="G74" i="21"/>
  <c r="F74" i="21"/>
  <c r="C74" i="21"/>
  <c r="B74" i="21"/>
  <c r="O73" i="21"/>
  <c r="N73" i="21"/>
  <c r="M73" i="21"/>
  <c r="L73" i="21"/>
  <c r="K73" i="21"/>
  <c r="J73" i="21"/>
  <c r="I73" i="21"/>
  <c r="H73" i="21"/>
  <c r="R73" i="21" s="1"/>
  <c r="G73" i="21"/>
  <c r="F73" i="21"/>
  <c r="C73" i="21"/>
  <c r="B73" i="21"/>
  <c r="O72" i="21"/>
  <c r="N72" i="21"/>
  <c r="M72" i="21"/>
  <c r="L72" i="21"/>
  <c r="K72" i="21"/>
  <c r="J72" i="21"/>
  <c r="I72" i="21"/>
  <c r="Q72" i="21" s="1"/>
  <c r="H72" i="21"/>
  <c r="G72" i="21"/>
  <c r="F72" i="21"/>
  <c r="C72" i="21"/>
  <c r="B72" i="21"/>
  <c r="S71" i="21"/>
  <c r="R71" i="21"/>
  <c r="Q71" i="21"/>
  <c r="P71" i="21"/>
  <c r="E71" i="21"/>
  <c r="S70" i="21"/>
  <c r="R70" i="21"/>
  <c r="Q70" i="21"/>
  <c r="P70" i="21"/>
  <c r="E70" i="21"/>
  <c r="U70" i="21" s="1"/>
  <c r="O68" i="21"/>
  <c r="N68" i="21"/>
  <c r="M68" i="21"/>
  <c r="L68" i="21"/>
  <c r="K68" i="21"/>
  <c r="J68" i="21"/>
  <c r="I68" i="21"/>
  <c r="H68" i="21"/>
  <c r="G68" i="21"/>
  <c r="F68" i="21"/>
  <c r="C68" i="21"/>
  <c r="B68" i="21"/>
  <c r="E68" i="21" s="1"/>
  <c r="O67" i="21"/>
  <c r="N67" i="21"/>
  <c r="M67" i="21"/>
  <c r="L67" i="21"/>
  <c r="K67" i="21"/>
  <c r="J67" i="21"/>
  <c r="I67" i="21"/>
  <c r="S67" i="21" s="1"/>
  <c r="H67" i="21"/>
  <c r="P67" i="21" s="1"/>
  <c r="G67" i="21"/>
  <c r="F67" i="21"/>
  <c r="C67" i="21"/>
  <c r="B67" i="21"/>
  <c r="S66" i="21"/>
  <c r="R66" i="21"/>
  <c r="Q66" i="21"/>
  <c r="P66" i="21"/>
  <c r="E66" i="21"/>
  <c r="S65" i="21"/>
  <c r="R65" i="21"/>
  <c r="Q65" i="21"/>
  <c r="P65" i="21"/>
  <c r="E65" i="21"/>
  <c r="U64" i="21"/>
  <c r="T64" i="21"/>
  <c r="S64" i="21"/>
  <c r="R64" i="21"/>
  <c r="Q64" i="21"/>
  <c r="P64" i="21"/>
  <c r="E64" i="21"/>
  <c r="U63" i="21"/>
  <c r="T63" i="21"/>
  <c r="S63" i="21"/>
  <c r="R63" i="21"/>
  <c r="Q63" i="21"/>
  <c r="P63" i="21"/>
  <c r="E63" i="21"/>
  <c r="T62" i="21"/>
  <c r="S62" i="21"/>
  <c r="R62" i="21"/>
  <c r="Q62" i="21"/>
  <c r="P62" i="21"/>
  <c r="E62" i="21"/>
  <c r="U62" i="21" s="1"/>
  <c r="O60" i="21"/>
  <c r="N60" i="21"/>
  <c r="M60" i="21"/>
  <c r="L60" i="21"/>
  <c r="K60" i="21"/>
  <c r="J60" i="21"/>
  <c r="I60" i="21"/>
  <c r="S60" i="21" s="1"/>
  <c r="H60" i="21"/>
  <c r="R60" i="21" s="1"/>
  <c r="C60" i="21"/>
  <c r="B60" i="21"/>
  <c r="E60" i="21" s="1"/>
  <c r="S59" i="21"/>
  <c r="R59" i="21"/>
  <c r="Q59" i="21"/>
  <c r="P59" i="21"/>
  <c r="E59" i="21"/>
  <c r="T59" i="21" s="1"/>
  <c r="S58" i="21"/>
  <c r="R58" i="21"/>
  <c r="Q58" i="21"/>
  <c r="P58" i="21"/>
  <c r="E58" i="21"/>
  <c r="S57" i="21"/>
  <c r="R57" i="21"/>
  <c r="Q57" i="21"/>
  <c r="P57" i="21"/>
  <c r="E57" i="21"/>
  <c r="S56" i="21"/>
  <c r="R56" i="21"/>
  <c r="Q56" i="21"/>
  <c r="P56" i="21"/>
  <c r="E56" i="21"/>
  <c r="O54" i="21"/>
  <c r="N54" i="21"/>
  <c r="M54" i="21"/>
  <c r="L54" i="21"/>
  <c r="K54" i="21"/>
  <c r="J54" i="21"/>
  <c r="I54" i="21"/>
  <c r="S54" i="21" s="1"/>
  <c r="H54" i="21"/>
  <c r="R54" i="21" s="1"/>
  <c r="G54" i="21"/>
  <c r="F54" i="21"/>
  <c r="C54" i="21"/>
  <c r="B54" i="21"/>
  <c r="U53" i="21"/>
  <c r="S53" i="21"/>
  <c r="R53" i="21"/>
  <c r="Q53" i="21"/>
  <c r="P53" i="21"/>
  <c r="E53" i="21"/>
  <c r="T53" i="21" s="1"/>
  <c r="T52" i="21"/>
  <c r="S52" i="21"/>
  <c r="R52" i="21"/>
  <c r="Q52" i="21"/>
  <c r="P52" i="21"/>
  <c r="E52" i="21"/>
  <c r="U52" i="21" s="1"/>
  <c r="U51" i="21"/>
  <c r="S51" i="21"/>
  <c r="R51" i="21"/>
  <c r="Q51" i="21"/>
  <c r="P51" i="21"/>
  <c r="E51" i="21"/>
  <c r="T51" i="21" s="1"/>
  <c r="S50" i="21"/>
  <c r="R50" i="21"/>
  <c r="Q50" i="21"/>
  <c r="P50" i="21"/>
  <c r="E50" i="21"/>
  <c r="S49" i="21"/>
  <c r="R49" i="21"/>
  <c r="Q49" i="21"/>
  <c r="P49" i="21"/>
  <c r="E49" i="21"/>
  <c r="U49" i="21" s="1"/>
  <c r="U48" i="21"/>
  <c r="S48" i="21"/>
  <c r="R48" i="21"/>
  <c r="Q48" i="21"/>
  <c r="P48" i="21"/>
  <c r="E48" i="21"/>
  <c r="T48" i="21" s="1"/>
  <c r="S47" i="21"/>
  <c r="R47" i="21"/>
  <c r="Q47" i="21"/>
  <c r="P47" i="21"/>
  <c r="E47" i="21"/>
  <c r="S46" i="21"/>
  <c r="R46" i="21"/>
  <c r="Q46" i="21"/>
  <c r="P46" i="21"/>
  <c r="E46" i="21"/>
  <c r="U45" i="2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U43" i="21"/>
  <c r="S43" i="21"/>
  <c r="R43" i="21"/>
  <c r="Q43" i="21"/>
  <c r="P43" i="21"/>
  <c r="E43" i="21"/>
  <c r="T43" i="21" s="1"/>
  <c r="O41" i="21"/>
  <c r="N41" i="21"/>
  <c r="M41" i="21"/>
  <c r="L41" i="21"/>
  <c r="K41" i="21"/>
  <c r="J41" i="21"/>
  <c r="I41" i="21"/>
  <c r="H41" i="21"/>
  <c r="R41" i="21" s="1"/>
  <c r="G41" i="21"/>
  <c r="F41" i="21"/>
  <c r="C41" i="21"/>
  <c r="B41" i="21"/>
  <c r="E41" i="21" s="1"/>
  <c r="U40" i="21"/>
  <c r="T40" i="21"/>
  <c r="S40" i="21"/>
  <c r="R40" i="21"/>
  <c r="Q40" i="21"/>
  <c r="P40" i="21"/>
  <c r="E40" i="21"/>
  <c r="S39" i="21"/>
  <c r="R39" i="21"/>
  <c r="Q39" i="21"/>
  <c r="P39" i="21"/>
  <c r="E39" i="21"/>
  <c r="S38" i="21"/>
  <c r="R38" i="21"/>
  <c r="Q38" i="21"/>
  <c r="P38" i="21"/>
  <c r="E38" i="21"/>
  <c r="U38" i="21" s="1"/>
  <c r="S37" i="21"/>
  <c r="R37" i="21"/>
  <c r="Q37" i="21"/>
  <c r="U37" i="21" s="1"/>
  <c r="P37" i="21"/>
  <c r="E37" i="21"/>
  <c r="S36" i="21"/>
  <c r="R36" i="21"/>
  <c r="Q36" i="21"/>
  <c r="P36" i="21"/>
  <c r="E36" i="21"/>
  <c r="O34" i="21"/>
  <c r="N34" i="21"/>
  <c r="M34" i="21"/>
  <c r="L34" i="21"/>
  <c r="K34" i="21"/>
  <c r="J34" i="21"/>
  <c r="R34" i="21" s="1"/>
  <c r="I34" i="21"/>
  <c r="H34" i="21"/>
  <c r="G34" i="21"/>
  <c r="F34" i="21"/>
  <c r="C34" i="21"/>
  <c r="B34" i="21"/>
  <c r="S33" i="21"/>
  <c r="R33" i="21"/>
  <c r="Q33" i="21"/>
  <c r="P33" i="21"/>
  <c r="E33" i="21"/>
  <c r="O31" i="21"/>
  <c r="N31" i="21"/>
  <c r="M31" i="21"/>
  <c r="L31" i="21"/>
  <c r="K31" i="21"/>
  <c r="J31" i="21"/>
  <c r="I31" i="21"/>
  <c r="H31" i="21"/>
  <c r="G31" i="21"/>
  <c r="F31" i="21"/>
  <c r="C31" i="21"/>
  <c r="E31" i="21" s="1"/>
  <c r="B31" i="21"/>
  <c r="S30" i="21"/>
  <c r="R30" i="21"/>
  <c r="Q30" i="21"/>
  <c r="P30" i="21"/>
  <c r="E30" i="21"/>
  <c r="S29" i="21"/>
  <c r="R29" i="21"/>
  <c r="Q29" i="21"/>
  <c r="P29" i="21"/>
  <c r="E29" i="21"/>
  <c r="S28" i="21"/>
  <c r="R28" i="21"/>
  <c r="Q28" i="21"/>
  <c r="P28" i="21"/>
  <c r="E28" i="21"/>
  <c r="T28" i="21" s="1"/>
  <c r="S27" i="21"/>
  <c r="R27" i="21"/>
  <c r="Q27" i="21"/>
  <c r="P27" i="21"/>
  <c r="E27" i="21"/>
  <c r="O25" i="21"/>
  <c r="N25" i="21"/>
  <c r="M25" i="21"/>
  <c r="L25" i="21"/>
  <c r="K25" i="21"/>
  <c r="J25" i="21"/>
  <c r="I25" i="21"/>
  <c r="S25" i="21" s="1"/>
  <c r="H25" i="21"/>
  <c r="G25" i="21"/>
  <c r="F25" i="21"/>
  <c r="C25" i="21"/>
  <c r="B25" i="21"/>
  <c r="E25" i="21" s="1"/>
  <c r="U24" i="21"/>
  <c r="T24" i="21"/>
  <c r="S24" i="21"/>
  <c r="R24" i="21"/>
  <c r="Q24" i="21"/>
  <c r="P24" i="21"/>
  <c r="E24" i="21"/>
  <c r="U23" i="21"/>
  <c r="T23" i="21"/>
  <c r="S23" i="21"/>
  <c r="R23" i="21"/>
  <c r="Q23" i="21"/>
  <c r="P23" i="21"/>
  <c r="E23" i="21"/>
  <c r="S22" i="21"/>
  <c r="R22" i="21"/>
  <c r="Q22" i="21"/>
  <c r="P22" i="21"/>
  <c r="E22" i="21"/>
  <c r="S21" i="21"/>
  <c r="R21" i="21"/>
  <c r="Q21" i="21"/>
  <c r="P21" i="21"/>
  <c r="E21" i="21"/>
  <c r="U21" i="21" s="1"/>
  <c r="U20" i="21"/>
  <c r="S20" i="21"/>
  <c r="R20" i="21"/>
  <c r="Q20" i="21"/>
  <c r="P20" i="21"/>
  <c r="E20" i="21"/>
  <c r="T20" i="21" s="1"/>
  <c r="S19" i="21"/>
  <c r="R19" i="21"/>
  <c r="Q19" i="21"/>
  <c r="P19" i="21"/>
  <c r="E19" i="21"/>
  <c r="S18" i="21"/>
  <c r="R18" i="21"/>
  <c r="Q18" i="21"/>
  <c r="P18" i="21"/>
  <c r="E18" i="21"/>
  <c r="O16" i="21"/>
  <c r="N16" i="21"/>
  <c r="M16" i="21"/>
  <c r="L16" i="21"/>
  <c r="K16" i="21"/>
  <c r="J16" i="21"/>
  <c r="I16" i="21"/>
  <c r="H16" i="21"/>
  <c r="G16" i="21"/>
  <c r="F16" i="21"/>
  <c r="C16" i="21"/>
  <c r="B16" i="21"/>
  <c r="E16" i="21" s="1"/>
  <c r="S15" i="21"/>
  <c r="R15" i="21"/>
  <c r="Q15" i="21"/>
  <c r="P15" i="21"/>
  <c r="E15" i="21"/>
  <c r="S14" i="21"/>
  <c r="R14" i="21"/>
  <c r="Q14" i="21"/>
  <c r="P14" i="21"/>
  <c r="E14" i="21"/>
  <c r="U13" i="21"/>
  <c r="T13" i="21"/>
  <c r="S13" i="21"/>
  <c r="R13" i="21"/>
  <c r="Q13" i="21"/>
  <c r="P13" i="21"/>
  <c r="E13" i="21"/>
  <c r="U12" i="21"/>
  <c r="T12" i="21"/>
  <c r="S12" i="21"/>
  <c r="R12" i="21"/>
  <c r="Q12" i="21"/>
  <c r="P12" i="21"/>
  <c r="E12" i="21"/>
  <c r="U11" i="21"/>
  <c r="T11" i="21"/>
  <c r="S11" i="21"/>
  <c r="R11" i="21"/>
  <c r="Q11" i="21"/>
  <c r="P11" i="21"/>
  <c r="E11" i="21"/>
  <c r="S10" i="21"/>
  <c r="R10" i="21"/>
  <c r="Q10" i="21"/>
  <c r="P10" i="21"/>
  <c r="E10" i="21"/>
  <c r="U10" i="21" s="1"/>
  <c r="U9" i="21"/>
  <c r="S9" i="21"/>
  <c r="R9" i="21"/>
  <c r="Q9" i="21"/>
  <c r="P9" i="21"/>
  <c r="E9" i="21"/>
  <c r="S96" i="20"/>
  <c r="R96" i="20"/>
  <c r="Q96" i="20"/>
  <c r="P96" i="20"/>
  <c r="E96" i="20"/>
  <c r="S95" i="20"/>
  <c r="R95" i="20"/>
  <c r="Q95" i="20"/>
  <c r="P95" i="20"/>
  <c r="E95" i="20"/>
  <c r="S94" i="20"/>
  <c r="R94" i="20"/>
  <c r="Q94" i="20"/>
  <c r="P94" i="20"/>
  <c r="E94" i="20"/>
  <c r="T93" i="20"/>
  <c r="S93" i="20"/>
  <c r="R93" i="20"/>
  <c r="Q93" i="20"/>
  <c r="P93" i="20"/>
  <c r="E93" i="20"/>
  <c r="U92" i="20"/>
  <c r="T92" i="20"/>
  <c r="S92" i="20"/>
  <c r="R92" i="20"/>
  <c r="Q92" i="20"/>
  <c r="P92" i="20"/>
  <c r="E92" i="20"/>
  <c r="S91" i="20"/>
  <c r="R91" i="20"/>
  <c r="Q91" i="20"/>
  <c r="P91" i="20"/>
  <c r="E91" i="20"/>
  <c r="S90" i="20"/>
  <c r="R90" i="20"/>
  <c r="Q90" i="20"/>
  <c r="P90" i="20"/>
  <c r="E90" i="20"/>
  <c r="U90" i="20" s="1"/>
  <c r="U89" i="20"/>
  <c r="S89" i="20"/>
  <c r="R89" i="20"/>
  <c r="Q89" i="20"/>
  <c r="P89" i="20"/>
  <c r="E89" i="20"/>
  <c r="T89" i="20" s="1"/>
  <c r="S88" i="20"/>
  <c r="R88" i="20"/>
  <c r="Q88" i="20"/>
  <c r="Q87" i="20" s="1"/>
  <c r="P88" i="20"/>
  <c r="E88" i="20"/>
  <c r="S86" i="20"/>
  <c r="R86" i="20"/>
  <c r="Q86" i="20"/>
  <c r="P86" i="20"/>
  <c r="E86" i="20"/>
  <c r="O74" i="20"/>
  <c r="N74" i="20"/>
  <c r="M74" i="20"/>
  <c r="L74" i="20"/>
  <c r="K74" i="20"/>
  <c r="J74" i="20"/>
  <c r="I74" i="20"/>
  <c r="H74" i="20"/>
  <c r="G74" i="20"/>
  <c r="F74" i="20"/>
  <c r="C74" i="20"/>
  <c r="B74" i="20"/>
  <c r="O73" i="20"/>
  <c r="N73" i="20"/>
  <c r="M73" i="20"/>
  <c r="L73" i="20"/>
  <c r="K73" i="20"/>
  <c r="J73" i="20"/>
  <c r="R73" i="20" s="1"/>
  <c r="I73" i="20"/>
  <c r="H73" i="20"/>
  <c r="G73" i="20"/>
  <c r="F73" i="20"/>
  <c r="C73" i="20"/>
  <c r="B73" i="20"/>
  <c r="E73" i="20" s="1"/>
  <c r="O72" i="20"/>
  <c r="N72" i="20"/>
  <c r="M72" i="20"/>
  <c r="L72" i="20"/>
  <c r="K72" i="20"/>
  <c r="J72" i="20"/>
  <c r="I72" i="20"/>
  <c r="H72" i="20"/>
  <c r="R72" i="20" s="1"/>
  <c r="G72" i="20"/>
  <c r="F72" i="20"/>
  <c r="E72" i="20"/>
  <c r="C72" i="20"/>
  <c r="B72" i="20"/>
  <c r="S71" i="20"/>
  <c r="R71" i="20"/>
  <c r="Q71" i="20"/>
  <c r="P71" i="20"/>
  <c r="E71" i="20"/>
  <c r="S70" i="20"/>
  <c r="R70" i="20"/>
  <c r="Q70" i="20"/>
  <c r="P70" i="20"/>
  <c r="E70" i="20"/>
  <c r="O68" i="20"/>
  <c r="N68" i="20"/>
  <c r="M68" i="20"/>
  <c r="L68" i="20"/>
  <c r="K68" i="20"/>
  <c r="J68" i="20"/>
  <c r="I68" i="20"/>
  <c r="H68" i="20"/>
  <c r="G68" i="20"/>
  <c r="F68" i="20"/>
  <c r="C68" i="20"/>
  <c r="B68" i="20"/>
  <c r="S67" i="20"/>
  <c r="O67" i="20"/>
  <c r="N67" i="20"/>
  <c r="M67" i="20"/>
  <c r="L67" i="20"/>
  <c r="K67" i="20"/>
  <c r="J67" i="20"/>
  <c r="I67" i="20"/>
  <c r="H67" i="20"/>
  <c r="R67" i="20" s="1"/>
  <c r="G67" i="20"/>
  <c r="F67" i="20"/>
  <c r="C67" i="20"/>
  <c r="B67" i="20"/>
  <c r="U66" i="20"/>
  <c r="S66" i="20"/>
  <c r="R66" i="20"/>
  <c r="Q66" i="20"/>
  <c r="P66" i="20"/>
  <c r="E66" i="20"/>
  <c r="T66" i="20" s="1"/>
  <c r="S65" i="20"/>
  <c r="R65" i="20"/>
  <c r="Q65" i="20"/>
  <c r="P65" i="20"/>
  <c r="E65" i="20"/>
  <c r="S64" i="20"/>
  <c r="R64" i="20"/>
  <c r="Q64" i="20"/>
  <c r="P64" i="20"/>
  <c r="E64" i="20"/>
  <c r="U63" i="20"/>
  <c r="S63" i="20"/>
  <c r="R63" i="20"/>
  <c r="Q63" i="20"/>
  <c r="P63" i="20"/>
  <c r="E63" i="20"/>
  <c r="T63" i="20" s="1"/>
  <c r="U62" i="20"/>
  <c r="T62" i="20"/>
  <c r="S62" i="20"/>
  <c r="R62" i="20"/>
  <c r="Q62" i="20"/>
  <c r="P62" i="20"/>
  <c r="E62" i="20"/>
  <c r="O60" i="20"/>
  <c r="N60" i="20"/>
  <c r="M60" i="20"/>
  <c r="L60" i="20"/>
  <c r="K60" i="20"/>
  <c r="J60" i="20"/>
  <c r="I60" i="20"/>
  <c r="S60" i="20" s="1"/>
  <c r="H60" i="20"/>
  <c r="R60" i="20" s="1"/>
  <c r="C60" i="20"/>
  <c r="B60" i="20"/>
  <c r="S59" i="20"/>
  <c r="R59" i="20"/>
  <c r="Q59" i="20"/>
  <c r="P59" i="20"/>
  <c r="E59" i="20"/>
  <c r="U59" i="20" s="1"/>
  <c r="S58" i="20"/>
  <c r="R58" i="20"/>
  <c r="Q58" i="20"/>
  <c r="P58" i="20"/>
  <c r="E58" i="20"/>
  <c r="U58" i="20" s="1"/>
  <c r="S57" i="20"/>
  <c r="R57" i="20"/>
  <c r="Q57" i="20"/>
  <c r="P57" i="20"/>
  <c r="E57" i="20"/>
  <c r="S56" i="20"/>
  <c r="R56" i="20"/>
  <c r="Q56" i="20"/>
  <c r="P56" i="20"/>
  <c r="E56" i="20"/>
  <c r="O54" i="20"/>
  <c r="N54" i="20"/>
  <c r="M54" i="20"/>
  <c r="L54" i="20"/>
  <c r="K54" i="20"/>
  <c r="J54" i="20"/>
  <c r="I54" i="20"/>
  <c r="H54" i="20"/>
  <c r="G54" i="20"/>
  <c r="F54" i="20"/>
  <c r="C54" i="20"/>
  <c r="B54" i="20"/>
  <c r="S53" i="20"/>
  <c r="R53" i="20"/>
  <c r="Q53" i="20"/>
  <c r="P53" i="20"/>
  <c r="E53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S49" i="20"/>
  <c r="R49" i="20"/>
  <c r="Q49" i="20"/>
  <c r="P49" i="20"/>
  <c r="E49" i="20"/>
  <c r="S48" i="20"/>
  <c r="R48" i="20"/>
  <c r="Q48" i="20"/>
  <c r="P48" i="20"/>
  <c r="E48" i="20"/>
  <c r="U48" i="20" s="1"/>
  <c r="T47" i="20"/>
  <c r="S47" i="20"/>
  <c r="R47" i="20"/>
  <c r="Q47" i="20"/>
  <c r="P47" i="20"/>
  <c r="E47" i="20"/>
  <c r="U47" i="20" s="1"/>
  <c r="S46" i="20"/>
  <c r="R46" i="20"/>
  <c r="Q46" i="20"/>
  <c r="P46" i="20"/>
  <c r="E46" i="20"/>
  <c r="S45" i="20"/>
  <c r="R45" i="20"/>
  <c r="Q45" i="20"/>
  <c r="P45" i="20"/>
  <c r="E45" i="20"/>
  <c r="S44" i="20"/>
  <c r="R44" i="20"/>
  <c r="Q44" i="20"/>
  <c r="P44" i="20"/>
  <c r="E44" i="20"/>
  <c r="S43" i="20"/>
  <c r="R43" i="20"/>
  <c r="Q43" i="20"/>
  <c r="P43" i="20"/>
  <c r="E43" i="20"/>
  <c r="O41" i="20"/>
  <c r="N41" i="20"/>
  <c r="M41" i="20"/>
  <c r="L41" i="20"/>
  <c r="K41" i="20"/>
  <c r="S41" i="20" s="1"/>
  <c r="J41" i="20"/>
  <c r="I41" i="20"/>
  <c r="H41" i="20"/>
  <c r="G41" i="20"/>
  <c r="F41" i="20"/>
  <c r="C41" i="20"/>
  <c r="B41" i="20"/>
  <c r="E41" i="20" s="1"/>
  <c r="S40" i="20"/>
  <c r="R40" i="20"/>
  <c r="Q40" i="20"/>
  <c r="P40" i="20"/>
  <c r="E40" i="20"/>
  <c r="U39" i="20"/>
  <c r="T39" i="20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S36" i="20"/>
  <c r="R36" i="20"/>
  <c r="Q36" i="20"/>
  <c r="P36" i="20"/>
  <c r="E36" i="20"/>
  <c r="O34" i="20"/>
  <c r="N34" i="20"/>
  <c r="M34" i="20"/>
  <c r="L34" i="20"/>
  <c r="K34" i="20"/>
  <c r="J34" i="20"/>
  <c r="I34" i="20"/>
  <c r="H34" i="20"/>
  <c r="R34" i="20" s="1"/>
  <c r="G34" i="20"/>
  <c r="F34" i="20"/>
  <c r="C34" i="20"/>
  <c r="B34" i="20"/>
  <c r="S33" i="20"/>
  <c r="R33" i="20"/>
  <c r="Q33" i="20"/>
  <c r="P33" i="20"/>
  <c r="E33" i="20"/>
  <c r="O31" i="20"/>
  <c r="N31" i="20"/>
  <c r="M31" i="20"/>
  <c r="L31" i="20"/>
  <c r="K31" i="20"/>
  <c r="J31" i="20"/>
  <c r="I31" i="20"/>
  <c r="S31" i="20" s="1"/>
  <c r="H31" i="20"/>
  <c r="R31" i="20" s="1"/>
  <c r="G31" i="20"/>
  <c r="F31" i="20"/>
  <c r="C31" i="20"/>
  <c r="B31" i="20"/>
  <c r="T30" i="20"/>
  <c r="S30" i="20"/>
  <c r="R30" i="20"/>
  <c r="Q30" i="20"/>
  <c r="P30" i="20"/>
  <c r="E30" i="20"/>
  <c r="U30" i="20" s="1"/>
  <c r="S29" i="20"/>
  <c r="R29" i="20"/>
  <c r="Q29" i="20"/>
  <c r="P29" i="20"/>
  <c r="E29" i="20"/>
  <c r="S28" i="20"/>
  <c r="R28" i="20"/>
  <c r="Q28" i="20"/>
  <c r="P28" i="20"/>
  <c r="E28" i="20"/>
  <c r="S27" i="20"/>
  <c r="R27" i="20"/>
  <c r="Q27" i="20"/>
  <c r="P27" i="20"/>
  <c r="E27" i="20"/>
  <c r="O25" i="20"/>
  <c r="N25" i="20"/>
  <c r="M25" i="20"/>
  <c r="L25" i="20"/>
  <c r="K25" i="20"/>
  <c r="S25" i="20" s="1"/>
  <c r="J25" i="20"/>
  <c r="I25" i="20"/>
  <c r="H25" i="20"/>
  <c r="G25" i="20"/>
  <c r="F25" i="20"/>
  <c r="C25" i="20"/>
  <c r="B25" i="20"/>
  <c r="S24" i="20"/>
  <c r="R24" i="20"/>
  <c r="Q24" i="20"/>
  <c r="P24" i="20"/>
  <c r="E24" i="20"/>
  <c r="S23" i="20"/>
  <c r="R23" i="20"/>
  <c r="Q23" i="20"/>
  <c r="P23" i="20"/>
  <c r="E23" i="20"/>
  <c r="S22" i="20"/>
  <c r="R22" i="20"/>
  <c r="Q22" i="20"/>
  <c r="P22" i="20"/>
  <c r="E22" i="20"/>
  <c r="U21" i="20"/>
  <c r="S21" i="20"/>
  <c r="R21" i="20"/>
  <c r="Q21" i="20"/>
  <c r="P21" i="20"/>
  <c r="E21" i="20"/>
  <c r="T21" i="20" s="1"/>
  <c r="T20" i="20"/>
  <c r="S20" i="20"/>
  <c r="R20" i="20"/>
  <c r="Q20" i="20"/>
  <c r="P20" i="20"/>
  <c r="E20" i="20"/>
  <c r="U20" i="20" s="1"/>
  <c r="T19" i="20"/>
  <c r="S19" i="20"/>
  <c r="R19" i="20"/>
  <c r="Q19" i="20"/>
  <c r="P19" i="20"/>
  <c r="E19" i="20"/>
  <c r="U19" i="20" s="1"/>
  <c r="S18" i="20"/>
  <c r="R18" i="20"/>
  <c r="Q18" i="20"/>
  <c r="P18" i="20"/>
  <c r="E18" i="20"/>
  <c r="O16" i="20"/>
  <c r="N16" i="20"/>
  <c r="M16" i="20"/>
  <c r="L16" i="20"/>
  <c r="K16" i="20"/>
  <c r="S16" i="20" s="1"/>
  <c r="J16" i="20"/>
  <c r="I16" i="20"/>
  <c r="H16" i="20"/>
  <c r="R16" i="20" s="1"/>
  <c r="G16" i="20"/>
  <c r="F16" i="20"/>
  <c r="C16" i="20"/>
  <c r="B16" i="20"/>
  <c r="E16" i="20" s="1"/>
  <c r="U15" i="20"/>
  <c r="S15" i="20"/>
  <c r="R15" i="20"/>
  <c r="Q15" i="20"/>
  <c r="P15" i="20"/>
  <c r="E15" i="20"/>
  <c r="T15" i="20" s="1"/>
  <c r="S14" i="20"/>
  <c r="R14" i="20"/>
  <c r="Q14" i="20"/>
  <c r="P14" i="20"/>
  <c r="E14" i="20"/>
  <c r="S13" i="20"/>
  <c r="R13" i="20"/>
  <c r="Q13" i="20"/>
  <c r="P13" i="20"/>
  <c r="E13" i="20"/>
  <c r="U12" i="20"/>
  <c r="S12" i="20"/>
  <c r="R12" i="20"/>
  <c r="Q12" i="20"/>
  <c r="P12" i="20"/>
  <c r="E12" i="20"/>
  <c r="T12" i="20" s="1"/>
  <c r="T11" i="20"/>
  <c r="S11" i="20"/>
  <c r="R11" i="20"/>
  <c r="Q11" i="20"/>
  <c r="P11" i="20"/>
  <c r="E11" i="20"/>
  <c r="U11" i="20" s="1"/>
  <c r="S10" i="20"/>
  <c r="R10" i="20"/>
  <c r="Q10" i="20"/>
  <c r="U10" i="20" s="1"/>
  <c r="P10" i="20"/>
  <c r="T10" i="20" s="1"/>
  <c r="E10" i="20"/>
  <c r="S9" i="20"/>
  <c r="R9" i="20"/>
  <c r="Q9" i="20"/>
  <c r="P9" i="20"/>
  <c r="E9" i="20"/>
  <c r="T96" i="19"/>
  <c r="S96" i="19"/>
  <c r="R96" i="19"/>
  <c r="Q96" i="19"/>
  <c r="P96" i="19"/>
  <c r="E96" i="19"/>
  <c r="U96" i="19" s="1"/>
  <c r="U95" i="19"/>
  <c r="S95" i="19"/>
  <c r="R95" i="19"/>
  <c r="Q95" i="19"/>
  <c r="P95" i="19"/>
  <c r="E95" i="19"/>
  <c r="T95" i="19" s="1"/>
  <c r="S94" i="19"/>
  <c r="R94" i="19"/>
  <c r="Q94" i="19"/>
  <c r="P94" i="19"/>
  <c r="E94" i="19"/>
  <c r="S93" i="19"/>
  <c r="R93" i="19"/>
  <c r="Q93" i="19"/>
  <c r="P93" i="19"/>
  <c r="E93" i="19"/>
  <c r="U92" i="19"/>
  <c r="S92" i="19"/>
  <c r="R92" i="19"/>
  <c r="Q92" i="19"/>
  <c r="P92" i="19"/>
  <c r="E92" i="19"/>
  <c r="T92" i="19" s="1"/>
  <c r="T91" i="19"/>
  <c r="S91" i="19"/>
  <c r="R91" i="19"/>
  <c r="Q91" i="19"/>
  <c r="U91" i="19" s="1"/>
  <c r="P91" i="19"/>
  <c r="E91" i="19"/>
  <c r="U90" i="19"/>
  <c r="T90" i="19"/>
  <c r="S90" i="19"/>
  <c r="R90" i="19"/>
  <c r="Q90" i="19"/>
  <c r="P90" i="19"/>
  <c r="E90" i="19"/>
  <c r="S89" i="19"/>
  <c r="R89" i="19"/>
  <c r="Q89" i="19"/>
  <c r="P89" i="19"/>
  <c r="E89" i="19"/>
  <c r="T88" i="19"/>
  <c r="S88" i="19"/>
  <c r="R88" i="19"/>
  <c r="Q88" i="19"/>
  <c r="P88" i="19"/>
  <c r="E88" i="19"/>
  <c r="U88" i="19" s="1"/>
  <c r="S86" i="19"/>
  <c r="R86" i="19"/>
  <c r="Q86" i="19"/>
  <c r="P86" i="19"/>
  <c r="E86" i="19"/>
  <c r="T86" i="19" s="1"/>
  <c r="O74" i="19"/>
  <c r="N74" i="19"/>
  <c r="M74" i="19"/>
  <c r="L74" i="19"/>
  <c r="K74" i="19"/>
  <c r="J74" i="19"/>
  <c r="I74" i="19"/>
  <c r="H74" i="19"/>
  <c r="G74" i="19"/>
  <c r="F74" i="19"/>
  <c r="C74" i="19"/>
  <c r="B74" i="19"/>
  <c r="E74" i="19" s="1"/>
  <c r="O73" i="19"/>
  <c r="N73" i="19"/>
  <c r="M73" i="19"/>
  <c r="L73" i="19"/>
  <c r="K73" i="19"/>
  <c r="J73" i="19"/>
  <c r="I73" i="19"/>
  <c r="S73" i="19" s="1"/>
  <c r="H73" i="19"/>
  <c r="R73" i="19" s="1"/>
  <c r="G73" i="19"/>
  <c r="F73" i="19"/>
  <c r="C73" i="19"/>
  <c r="B73" i="19"/>
  <c r="E73" i="19" s="1"/>
  <c r="O72" i="19"/>
  <c r="N72" i="19"/>
  <c r="M72" i="19"/>
  <c r="L72" i="19"/>
  <c r="K72" i="19"/>
  <c r="J72" i="19"/>
  <c r="I72" i="19"/>
  <c r="H72" i="19"/>
  <c r="R72" i="19" s="1"/>
  <c r="G72" i="19"/>
  <c r="F72" i="19"/>
  <c r="C72" i="19"/>
  <c r="B72" i="19"/>
  <c r="T71" i="19"/>
  <c r="S71" i="19"/>
  <c r="R71" i="19"/>
  <c r="Q71" i="19"/>
  <c r="P71" i="19"/>
  <c r="E71" i="19"/>
  <c r="U71" i="19" s="1"/>
  <c r="T70" i="19"/>
  <c r="S70" i="19"/>
  <c r="R70" i="19"/>
  <c r="Q70" i="19"/>
  <c r="P70" i="19"/>
  <c r="E70" i="19"/>
  <c r="O68" i="19"/>
  <c r="N68" i="19"/>
  <c r="M68" i="19"/>
  <c r="L68" i="19"/>
  <c r="K68" i="19"/>
  <c r="J68" i="19"/>
  <c r="I68" i="19"/>
  <c r="H68" i="19"/>
  <c r="R68" i="19" s="1"/>
  <c r="G68" i="19"/>
  <c r="F68" i="19"/>
  <c r="C68" i="19"/>
  <c r="B68" i="19"/>
  <c r="E68" i="19" s="1"/>
  <c r="Q67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E67" i="19" s="1"/>
  <c r="B67" i="19"/>
  <c r="T66" i="19"/>
  <c r="S66" i="19"/>
  <c r="R66" i="19"/>
  <c r="Q66" i="19"/>
  <c r="P66" i="19"/>
  <c r="E66" i="19"/>
  <c r="U66" i="19" s="1"/>
  <c r="S65" i="19"/>
  <c r="R65" i="19"/>
  <c r="Q65" i="19"/>
  <c r="P65" i="19"/>
  <c r="E65" i="19"/>
  <c r="S64" i="19"/>
  <c r="R64" i="19"/>
  <c r="Q64" i="19"/>
  <c r="P64" i="19"/>
  <c r="E64" i="19"/>
  <c r="S63" i="19"/>
  <c r="R63" i="19"/>
  <c r="Q63" i="19"/>
  <c r="P63" i="19"/>
  <c r="E63" i="19"/>
  <c r="S62" i="19"/>
  <c r="R62" i="19"/>
  <c r="Q62" i="19"/>
  <c r="P62" i="19"/>
  <c r="E62" i="19"/>
  <c r="O60" i="19"/>
  <c r="N60" i="19"/>
  <c r="M60" i="19"/>
  <c r="L60" i="19"/>
  <c r="K60" i="19"/>
  <c r="J60" i="19"/>
  <c r="I60" i="19"/>
  <c r="S60" i="19" s="1"/>
  <c r="H60" i="19"/>
  <c r="C60" i="19"/>
  <c r="B60" i="19"/>
  <c r="E60" i="19" s="1"/>
  <c r="S59" i="19"/>
  <c r="R59" i="19"/>
  <c r="Q59" i="19"/>
  <c r="P59" i="19"/>
  <c r="E59" i="19"/>
  <c r="U59" i="19" s="1"/>
  <c r="S58" i="19"/>
  <c r="R58" i="19"/>
  <c r="Q58" i="19"/>
  <c r="P58" i="19"/>
  <c r="E58" i="19"/>
  <c r="S57" i="19"/>
  <c r="R57" i="19"/>
  <c r="Q57" i="19"/>
  <c r="P57" i="19"/>
  <c r="E57" i="19"/>
  <c r="T56" i="19"/>
  <c r="S56" i="19"/>
  <c r="R56" i="19"/>
  <c r="Q56" i="19"/>
  <c r="P56" i="19"/>
  <c r="E56" i="19"/>
  <c r="U56" i="19" s="1"/>
  <c r="O54" i="19"/>
  <c r="N54" i="19"/>
  <c r="M54" i="19"/>
  <c r="L54" i="19"/>
  <c r="K54" i="19"/>
  <c r="J54" i="19"/>
  <c r="I54" i="19"/>
  <c r="S54" i="19" s="1"/>
  <c r="H54" i="19"/>
  <c r="R54" i="19" s="1"/>
  <c r="G54" i="19"/>
  <c r="F54" i="19"/>
  <c r="C54" i="19"/>
  <c r="B54" i="19"/>
  <c r="T53" i="19"/>
  <c r="S53" i="19"/>
  <c r="R53" i="19"/>
  <c r="Q53" i="19"/>
  <c r="P53" i="19"/>
  <c r="E53" i="19"/>
  <c r="U53" i="19" s="1"/>
  <c r="U52" i="19"/>
  <c r="S52" i="19"/>
  <c r="R52" i="19"/>
  <c r="Q52" i="19"/>
  <c r="P52" i="19"/>
  <c r="E52" i="19"/>
  <c r="T52" i="19" s="1"/>
  <c r="S51" i="19"/>
  <c r="R51" i="19"/>
  <c r="Q51" i="19"/>
  <c r="P51" i="19"/>
  <c r="E51" i="19"/>
  <c r="S50" i="19"/>
  <c r="R50" i="19"/>
  <c r="Q50" i="19"/>
  <c r="P50" i="19"/>
  <c r="E50" i="19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S47" i="19"/>
  <c r="R47" i="19"/>
  <c r="Q47" i="19"/>
  <c r="P47" i="19"/>
  <c r="E47" i="19"/>
  <c r="T47" i="19" s="1"/>
  <c r="U46" i="19"/>
  <c r="S46" i="19"/>
  <c r="R46" i="19"/>
  <c r="Q46" i="19"/>
  <c r="P46" i="19"/>
  <c r="E46" i="19"/>
  <c r="T46" i="19" s="1"/>
  <c r="T45" i="19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S43" i="19"/>
  <c r="R43" i="19"/>
  <c r="Q43" i="19"/>
  <c r="P43" i="19"/>
  <c r="E43" i="19"/>
  <c r="O41" i="19"/>
  <c r="N41" i="19"/>
  <c r="M41" i="19"/>
  <c r="L41" i="19"/>
  <c r="K41" i="19"/>
  <c r="J41" i="19"/>
  <c r="I41" i="19"/>
  <c r="H41" i="19"/>
  <c r="G41" i="19"/>
  <c r="F41" i="19"/>
  <c r="C41" i="19"/>
  <c r="B41" i="19"/>
  <c r="S40" i="19"/>
  <c r="R40" i="19"/>
  <c r="Q40" i="19"/>
  <c r="P40" i="19"/>
  <c r="E40" i="19"/>
  <c r="S39" i="19"/>
  <c r="R39" i="19"/>
  <c r="Q39" i="19"/>
  <c r="P39" i="19"/>
  <c r="E39" i="19"/>
  <c r="S38" i="19"/>
  <c r="R38" i="19"/>
  <c r="Q38" i="19"/>
  <c r="P38" i="19"/>
  <c r="E38" i="19"/>
  <c r="S37" i="19"/>
  <c r="R37" i="19"/>
  <c r="Q37" i="19"/>
  <c r="P37" i="19"/>
  <c r="E37" i="19"/>
  <c r="U36" i="19"/>
  <c r="T36" i="19"/>
  <c r="S36" i="19"/>
  <c r="R36" i="19"/>
  <c r="Q36" i="19"/>
  <c r="P36" i="19"/>
  <c r="E36" i="19"/>
  <c r="O34" i="19"/>
  <c r="Q34" i="19" s="1"/>
  <c r="N34" i="19"/>
  <c r="M34" i="19"/>
  <c r="L34" i="19"/>
  <c r="K34" i="19"/>
  <c r="J34" i="19"/>
  <c r="I34" i="19"/>
  <c r="S34" i="19" s="1"/>
  <c r="H34" i="19"/>
  <c r="G34" i="19"/>
  <c r="F34" i="19"/>
  <c r="C34" i="19"/>
  <c r="B34" i="19"/>
  <c r="E34" i="19" s="1"/>
  <c r="T33" i="19"/>
  <c r="S33" i="19"/>
  <c r="R33" i="19"/>
  <c r="Q33" i="19"/>
  <c r="U33" i="19" s="1"/>
  <c r="P33" i="19"/>
  <c r="E33" i="19"/>
  <c r="O31" i="19"/>
  <c r="N31" i="19"/>
  <c r="M31" i="19"/>
  <c r="L31" i="19"/>
  <c r="K31" i="19"/>
  <c r="J31" i="19"/>
  <c r="I31" i="19"/>
  <c r="S31" i="19" s="1"/>
  <c r="H31" i="19"/>
  <c r="G31" i="19"/>
  <c r="F31" i="19"/>
  <c r="C31" i="19"/>
  <c r="B31" i="19"/>
  <c r="U30" i="19"/>
  <c r="S30" i="19"/>
  <c r="R30" i="19"/>
  <c r="Q30" i="19"/>
  <c r="P30" i="19"/>
  <c r="E30" i="19"/>
  <c r="T30" i="19" s="1"/>
  <c r="S29" i="19"/>
  <c r="R29" i="19"/>
  <c r="Q29" i="19"/>
  <c r="P29" i="19"/>
  <c r="E29" i="19"/>
  <c r="T28" i="19"/>
  <c r="S28" i="19"/>
  <c r="R28" i="19"/>
  <c r="Q28" i="19"/>
  <c r="P28" i="19"/>
  <c r="E28" i="19"/>
  <c r="U28" i="19" s="1"/>
  <c r="U27" i="19"/>
  <c r="S27" i="19"/>
  <c r="R27" i="19"/>
  <c r="Q27" i="19"/>
  <c r="P27" i="19"/>
  <c r="E27" i="19"/>
  <c r="T27" i="19" s="1"/>
  <c r="S25" i="19"/>
  <c r="O25" i="19"/>
  <c r="N25" i="19"/>
  <c r="M25" i="19"/>
  <c r="L25" i="19"/>
  <c r="K25" i="19"/>
  <c r="J25" i="19"/>
  <c r="I25" i="19"/>
  <c r="H25" i="19"/>
  <c r="R25" i="19" s="1"/>
  <c r="G25" i="19"/>
  <c r="F25" i="19"/>
  <c r="E25" i="19"/>
  <c r="C25" i="19"/>
  <c r="B25" i="19"/>
  <c r="S24" i="19"/>
  <c r="R24" i="19"/>
  <c r="Q24" i="19"/>
  <c r="P24" i="19"/>
  <c r="E24" i="19"/>
  <c r="T23" i="19"/>
  <c r="S23" i="19"/>
  <c r="R23" i="19"/>
  <c r="Q23" i="19"/>
  <c r="P23" i="19"/>
  <c r="E23" i="19"/>
  <c r="U23" i="19" s="1"/>
  <c r="S22" i="19"/>
  <c r="R22" i="19"/>
  <c r="Q22" i="19"/>
  <c r="P22" i="19"/>
  <c r="E22" i="19"/>
  <c r="S21" i="19"/>
  <c r="R21" i="19"/>
  <c r="Q21" i="19"/>
  <c r="P21" i="19"/>
  <c r="E21" i="19"/>
  <c r="U20" i="19"/>
  <c r="S20" i="19"/>
  <c r="R20" i="19"/>
  <c r="Q20" i="19"/>
  <c r="P20" i="19"/>
  <c r="E20" i="19"/>
  <c r="T20" i="19" s="1"/>
  <c r="U19" i="19"/>
  <c r="T19" i="19"/>
  <c r="S19" i="19"/>
  <c r="R19" i="19"/>
  <c r="Q19" i="19"/>
  <c r="P19" i="19"/>
  <c r="E19" i="19"/>
  <c r="U18" i="19"/>
  <c r="T18" i="19"/>
  <c r="S18" i="19"/>
  <c r="R18" i="19"/>
  <c r="Q18" i="19"/>
  <c r="P18" i="19"/>
  <c r="E18" i="19"/>
  <c r="O16" i="19"/>
  <c r="N16" i="19"/>
  <c r="M16" i="19"/>
  <c r="L16" i="19"/>
  <c r="K16" i="19"/>
  <c r="J16" i="19"/>
  <c r="I16" i="19"/>
  <c r="S16" i="19" s="1"/>
  <c r="H16" i="19"/>
  <c r="G16" i="19"/>
  <c r="F16" i="19"/>
  <c r="C16" i="19"/>
  <c r="B16" i="19"/>
  <c r="T15" i="19"/>
  <c r="S15" i="19"/>
  <c r="R15" i="19"/>
  <c r="Q15" i="19"/>
  <c r="P15" i="19"/>
  <c r="E15" i="19"/>
  <c r="U15" i="19" s="1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T12" i="19" s="1"/>
  <c r="T11" i="19"/>
  <c r="S11" i="19"/>
  <c r="R11" i="19"/>
  <c r="Q11" i="19"/>
  <c r="P11" i="19"/>
  <c r="E11" i="19"/>
  <c r="U11" i="19" s="1"/>
  <c r="S10" i="19"/>
  <c r="R10" i="19"/>
  <c r="Q10" i="19"/>
  <c r="U10" i="19" s="1"/>
  <c r="P10" i="19"/>
  <c r="E10" i="19"/>
  <c r="S9" i="19"/>
  <c r="R9" i="19"/>
  <c r="Q9" i="19"/>
  <c r="P9" i="19"/>
  <c r="E9" i="19"/>
  <c r="S96" i="18"/>
  <c r="R96" i="18"/>
  <c r="Q96" i="18"/>
  <c r="P96" i="18"/>
  <c r="E96" i="18"/>
  <c r="S95" i="18"/>
  <c r="R95" i="18"/>
  <c r="Q95" i="18"/>
  <c r="P95" i="18"/>
  <c r="E95" i="18"/>
  <c r="T94" i="18"/>
  <c r="S94" i="18"/>
  <c r="R94" i="18"/>
  <c r="Q94" i="18"/>
  <c r="P94" i="18"/>
  <c r="E94" i="18"/>
  <c r="U94" i="18" s="1"/>
  <c r="S93" i="18"/>
  <c r="R93" i="18"/>
  <c r="Q93" i="18"/>
  <c r="P93" i="18"/>
  <c r="E93" i="18"/>
  <c r="S92" i="18"/>
  <c r="R92" i="18"/>
  <c r="Q92" i="18"/>
  <c r="P92" i="18"/>
  <c r="E92" i="18"/>
  <c r="S91" i="18"/>
  <c r="R91" i="18"/>
  <c r="Q91" i="18"/>
  <c r="P91" i="18"/>
  <c r="E91" i="18"/>
  <c r="S90" i="18"/>
  <c r="R90" i="18"/>
  <c r="Q90" i="18"/>
  <c r="P90" i="18"/>
  <c r="E90" i="18"/>
  <c r="S89" i="18"/>
  <c r="R89" i="18"/>
  <c r="Q89" i="18"/>
  <c r="P89" i="18"/>
  <c r="E89" i="18"/>
  <c r="S88" i="18"/>
  <c r="R88" i="18"/>
  <c r="Q88" i="18"/>
  <c r="P88" i="18"/>
  <c r="E88" i="18"/>
  <c r="S86" i="18"/>
  <c r="R86" i="18"/>
  <c r="Q86" i="18"/>
  <c r="P86" i="18"/>
  <c r="E86" i="18"/>
  <c r="U86" i="18" s="1"/>
  <c r="O74" i="18"/>
  <c r="N74" i="18"/>
  <c r="M74" i="18"/>
  <c r="L74" i="18"/>
  <c r="K74" i="18"/>
  <c r="J74" i="18"/>
  <c r="I74" i="18"/>
  <c r="H74" i="18"/>
  <c r="G74" i="18"/>
  <c r="F74" i="18"/>
  <c r="C74" i="18"/>
  <c r="E74" i="18" s="1"/>
  <c r="B74" i="18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B73" i="18"/>
  <c r="E73" i="18" s="1"/>
  <c r="O72" i="18"/>
  <c r="N72" i="18"/>
  <c r="M72" i="18"/>
  <c r="L72" i="18"/>
  <c r="K72" i="18"/>
  <c r="J72" i="18"/>
  <c r="I72" i="18"/>
  <c r="S72" i="18" s="1"/>
  <c r="H72" i="18"/>
  <c r="G72" i="18"/>
  <c r="F72" i="18"/>
  <c r="C72" i="18"/>
  <c r="B72" i="18"/>
  <c r="S71" i="18"/>
  <c r="R71" i="18"/>
  <c r="Q71" i="18"/>
  <c r="P71" i="18"/>
  <c r="E71" i="18"/>
  <c r="S70" i="18"/>
  <c r="R70" i="18"/>
  <c r="Q70" i="18"/>
  <c r="P70" i="18"/>
  <c r="E70" i="18"/>
  <c r="O68" i="18"/>
  <c r="N68" i="18"/>
  <c r="M68" i="18"/>
  <c r="L68" i="18"/>
  <c r="K68" i="18"/>
  <c r="J68" i="18"/>
  <c r="I68" i="18"/>
  <c r="H68" i="18"/>
  <c r="G68" i="18"/>
  <c r="F68" i="18"/>
  <c r="E68" i="18"/>
  <c r="C68" i="18"/>
  <c r="B68" i="18"/>
  <c r="O67" i="18"/>
  <c r="N67" i="18"/>
  <c r="M67" i="18"/>
  <c r="L67" i="18"/>
  <c r="K67" i="18"/>
  <c r="J67" i="18"/>
  <c r="I67" i="18"/>
  <c r="S67" i="18" s="1"/>
  <c r="H67" i="18"/>
  <c r="R67" i="18" s="1"/>
  <c r="G67" i="18"/>
  <c r="F67" i="18"/>
  <c r="C67" i="18"/>
  <c r="B67" i="18"/>
  <c r="S66" i="18"/>
  <c r="R66" i="18"/>
  <c r="Q66" i="18"/>
  <c r="P66" i="18"/>
  <c r="E66" i="18"/>
  <c r="U65" i="18"/>
  <c r="T65" i="18"/>
  <c r="S65" i="18"/>
  <c r="R65" i="18"/>
  <c r="Q65" i="18"/>
  <c r="P65" i="18"/>
  <c r="E65" i="18"/>
  <c r="U64" i="18"/>
  <c r="S64" i="18"/>
  <c r="R64" i="18"/>
  <c r="Q64" i="18"/>
  <c r="P64" i="18"/>
  <c r="E64" i="18"/>
  <c r="T64" i="18" s="1"/>
  <c r="S63" i="18"/>
  <c r="R63" i="18"/>
  <c r="Q63" i="18"/>
  <c r="P63" i="18"/>
  <c r="E63" i="18"/>
  <c r="S62" i="18"/>
  <c r="R62" i="18"/>
  <c r="Q62" i="18"/>
  <c r="P62" i="18"/>
  <c r="E62" i="18"/>
  <c r="U62" i="18" s="1"/>
  <c r="O60" i="18"/>
  <c r="N60" i="18"/>
  <c r="M60" i="18"/>
  <c r="L60" i="18"/>
  <c r="K60" i="18"/>
  <c r="J60" i="18"/>
  <c r="I60" i="18"/>
  <c r="S60" i="18" s="1"/>
  <c r="H60" i="18"/>
  <c r="R60" i="18" s="1"/>
  <c r="C60" i="18"/>
  <c r="B60" i="18"/>
  <c r="S59" i="18"/>
  <c r="R59" i="18"/>
  <c r="Q59" i="18"/>
  <c r="P59" i="18"/>
  <c r="E59" i="18"/>
  <c r="U58" i="18"/>
  <c r="S58" i="18"/>
  <c r="R58" i="18"/>
  <c r="Q58" i="18"/>
  <c r="P58" i="18"/>
  <c r="E58" i="18"/>
  <c r="T58" i="18" s="1"/>
  <c r="T57" i="18"/>
  <c r="S57" i="18"/>
  <c r="R57" i="18"/>
  <c r="Q57" i="18"/>
  <c r="P57" i="18"/>
  <c r="E57" i="18"/>
  <c r="U57" i="18" s="1"/>
  <c r="U56" i="18"/>
  <c r="T56" i="18"/>
  <c r="S56" i="18"/>
  <c r="R56" i="18"/>
  <c r="Q56" i="18"/>
  <c r="P56" i="18"/>
  <c r="E56" i="18"/>
  <c r="O54" i="18"/>
  <c r="N54" i="18"/>
  <c r="M54" i="18"/>
  <c r="L54" i="18"/>
  <c r="K54" i="18"/>
  <c r="S54" i="18" s="1"/>
  <c r="J54" i="18"/>
  <c r="I54" i="18"/>
  <c r="H54" i="18"/>
  <c r="G54" i="18"/>
  <c r="F54" i="18"/>
  <c r="C54" i="18"/>
  <c r="B54" i="18"/>
  <c r="U53" i="18"/>
  <c r="T53" i="18"/>
  <c r="S53" i="18"/>
  <c r="R53" i="18"/>
  <c r="Q53" i="18"/>
  <c r="P53" i="18"/>
  <c r="E53" i="18"/>
  <c r="U52" i="18"/>
  <c r="S52" i="18"/>
  <c r="R52" i="18"/>
  <c r="Q52" i="18"/>
  <c r="P52" i="18"/>
  <c r="T52" i="18" s="1"/>
  <c r="E52" i="18"/>
  <c r="S51" i="18"/>
  <c r="R51" i="18"/>
  <c r="Q51" i="18"/>
  <c r="P51" i="18"/>
  <c r="E51" i="18"/>
  <c r="S50" i="18"/>
  <c r="R50" i="18"/>
  <c r="Q50" i="18"/>
  <c r="P50" i="18"/>
  <c r="E50" i="18"/>
  <c r="T50" i="18" s="1"/>
  <c r="U49" i="18"/>
  <c r="T49" i="18"/>
  <c r="S49" i="18"/>
  <c r="R49" i="18"/>
  <c r="Q49" i="18"/>
  <c r="P49" i="18"/>
  <c r="E49" i="18"/>
  <c r="S48" i="18"/>
  <c r="R48" i="18"/>
  <c r="Q48" i="18"/>
  <c r="P48" i="18"/>
  <c r="E48" i="18"/>
  <c r="U48" i="18" s="1"/>
  <c r="S47" i="18"/>
  <c r="R47" i="18"/>
  <c r="Q47" i="18"/>
  <c r="P47" i="18"/>
  <c r="E47" i="18"/>
  <c r="S46" i="18"/>
  <c r="R46" i="18"/>
  <c r="Q46" i="18"/>
  <c r="P46" i="18"/>
  <c r="E46" i="18"/>
  <c r="S45" i="18"/>
  <c r="R45" i="18"/>
  <c r="Q45" i="18"/>
  <c r="U45" i="18" s="1"/>
  <c r="P45" i="18"/>
  <c r="T45" i="18" s="1"/>
  <c r="E45" i="18"/>
  <c r="S44" i="18"/>
  <c r="R44" i="18"/>
  <c r="Q44" i="18"/>
  <c r="P44" i="18"/>
  <c r="E44" i="18"/>
  <c r="S43" i="18"/>
  <c r="R43" i="18"/>
  <c r="Q43" i="18"/>
  <c r="P43" i="18"/>
  <c r="E43" i="18"/>
  <c r="S41" i="18"/>
  <c r="O41" i="18"/>
  <c r="N41" i="18"/>
  <c r="M41" i="18"/>
  <c r="L41" i="18"/>
  <c r="K41" i="18"/>
  <c r="J41" i="18"/>
  <c r="I41" i="18"/>
  <c r="H41" i="18"/>
  <c r="R41" i="18" s="1"/>
  <c r="G41" i="18"/>
  <c r="F41" i="18"/>
  <c r="C41" i="18"/>
  <c r="B41" i="18"/>
  <c r="E41" i="18" s="1"/>
  <c r="S40" i="18"/>
  <c r="R40" i="18"/>
  <c r="Q40" i="18"/>
  <c r="P40" i="18"/>
  <c r="E40" i="18"/>
  <c r="S39" i="18"/>
  <c r="R39" i="18"/>
  <c r="Q39" i="18"/>
  <c r="P39" i="18"/>
  <c r="E39" i="18"/>
  <c r="S38" i="18"/>
  <c r="R38" i="18"/>
  <c r="Q38" i="18"/>
  <c r="P38" i="18"/>
  <c r="E38" i="18"/>
  <c r="T37" i="18"/>
  <c r="S37" i="18"/>
  <c r="R37" i="18"/>
  <c r="Q37" i="18"/>
  <c r="P37" i="18"/>
  <c r="E37" i="18"/>
  <c r="U37" i="18" s="1"/>
  <c r="U36" i="18"/>
  <c r="S36" i="18"/>
  <c r="R36" i="18"/>
  <c r="Q36" i="18"/>
  <c r="P36" i="18"/>
  <c r="E36" i="18"/>
  <c r="O34" i="18"/>
  <c r="N34" i="18"/>
  <c r="M34" i="18"/>
  <c r="L34" i="18"/>
  <c r="K34" i="18"/>
  <c r="J34" i="18"/>
  <c r="I34" i="18"/>
  <c r="S34" i="18" s="1"/>
  <c r="H34" i="18"/>
  <c r="G34" i="18"/>
  <c r="F34" i="18"/>
  <c r="C34" i="18"/>
  <c r="B34" i="18"/>
  <c r="S33" i="18"/>
  <c r="R33" i="18"/>
  <c r="Q33" i="18"/>
  <c r="P33" i="18"/>
  <c r="E33" i="18"/>
  <c r="O31" i="18"/>
  <c r="N31" i="18"/>
  <c r="M31" i="18"/>
  <c r="L31" i="18"/>
  <c r="K31" i="18"/>
  <c r="S31" i="18" s="1"/>
  <c r="J31" i="18"/>
  <c r="I31" i="18"/>
  <c r="H31" i="18"/>
  <c r="G31" i="18"/>
  <c r="F31" i="18"/>
  <c r="C31" i="18"/>
  <c r="B31" i="18"/>
  <c r="S30" i="18"/>
  <c r="R30" i="18"/>
  <c r="Q30" i="18"/>
  <c r="P30" i="18"/>
  <c r="E30" i="18"/>
  <c r="T30" i="18" s="1"/>
  <c r="U29" i="18"/>
  <c r="T29" i="18"/>
  <c r="S29" i="18"/>
  <c r="R29" i="18"/>
  <c r="Q29" i="18"/>
  <c r="P29" i="18"/>
  <c r="E29" i="18"/>
  <c r="U28" i="18"/>
  <c r="T28" i="18"/>
  <c r="S28" i="18"/>
  <c r="R28" i="18"/>
  <c r="Q28" i="18"/>
  <c r="P28" i="18"/>
  <c r="E28" i="18"/>
  <c r="T27" i="18"/>
  <c r="S27" i="18"/>
  <c r="R27" i="18"/>
  <c r="Q27" i="18"/>
  <c r="P27" i="18"/>
  <c r="E27" i="18"/>
  <c r="U27" i="18" s="1"/>
  <c r="O25" i="18"/>
  <c r="N25" i="18"/>
  <c r="M25" i="18"/>
  <c r="L25" i="18"/>
  <c r="K25" i="18"/>
  <c r="J25" i="18"/>
  <c r="I25" i="18"/>
  <c r="S25" i="18" s="1"/>
  <c r="H25" i="18"/>
  <c r="R25" i="18" s="1"/>
  <c r="G25" i="18"/>
  <c r="F25" i="18"/>
  <c r="C25" i="18"/>
  <c r="B25" i="18"/>
  <c r="E25" i="18" s="1"/>
  <c r="S24" i="18"/>
  <c r="R24" i="18"/>
  <c r="Q24" i="18"/>
  <c r="P24" i="18"/>
  <c r="E24" i="18"/>
  <c r="S23" i="18"/>
  <c r="R23" i="18"/>
  <c r="Q23" i="18"/>
  <c r="P23" i="18"/>
  <c r="E23" i="18"/>
  <c r="S22" i="18"/>
  <c r="R22" i="18"/>
  <c r="Q22" i="18"/>
  <c r="P22" i="18"/>
  <c r="E22" i="18"/>
  <c r="T22" i="18" s="1"/>
  <c r="S21" i="18"/>
  <c r="R21" i="18"/>
  <c r="Q21" i="18"/>
  <c r="P21" i="18"/>
  <c r="E21" i="18"/>
  <c r="S20" i="18"/>
  <c r="R20" i="18"/>
  <c r="Q20" i="18"/>
  <c r="P20" i="18"/>
  <c r="E20" i="18"/>
  <c r="T20" i="18" s="1"/>
  <c r="S19" i="18"/>
  <c r="R19" i="18"/>
  <c r="Q19" i="18"/>
  <c r="P19" i="18"/>
  <c r="E19" i="18"/>
  <c r="S18" i="18"/>
  <c r="R18" i="18"/>
  <c r="Q18" i="18"/>
  <c r="P18" i="18"/>
  <c r="E18" i="18"/>
  <c r="O16" i="18"/>
  <c r="N16" i="18"/>
  <c r="M16" i="18"/>
  <c r="L16" i="18"/>
  <c r="K16" i="18"/>
  <c r="J16" i="18"/>
  <c r="R16" i="18" s="1"/>
  <c r="I16" i="18"/>
  <c r="S16" i="18" s="1"/>
  <c r="H16" i="18"/>
  <c r="G16" i="18"/>
  <c r="F16" i="18"/>
  <c r="C16" i="18"/>
  <c r="B16" i="18"/>
  <c r="E16" i="18" s="1"/>
  <c r="U15" i="18"/>
  <c r="T15" i="18"/>
  <c r="S15" i="18"/>
  <c r="R15" i="18"/>
  <c r="Q15" i="18"/>
  <c r="P15" i="18"/>
  <c r="E15" i="18"/>
  <c r="U14" i="18"/>
  <c r="T14" i="18"/>
  <c r="S14" i="18"/>
  <c r="R14" i="18"/>
  <c r="Q14" i="18"/>
  <c r="P14" i="18"/>
  <c r="E14" i="18"/>
  <c r="T13" i="18"/>
  <c r="S13" i="18"/>
  <c r="R13" i="18"/>
  <c r="Q13" i="18"/>
  <c r="P13" i="18"/>
  <c r="E13" i="18"/>
  <c r="U13" i="18" s="1"/>
  <c r="S12" i="18"/>
  <c r="R12" i="18"/>
  <c r="Q12" i="18"/>
  <c r="P12" i="18"/>
  <c r="E12" i="18"/>
  <c r="S11" i="18"/>
  <c r="R11" i="18"/>
  <c r="Q11" i="18"/>
  <c r="P11" i="18"/>
  <c r="E11" i="18"/>
  <c r="U10" i="18"/>
  <c r="S10" i="18"/>
  <c r="R10" i="18"/>
  <c r="Q10" i="18"/>
  <c r="P10" i="18"/>
  <c r="E10" i="18"/>
  <c r="T10" i="18" s="1"/>
  <c r="T9" i="18"/>
  <c r="S9" i="18"/>
  <c r="R9" i="18"/>
  <c r="Q9" i="18"/>
  <c r="P9" i="18"/>
  <c r="E9" i="18"/>
  <c r="S96" i="17"/>
  <c r="R96" i="17"/>
  <c r="Q96" i="17"/>
  <c r="P96" i="17"/>
  <c r="E96" i="17"/>
  <c r="S95" i="17"/>
  <c r="R95" i="17"/>
  <c r="Q95" i="17"/>
  <c r="P95" i="17"/>
  <c r="E95" i="17"/>
  <c r="U94" i="17"/>
  <c r="S94" i="17"/>
  <c r="R94" i="17"/>
  <c r="Q94" i="17"/>
  <c r="P94" i="17"/>
  <c r="E94" i="17"/>
  <c r="T94" i="17" s="1"/>
  <c r="S93" i="17"/>
  <c r="R93" i="17"/>
  <c r="Q93" i="17"/>
  <c r="P93" i="17"/>
  <c r="E93" i="17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T90" i="17" s="1"/>
  <c r="S89" i="17"/>
  <c r="R89" i="17"/>
  <c r="Q89" i="17"/>
  <c r="P89" i="17"/>
  <c r="E89" i="17"/>
  <c r="S88" i="17"/>
  <c r="R88" i="17"/>
  <c r="Q88" i="17"/>
  <c r="P88" i="17"/>
  <c r="E88" i="17"/>
  <c r="S86" i="17"/>
  <c r="R86" i="17"/>
  <c r="Q86" i="17"/>
  <c r="P86" i="17"/>
  <c r="E86" i="17"/>
  <c r="U86" i="17" s="1"/>
  <c r="O74" i="17"/>
  <c r="N74" i="17"/>
  <c r="M74" i="17"/>
  <c r="L74" i="17"/>
  <c r="K74" i="17"/>
  <c r="J74" i="17"/>
  <c r="I74" i="17"/>
  <c r="H74" i="17"/>
  <c r="G74" i="17"/>
  <c r="F74" i="17"/>
  <c r="C74" i="17"/>
  <c r="B74" i="17"/>
  <c r="O73" i="17"/>
  <c r="N73" i="17"/>
  <c r="M73" i="17"/>
  <c r="L73" i="17"/>
  <c r="K73" i="17"/>
  <c r="S73" i="17" s="1"/>
  <c r="J73" i="17"/>
  <c r="I73" i="17"/>
  <c r="H73" i="17"/>
  <c r="G73" i="17"/>
  <c r="F73" i="17"/>
  <c r="C73" i="17"/>
  <c r="B73" i="17"/>
  <c r="E73" i="17" s="1"/>
  <c r="O72" i="17"/>
  <c r="N72" i="17"/>
  <c r="M72" i="17"/>
  <c r="L72" i="17"/>
  <c r="K72" i="17"/>
  <c r="J72" i="17"/>
  <c r="I72" i="17"/>
  <c r="S72" i="17" s="1"/>
  <c r="H72" i="17"/>
  <c r="R72" i="17" s="1"/>
  <c r="G72" i="17"/>
  <c r="F72" i="17"/>
  <c r="C72" i="17"/>
  <c r="B72" i="17"/>
  <c r="S71" i="17"/>
  <c r="R71" i="17"/>
  <c r="Q71" i="17"/>
  <c r="P71" i="17"/>
  <c r="E71" i="17"/>
  <c r="S70" i="17"/>
  <c r="R70" i="17"/>
  <c r="Q70" i="17"/>
  <c r="P70" i="17"/>
  <c r="E70" i="17"/>
  <c r="O68" i="17"/>
  <c r="N68" i="17"/>
  <c r="M68" i="17"/>
  <c r="L68" i="17"/>
  <c r="K68" i="17"/>
  <c r="S68" i="17" s="1"/>
  <c r="J68" i="17"/>
  <c r="I68" i="17"/>
  <c r="H68" i="17"/>
  <c r="G68" i="17"/>
  <c r="F68" i="17"/>
  <c r="C68" i="17"/>
  <c r="B68" i="17"/>
  <c r="E68" i="17" s="1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E67" i="17" s="1"/>
  <c r="S66" i="17"/>
  <c r="R66" i="17"/>
  <c r="Q66" i="17"/>
  <c r="P66" i="17"/>
  <c r="E66" i="17"/>
  <c r="S65" i="17"/>
  <c r="R65" i="17"/>
  <c r="Q65" i="17"/>
  <c r="P65" i="17"/>
  <c r="E65" i="17"/>
  <c r="U64" i="17"/>
  <c r="S64" i="17"/>
  <c r="R64" i="17"/>
  <c r="Q64" i="17"/>
  <c r="P64" i="17"/>
  <c r="E64" i="17"/>
  <c r="T64" i="17" s="1"/>
  <c r="U63" i="17"/>
  <c r="T63" i="17"/>
  <c r="S63" i="17"/>
  <c r="R63" i="17"/>
  <c r="Q63" i="17"/>
  <c r="P63" i="17"/>
  <c r="E63" i="17"/>
  <c r="U62" i="17"/>
  <c r="T62" i="17"/>
  <c r="S62" i="17"/>
  <c r="R62" i="17"/>
  <c r="Q62" i="17"/>
  <c r="P62" i="17"/>
  <c r="E62" i="17"/>
  <c r="O60" i="17"/>
  <c r="N60" i="17"/>
  <c r="M60" i="17"/>
  <c r="L60" i="17"/>
  <c r="K60" i="17"/>
  <c r="J60" i="17"/>
  <c r="I60" i="17"/>
  <c r="S60" i="17" s="1"/>
  <c r="H60" i="17"/>
  <c r="R60" i="17" s="1"/>
  <c r="C60" i="17"/>
  <c r="B60" i="17"/>
  <c r="U59" i="17"/>
  <c r="S59" i="17"/>
  <c r="R59" i="17"/>
  <c r="Q59" i="17"/>
  <c r="P59" i="17"/>
  <c r="E59" i="17"/>
  <c r="T59" i="17" s="1"/>
  <c r="U58" i="17"/>
  <c r="T58" i="17"/>
  <c r="S58" i="17"/>
  <c r="R58" i="17"/>
  <c r="Q58" i="17"/>
  <c r="P58" i="17"/>
  <c r="E58" i="17"/>
  <c r="S57" i="17"/>
  <c r="R57" i="17"/>
  <c r="Q57" i="17"/>
  <c r="P57" i="17"/>
  <c r="E57" i="17"/>
  <c r="U57" i="17" s="1"/>
  <c r="S56" i="17"/>
  <c r="R56" i="17"/>
  <c r="Q56" i="17"/>
  <c r="P56" i="17"/>
  <c r="E56" i="17"/>
  <c r="S54" i="17"/>
  <c r="O54" i="17"/>
  <c r="N54" i="17"/>
  <c r="M54" i="17"/>
  <c r="L54" i="17"/>
  <c r="K54" i="17"/>
  <c r="J54" i="17"/>
  <c r="I54" i="17"/>
  <c r="H54" i="17"/>
  <c r="R54" i="17" s="1"/>
  <c r="G54" i="17"/>
  <c r="F54" i="17"/>
  <c r="C54" i="17"/>
  <c r="B54" i="17"/>
  <c r="S53" i="17"/>
  <c r="R53" i="17"/>
  <c r="Q53" i="17"/>
  <c r="P53" i="17"/>
  <c r="E53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U50" i="17" s="1"/>
  <c r="T49" i="17"/>
  <c r="S49" i="17"/>
  <c r="R49" i="17"/>
  <c r="Q49" i="17"/>
  <c r="P49" i="17"/>
  <c r="E49" i="17"/>
  <c r="U49" i="17" s="1"/>
  <c r="S48" i="17"/>
  <c r="R48" i="17"/>
  <c r="Q48" i="17"/>
  <c r="P48" i="17"/>
  <c r="E48" i="17"/>
  <c r="T48" i="17" s="1"/>
  <c r="S47" i="17"/>
  <c r="R47" i="17"/>
  <c r="Q47" i="17"/>
  <c r="P47" i="17"/>
  <c r="E47" i="17"/>
  <c r="T46" i="17"/>
  <c r="S46" i="17"/>
  <c r="R46" i="17"/>
  <c r="Q46" i="17"/>
  <c r="P46" i="17"/>
  <c r="E46" i="17"/>
  <c r="U46" i="17" s="1"/>
  <c r="U45" i="17"/>
  <c r="S45" i="17"/>
  <c r="R45" i="17"/>
  <c r="Q45" i="17"/>
  <c r="P45" i="17"/>
  <c r="E45" i="17"/>
  <c r="T45" i="17" s="1"/>
  <c r="S44" i="17"/>
  <c r="R44" i="17"/>
  <c r="Q44" i="17"/>
  <c r="P44" i="17"/>
  <c r="E44" i="17"/>
  <c r="U44" i="17" s="1"/>
  <c r="S43" i="17"/>
  <c r="R43" i="17"/>
  <c r="Q43" i="17"/>
  <c r="P43" i="17"/>
  <c r="E43" i="17"/>
  <c r="O41" i="17"/>
  <c r="N41" i="17"/>
  <c r="M41" i="17"/>
  <c r="L41" i="17"/>
  <c r="K41" i="17"/>
  <c r="J41" i="17"/>
  <c r="I41" i="17"/>
  <c r="S41" i="17" s="1"/>
  <c r="H41" i="17"/>
  <c r="R41" i="17" s="1"/>
  <c r="G41" i="17"/>
  <c r="F41" i="17"/>
  <c r="C41" i="17"/>
  <c r="B41" i="17"/>
  <c r="E41" i="17" s="1"/>
  <c r="U40" i="17"/>
  <c r="T40" i="17"/>
  <c r="S40" i="17"/>
  <c r="R40" i="17"/>
  <c r="Q40" i="17"/>
  <c r="P40" i="17"/>
  <c r="E40" i="17"/>
  <c r="S39" i="17"/>
  <c r="R39" i="17"/>
  <c r="Q39" i="17"/>
  <c r="P39" i="17"/>
  <c r="E39" i="17"/>
  <c r="S38" i="17"/>
  <c r="R38" i="17"/>
  <c r="Q38" i="17"/>
  <c r="P38" i="17"/>
  <c r="E38" i="17"/>
  <c r="S37" i="17"/>
  <c r="R37" i="17"/>
  <c r="Q37" i="17"/>
  <c r="P37" i="17"/>
  <c r="E37" i="17"/>
  <c r="T36" i="17"/>
  <c r="S36" i="17"/>
  <c r="R36" i="17"/>
  <c r="Q36" i="17"/>
  <c r="P36" i="17"/>
  <c r="E36" i="17"/>
  <c r="O34" i="17"/>
  <c r="N34" i="17"/>
  <c r="M34" i="17"/>
  <c r="L34" i="17"/>
  <c r="K34" i="17"/>
  <c r="J34" i="17"/>
  <c r="I34" i="17"/>
  <c r="S34" i="17" s="1"/>
  <c r="H34" i="17"/>
  <c r="R34" i="17" s="1"/>
  <c r="G34" i="17"/>
  <c r="F34" i="17"/>
  <c r="C34" i="17"/>
  <c r="B34" i="17"/>
  <c r="S33" i="17"/>
  <c r="R33" i="17"/>
  <c r="Q33" i="17"/>
  <c r="P33" i="17"/>
  <c r="E33" i="17"/>
  <c r="O31" i="17"/>
  <c r="N31" i="17"/>
  <c r="M31" i="17"/>
  <c r="L31" i="17"/>
  <c r="K31" i="17"/>
  <c r="J31" i="17"/>
  <c r="I31" i="17"/>
  <c r="S31" i="17" s="1"/>
  <c r="H31" i="17"/>
  <c r="R31" i="17" s="1"/>
  <c r="G31" i="17"/>
  <c r="F31" i="17"/>
  <c r="C31" i="17"/>
  <c r="B31" i="17"/>
  <c r="E31" i="17" s="1"/>
  <c r="S30" i="17"/>
  <c r="R30" i="17"/>
  <c r="Q30" i="17"/>
  <c r="P30" i="17"/>
  <c r="E30" i="17"/>
  <c r="S29" i="17"/>
  <c r="R29" i="17"/>
  <c r="Q29" i="17"/>
  <c r="P29" i="17"/>
  <c r="E29" i="17"/>
  <c r="U28" i="17"/>
  <c r="S28" i="17"/>
  <c r="R28" i="17"/>
  <c r="Q28" i="17"/>
  <c r="P28" i="17"/>
  <c r="E28" i="17"/>
  <c r="T28" i="17" s="1"/>
  <c r="U27" i="17"/>
  <c r="T27" i="17"/>
  <c r="S27" i="17"/>
  <c r="R27" i="17"/>
  <c r="Q27" i="17"/>
  <c r="P27" i="17"/>
  <c r="E27" i="17"/>
  <c r="O25" i="17"/>
  <c r="N25" i="17"/>
  <c r="M25" i="17"/>
  <c r="L25" i="17"/>
  <c r="K25" i="17"/>
  <c r="J25" i="17"/>
  <c r="I25" i="17"/>
  <c r="H25" i="17"/>
  <c r="R25" i="17" s="1"/>
  <c r="G25" i="17"/>
  <c r="F25" i="17"/>
  <c r="C25" i="17"/>
  <c r="B25" i="17"/>
  <c r="S24" i="17"/>
  <c r="R24" i="17"/>
  <c r="Q24" i="17"/>
  <c r="P24" i="17"/>
  <c r="E24" i="17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S20" i="17"/>
  <c r="R20" i="17"/>
  <c r="Q20" i="17"/>
  <c r="P20" i="17"/>
  <c r="E20" i="17"/>
  <c r="S19" i="17"/>
  <c r="R19" i="17"/>
  <c r="Q19" i="17"/>
  <c r="P19" i="17"/>
  <c r="E19" i="17"/>
  <c r="T18" i="17"/>
  <c r="S18" i="17"/>
  <c r="R18" i="17"/>
  <c r="Q18" i="17"/>
  <c r="P18" i="17"/>
  <c r="E18" i="17"/>
  <c r="U18" i="17" s="1"/>
  <c r="O16" i="17"/>
  <c r="N16" i="17"/>
  <c r="M16" i="17"/>
  <c r="L16" i="17"/>
  <c r="K16" i="17"/>
  <c r="J16" i="17"/>
  <c r="I16" i="17"/>
  <c r="S16" i="17" s="1"/>
  <c r="H16" i="17"/>
  <c r="R16" i="17" s="1"/>
  <c r="G16" i="17"/>
  <c r="F16" i="17"/>
  <c r="C16" i="17"/>
  <c r="B16" i="17"/>
  <c r="S15" i="17"/>
  <c r="R15" i="17"/>
  <c r="Q15" i="17"/>
  <c r="P15" i="17"/>
  <c r="E15" i="17"/>
  <c r="S14" i="17"/>
  <c r="R14" i="17"/>
  <c r="Q14" i="17"/>
  <c r="P14" i="17"/>
  <c r="E14" i="17"/>
  <c r="S13" i="17"/>
  <c r="R13" i="17"/>
  <c r="Q13" i="17"/>
  <c r="P13" i="17"/>
  <c r="E13" i="17"/>
  <c r="U12" i="17"/>
  <c r="T12" i="17"/>
  <c r="S12" i="17"/>
  <c r="R12" i="17"/>
  <c r="Q12" i="17"/>
  <c r="P12" i="17"/>
  <c r="E12" i="17"/>
  <c r="S11" i="17"/>
  <c r="R11" i="17"/>
  <c r="Q11" i="17"/>
  <c r="P11" i="17"/>
  <c r="E11" i="17"/>
  <c r="T11" i="17" s="1"/>
  <c r="S10" i="17"/>
  <c r="R10" i="17"/>
  <c r="Q10" i="17"/>
  <c r="P10" i="17"/>
  <c r="E10" i="17"/>
  <c r="S9" i="17"/>
  <c r="R9" i="17"/>
  <c r="Q9" i="17"/>
  <c r="P9" i="17"/>
  <c r="E9" i="17"/>
  <c r="U9" i="17" s="1"/>
  <c r="S96" i="16"/>
  <c r="R96" i="16"/>
  <c r="Q96" i="16"/>
  <c r="U96" i="16" s="1"/>
  <c r="P96" i="16"/>
  <c r="E96" i="16"/>
  <c r="S95" i="16"/>
  <c r="R95" i="16"/>
  <c r="Q95" i="16"/>
  <c r="P95" i="16"/>
  <c r="E95" i="16"/>
  <c r="S94" i="16"/>
  <c r="R94" i="16"/>
  <c r="Q94" i="16"/>
  <c r="P94" i="16"/>
  <c r="E94" i="16"/>
  <c r="U93" i="16"/>
  <c r="S93" i="16"/>
  <c r="R93" i="16"/>
  <c r="Q93" i="16"/>
  <c r="P93" i="16"/>
  <c r="E93" i="16"/>
  <c r="T93" i="16" s="1"/>
  <c r="U92" i="16"/>
  <c r="S92" i="16"/>
  <c r="R92" i="16"/>
  <c r="Q92" i="16"/>
  <c r="P92" i="16"/>
  <c r="E92" i="16"/>
  <c r="T92" i="16" s="1"/>
  <c r="S91" i="16"/>
  <c r="R91" i="16"/>
  <c r="Q91" i="16"/>
  <c r="P91" i="16"/>
  <c r="E91" i="16"/>
  <c r="S90" i="16"/>
  <c r="R90" i="16"/>
  <c r="Q90" i="16"/>
  <c r="P90" i="16"/>
  <c r="E90" i="16"/>
  <c r="S89" i="16"/>
  <c r="R89" i="16"/>
  <c r="Q89" i="16"/>
  <c r="P89" i="16"/>
  <c r="E89" i="16"/>
  <c r="S88" i="16"/>
  <c r="R88" i="16"/>
  <c r="Q88" i="16"/>
  <c r="P88" i="16"/>
  <c r="P87" i="16" s="1"/>
  <c r="E88" i="16"/>
  <c r="S86" i="16"/>
  <c r="R86" i="16"/>
  <c r="Q86" i="16"/>
  <c r="P86" i="16"/>
  <c r="E86" i="16"/>
  <c r="O74" i="16"/>
  <c r="N74" i="16"/>
  <c r="M74" i="16"/>
  <c r="L74" i="16"/>
  <c r="K74" i="16"/>
  <c r="J74" i="16"/>
  <c r="I74" i="16"/>
  <c r="H74" i="16"/>
  <c r="G74" i="16"/>
  <c r="F74" i="16"/>
  <c r="C74" i="16"/>
  <c r="B74" i="16"/>
  <c r="O73" i="16"/>
  <c r="N73" i="16"/>
  <c r="M73" i="16"/>
  <c r="L73" i="16"/>
  <c r="K73" i="16"/>
  <c r="Q73" i="16" s="1"/>
  <c r="J73" i="16"/>
  <c r="I73" i="16"/>
  <c r="S73" i="16" s="1"/>
  <c r="H73" i="16"/>
  <c r="G73" i="16"/>
  <c r="F73" i="16"/>
  <c r="C73" i="16"/>
  <c r="B73" i="16"/>
  <c r="O72" i="16"/>
  <c r="N72" i="16"/>
  <c r="M72" i="16"/>
  <c r="L72" i="16"/>
  <c r="K72" i="16"/>
  <c r="J72" i="16"/>
  <c r="I72" i="16"/>
  <c r="H72" i="16"/>
  <c r="R72" i="16" s="1"/>
  <c r="G72" i="16"/>
  <c r="F72" i="16"/>
  <c r="C72" i="16"/>
  <c r="B72" i="16"/>
  <c r="S71" i="16"/>
  <c r="R71" i="16"/>
  <c r="Q71" i="16"/>
  <c r="P71" i="16"/>
  <c r="E71" i="16"/>
  <c r="U70" i="16"/>
  <c r="S70" i="16"/>
  <c r="R70" i="16"/>
  <c r="Q70" i="16"/>
  <c r="P70" i="16"/>
  <c r="E70" i="16"/>
  <c r="O68" i="16"/>
  <c r="N68" i="16"/>
  <c r="M68" i="16"/>
  <c r="L68" i="16"/>
  <c r="K68" i="16"/>
  <c r="J68" i="16"/>
  <c r="I68" i="16"/>
  <c r="H68" i="16"/>
  <c r="G68" i="16"/>
  <c r="F68" i="16"/>
  <c r="C68" i="16"/>
  <c r="B68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E67" i="16" s="1"/>
  <c r="S66" i="16"/>
  <c r="R66" i="16"/>
  <c r="Q66" i="16"/>
  <c r="P66" i="16"/>
  <c r="E66" i="16"/>
  <c r="S65" i="16"/>
  <c r="R65" i="16"/>
  <c r="Q65" i="16"/>
  <c r="P65" i="16"/>
  <c r="E65" i="16"/>
  <c r="T65" i="16" s="1"/>
  <c r="S64" i="16"/>
  <c r="R64" i="16"/>
  <c r="Q64" i="16"/>
  <c r="P64" i="16"/>
  <c r="E64" i="16"/>
  <c r="S63" i="16"/>
  <c r="R63" i="16"/>
  <c r="Q63" i="16"/>
  <c r="P63" i="16"/>
  <c r="E63" i="16"/>
  <c r="U62" i="16"/>
  <c r="S62" i="16"/>
  <c r="R62" i="16"/>
  <c r="Q62" i="16"/>
  <c r="P62" i="16"/>
  <c r="E62" i="16"/>
  <c r="T62" i="16" s="1"/>
  <c r="O60" i="16"/>
  <c r="N60" i="16"/>
  <c r="M60" i="16"/>
  <c r="L60" i="16"/>
  <c r="K60" i="16"/>
  <c r="J60" i="16"/>
  <c r="I60" i="16"/>
  <c r="S60" i="16" s="1"/>
  <c r="H60" i="16"/>
  <c r="R60" i="16" s="1"/>
  <c r="C60" i="16"/>
  <c r="B60" i="16"/>
  <c r="S59" i="16"/>
  <c r="R59" i="16"/>
  <c r="Q59" i="16"/>
  <c r="P59" i="16"/>
  <c r="E59" i="16"/>
  <c r="U59" i="16" s="1"/>
  <c r="S58" i="16"/>
  <c r="R58" i="16"/>
  <c r="Q58" i="16"/>
  <c r="P58" i="16"/>
  <c r="E58" i="16"/>
  <c r="S57" i="16"/>
  <c r="R57" i="16"/>
  <c r="Q57" i="16"/>
  <c r="P57" i="16"/>
  <c r="E57" i="16"/>
  <c r="U56" i="16"/>
  <c r="S56" i="16"/>
  <c r="R56" i="16"/>
  <c r="Q56" i="16"/>
  <c r="P56" i="16"/>
  <c r="E56" i="16"/>
  <c r="T56" i="16" s="1"/>
  <c r="O54" i="16"/>
  <c r="N54" i="16"/>
  <c r="M54" i="16"/>
  <c r="L54" i="16"/>
  <c r="K54" i="16"/>
  <c r="J54" i="16"/>
  <c r="I54" i="16"/>
  <c r="H54" i="16"/>
  <c r="R54" i="16" s="1"/>
  <c r="G54" i="16"/>
  <c r="F54" i="16"/>
  <c r="C54" i="16"/>
  <c r="B54" i="16"/>
  <c r="S53" i="16"/>
  <c r="R53" i="16"/>
  <c r="Q53" i="16"/>
  <c r="P53" i="16"/>
  <c r="E53" i="16"/>
  <c r="U52" i="16"/>
  <c r="T52" i="16"/>
  <c r="S52" i="16"/>
  <c r="R52" i="16"/>
  <c r="Q52" i="16"/>
  <c r="P52" i="16"/>
  <c r="E52" i="16"/>
  <c r="U51" i="16"/>
  <c r="T51" i="16"/>
  <c r="S51" i="16"/>
  <c r="R51" i="16"/>
  <c r="Q51" i="16"/>
  <c r="P51" i="16"/>
  <c r="E51" i="16"/>
  <c r="U50" i="16"/>
  <c r="T50" i="16"/>
  <c r="S50" i="16"/>
  <c r="R50" i="16"/>
  <c r="Q50" i="16"/>
  <c r="P50" i="16"/>
  <c r="E50" i="16"/>
  <c r="T49" i="16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S45" i="16"/>
  <c r="R45" i="16"/>
  <c r="Q45" i="16"/>
  <c r="P45" i="16"/>
  <c r="E45" i="16"/>
  <c r="U44" i="16"/>
  <c r="S44" i="16"/>
  <c r="R44" i="16"/>
  <c r="Q44" i="16"/>
  <c r="P44" i="16"/>
  <c r="E44" i="16"/>
  <c r="T44" i="16" s="1"/>
  <c r="S43" i="16"/>
  <c r="R43" i="16"/>
  <c r="Q43" i="16"/>
  <c r="P43" i="16"/>
  <c r="E43" i="16"/>
  <c r="O41" i="16"/>
  <c r="N41" i="16"/>
  <c r="M41" i="16"/>
  <c r="L41" i="16"/>
  <c r="K41" i="16"/>
  <c r="J41" i="16"/>
  <c r="I41" i="16"/>
  <c r="S41" i="16" s="1"/>
  <c r="H41" i="16"/>
  <c r="G41" i="16"/>
  <c r="F41" i="16"/>
  <c r="C41" i="16"/>
  <c r="B41" i="16"/>
  <c r="S40" i="16"/>
  <c r="R40" i="16"/>
  <c r="Q40" i="16"/>
  <c r="P40" i="16"/>
  <c r="E40" i="16"/>
  <c r="U40" i="16" s="1"/>
  <c r="S39" i="16"/>
  <c r="R39" i="16"/>
  <c r="Q39" i="16"/>
  <c r="P39" i="16"/>
  <c r="E39" i="16"/>
  <c r="S38" i="16"/>
  <c r="R38" i="16"/>
  <c r="Q38" i="16"/>
  <c r="P38" i="16"/>
  <c r="E38" i="16"/>
  <c r="S37" i="16"/>
  <c r="R37" i="16"/>
  <c r="Q37" i="16"/>
  <c r="U37" i="16" s="1"/>
  <c r="P37" i="16"/>
  <c r="T37" i="16" s="1"/>
  <c r="E37" i="16"/>
  <c r="S36" i="16"/>
  <c r="R36" i="16"/>
  <c r="Q36" i="16"/>
  <c r="P36" i="16"/>
  <c r="E36" i="16"/>
  <c r="O34" i="16"/>
  <c r="N34" i="16"/>
  <c r="M34" i="16"/>
  <c r="L34" i="16"/>
  <c r="K34" i="16"/>
  <c r="J34" i="16"/>
  <c r="I34" i="16"/>
  <c r="S34" i="16" s="1"/>
  <c r="H34" i="16"/>
  <c r="G34" i="16"/>
  <c r="F34" i="16"/>
  <c r="C34" i="16"/>
  <c r="B34" i="16"/>
  <c r="E34" i="16" s="1"/>
  <c r="S33" i="16"/>
  <c r="R33" i="16"/>
  <c r="Q33" i="16"/>
  <c r="P33" i="16"/>
  <c r="E33" i="16"/>
  <c r="O31" i="16"/>
  <c r="N31" i="16"/>
  <c r="M31" i="16"/>
  <c r="L31" i="16"/>
  <c r="K31" i="16"/>
  <c r="J31" i="16"/>
  <c r="I31" i="16"/>
  <c r="S31" i="16" s="1"/>
  <c r="H31" i="16"/>
  <c r="R31" i="16" s="1"/>
  <c r="G31" i="16"/>
  <c r="F31" i="16"/>
  <c r="C31" i="16"/>
  <c r="B31" i="16"/>
  <c r="S30" i="16"/>
  <c r="R30" i="16"/>
  <c r="Q30" i="16"/>
  <c r="P30" i="16"/>
  <c r="E30" i="16"/>
  <c r="S29" i="16"/>
  <c r="R29" i="16"/>
  <c r="Q29" i="16"/>
  <c r="P29" i="16"/>
  <c r="E29" i="16"/>
  <c r="S28" i="16"/>
  <c r="R28" i="16"/>
  <c r="Q28" i="16"/>
  <c r="P28" i="16"/>
  <c r="E28" i="16"/>
  <c r="S27" i="16"/>
  <c r="R27" i="16"/>
  <c r="Q27" i="16"/>
  <c r="P27" i="16"/>
  <c r="E27" i="16"/>
  <c r="R25" i="16"/>
  <c r="O25" i="16"/>
  <c r="N25" i="16"/>
  <c r="M25" i="16"/>
  <c r="L25" i="16"/>
  <c r="K25" i="16"/>
  <c r="J25" i="16"/>
  <c r="I25" i="16"/>
  <c r="H25" i="16"/>
  <c r="G25" i="16"/>
  <c r="F25" i="16"/>
  <c r="C25" i="16"/>
  <c r="B25" i="16"/>
  <c r="E25" i="16" s="1"/>
  <c r="U24" i="16"/>
  <c r="T24" i="16"/>
  <c r="S24" i="16"/>
  <c r="R24" i="16"/>
  <c r="Q24" i="16"/>
  <c r="P24" i="16"/>
  <c r="E24" i="16"/>
  <c r="U23" i="16"/>
  <c r="T23" i="16"/>
  <c r="S23" i="16"/>
  <c r="R23" i="16"/>
  <c r="Q23" i="16"/>
  <c r="P23" i="16"/>
  <c r="E23" i="16"/>
  <c r="T22" i="16"/>
  <c r="S22" i="16"/>
  <c r="R22" i="16"/>
  <c r="Q22" i="16"/>
  <c r="P22" i="16"/>
  <c r="E22" i="16"/>
  <c r="S21" i="16"/>
  <c r="R21" i="16"/>
  <c r="Q21" i="16"/>
  <c r="P21" i="16"/>
  <c r="E21" i="16"/>
  <c r="U21" i="16" s="1"/>
  <c r="S20" i="16"/>
  <c r="R20" i="16"/>
  <c r="Q20" i="16"/>
  <c r="P20" i="16"/>
  <c r="E20" i="16"/>
  <c r="S19" i="16"/>
  <c r="R19" i="16"/>
  <c r="Q19" i="16"/>
  <c r="P19" i="16"/>
  <c r="E19" i="16"/>
  <c r="S18" i="16"/>
  <c r="R18" i="16"/>
  <c r="Q18" i="16"/>
  <c r="P18" i="16"/>
  <c r="E18" i="16"/>
  <c r="O16" i="16"/>
  <c r="N16" i="16"/>
  <c r="M16" i="16"/>
  <c r="L16" i="16"/>
  <c r="K16" i="16"/>
  <c r="J16" i="16"/>
  <c r="I16" i="16"/>
  <c r="S16" i="16" s="1"/>
  <c r="H16" i="16"/>
  <c r="G16" i="16"/>
  <c r="F16" i="16"/>
  <c r="C16" i="16"/>
  <c r="B16" i="16"/>
  <c r="S15" i="16"/>
  <c r="R15" i="16"/>
  <c r="Q15" i="16"/>
  <c r="P15" i="16"/>
  <c r="E15" i="16"/>
  <c r="S14" i="16"/>
  <c r="R14" i="16"/>
  <c r="Q14" i="16"/>
  <c r="P14" i="16"/>
  <c r="E14" i="16"/>
  <c r="S13" i="16"/>
  <c r="R13" i="16"/>
  <c r="Q13" i="16"/>
  <c r="P13" i="16"/>
  <c r="E13" i="16"/>
  <c r="S12" i="16"/>
  <c r="R12" i="16"/>
  <c r="Q12" i="16"/>
  <c r="P12" i="16"/>
  <c r="E12" i="16"/>
  <c r="U11" i="16"/>
  <c r="S11" i="16"/>
  <c r="R11" i="16"/>
  <c r="Q11" i="16"/>
  <c r="P11" i="16"/>
  <c r="E11" i="16"/>
  <c r="T11" i="16" s="1"/>
  <c r="T10" i="16"/>
  <c r="S10" i="16"/>
  <c r="R10" i="16"/>
  <c r="Q10" i="16"/>
  <c r="U10" i="16" s="1"/>
  <c r="P10" i="16"/>
  <c r="E10" i="16"/>
  <c r="U9" i="16"/>
  <c r="T9" i="16"/>
  <c r="S9" i="16"/>
  <c r="R9" i="16"/>
  <c r="Q9" i="16"/>
  <c r="P9" i="16"/>
  <c r="E9" i="16"/>
  <c r="S96" i="15"/>
  <c r="R96" i="15"/>
  <c r="Q96" i="15"/>
  <c r="P96" i="15"/>
  <c r="E96" i="15"/>
  <c r="S95" i="15"/>
  <c r="R95" i="15"/>
  <c r="Q95" i="15"/>
  <c r="P95" i="15"/>
  <c r="E95" i="15"/>
  <c r="S94" i="15"/>
  <c r="R94" i="15"/>
  <c r="Q94" i="15"/>
  <c r="P94" i="15"/>
  <c r="E94" i="15"/>
  <c r="T94" i="15" s="1"/>
  <c r="S93" i="15"/>
  <c r="R93" i="15"/>
  <c r="Q93" i="15"/>
  <c r="P93" i="15"/>
  <c r="E93" i="15"/>
  <c r="U93" i="15" s="1"/>
  <c r="S92" i="15"/>
  <c r="R92" i="15"/>
  <c r="Q92" i="15"/>
  <c r="P92" i="15"/>
  <c r="E92" i="15"/>
  <c r="S91" i="15"/>
  <c r="R91" i="15"/>
  <c r="Q91" i="15"/>
  <c r="P91" i="15"/>
  <c r="E91" i="15"/>
  <c r="U90" i="15"/>
  <c r="S90" i="15"/>
  <c r="R90" i="15"/>
  <c r="Q90" i="15"/>
  <c r="P90" i="15"/>
  <c r="E90" i="15"/>
  <c r="T90" i="15" s="1"/>
  <c r="U89" i="15"/>
  <c r="T89" i="15"/>
  <c r="S89" i="15"/>
  <c r="R89" i="15"/>
  <c r="Q89" i="15"/>
  <c r="P89" i="15"/>
  <c r="E89" i="15"/>
  <c r="S88" i="15"/>
  <c r="R88" i="15"/>
  <c r="Q88" i="15"/>
  <c r="P88" i="15"/>
  <c r="E88" i="15"/>
  <c r="S86" i="15"/>
  <c r="R86" i="15"/>
  <c r="Q86" i="15"/>
  <c r="P86" i="15"/>
  <c r="E86" i="15"/>
  <c r="O74" i="15"/>
  <c r="N74" i="15"/>
  <c r="M74" i="15"/>
  <c r="L74" i="15"/>
  <c r="K74" i="15"/>
  <c r="J74" i="15"/>
  <c r="I74" i="15"/>
  <c r="S74" i="15" s="1"/>
  <c r="H74" i="15"/>
  <c r="G74" i="15"/>
  <c r="F74" i="15"/>
  <c r="C74" i="15"/>
  <c r="B74" i="15"/>
  <c r="O73" i="15"/>
  <c r="N73" i="15"/>
  <c r="M73" i="15"/>
  <c r="L73" i="15"/>
  <c r="K73" i="15"/>
  <c r="J73" i="15"/>
  <c r="I73" i="15"/>
  <c r="H73" i="15"/>
  <c r="R73" i="15" s="1"/>
  <c r="G73" i="15"/>
  <c r="F73" i="15"/>
  <c r="E73" i="15"/>
  <c r="C73" i="15"/>
  <c r="B73" i="15"/>
  <c r="O72" i="15"/>
  <c r="N72" i="15"/>
  <c r="M72" i="15"/>
  <c r="L72" i="15"/>
  <c r="K72" i="15"/>
  <c r="J72" i="15"/>
  <c r="I72" i="15"/>
  <c r="S72" i="15" s="1"/>
  <c r="H72" i="15"/>
  <c r="G72" i="15"/>
  <c r="F72" i="15"/>
  <c r="C72" i="15"/>
  <c r="B72" i="15"/>
  <c r="E72" i="15" s="1"/>
  <c r="U71" i="15"/>
  <c r="T71" i="15"/>
  <c r="S71" i="15"/>
  <c r="R71" i="15"/>
  <c r="Q71" i="15"/>
  <c r="P71" i="15"/>
  <c r="E71" i="15"/>
  <c r="S70" i="15"/>
  <c r="R70" i="15"/>
  <c r="Q70" i="15"/>
  <c r="P70" i="15"/>
  <c r="E70" i="15"/>
  <c r="O68" i="15"/>
  <c r="N68" i="15"/>
  <c r="M68" i="15"/>
  <c r="L68" i="15"/>
  <c r="K68" i="15"/>
  <c r="J68" i="15"/>
  <c r="I68" i="15"/>
  <c r="H68" i="15"/>
  <c r="G68" i="15"/>
  <c r="F68" i="15"/>
  <c r="C68" i="15"/>
  <c r="B68" i="15"/>
  <c r="E68" i="15" s="1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E67" i="15"/>
  <c r="C67" i="15"/>
  <c r="B67" i="15"/>
  <c r="S66" i="15"/>
  <c r="R66" i="15"/>
  <c r="Q66" i="15"/>
  <c r="P66" i="15"/>
  <c r="E66" i="15"/>
  <c r="U66" i="15" s="1"/>
  <c r="S65" i="15"/>
  <c r="R65" i="15"/>
  <c r="Q65" i="15"/>
  <c r="P65" i="15"/>
  <c r="E65" i="15"/>
  <c r="S64" i="15"/>
  <c r="R64" i="15"/>
  <c r="Q64" i="15"/>
  <c r="P64" i="15"/>
  <c r="E64" i="15"/>
  <c r="S63" i="15"/>
  <c r="R63" i="15"/>
  <c r="Q63" i="15"/>
  <c r="P63" i="15"/>
  <c r="E63" i="15"/>
  <c r="T63" i="15" s="1"/>
  <c r="S62" i="15"/>
  <c r="R62" i="15"/>
  <c r="Q62" i="15"/>
  <c r="P62" i="15"/>
  <c r="E62" i="15"/>
  <c r="O60" i="15"/>
  <c r="N60" i="15"/>
  <c r="M60" i="15"/>
  <c r="L60" i="15"/>
  <c r="K60" i="15"/>
  <c r="J60" i="15"/>
  <c r="I60" i="15"/>
  <c r="Q60" i="15" s="1"/>
  <c r="H60" i="15"/>
  <c r="R60" i="15" s="1"/>
  <c r="C60" i="15"/>
  <c r="B60" i="15"/>
  <c r="T59" i="15"/>
  <c r="S59" i="15"/>
  <c r="R59" i="15"/>
  <c r="Q59" i="15"/>
  <c r="P59" i="15"/>
  <c r="E59" i="15"/>
  <c r="U59" i="15" s="1"/>
  <c r="S58" i="15"/>
  <c r="R58" i="15"/>
  <c r="Q58" i="15"/>
  <c r="P58" i="15"/>
  <c r="E58" i="15"/>
  <c r="U58" i="15" s="1"/>
  <c r="S57" i="15"/>
  <c r="R57" i="15"/>
  <c r="Q57" i="15"/>
  <c r="P57" i="15"/>
  <c r="E57" i="15"/>
  <c r="S56" i="15"/>
  <c r="R56" i="15"/>
  <c r="Q56" i="15"/>
  <c r="P56" i="15"/>
  <c r="E56" i="15"/>
  <c r="O54" i="15"/>
  <c r="N54" i="15"/>
  <c r="M54" i="15"/>
  <c r="L54" i="15"/>
  <c r="K54" i="15"/>
  <c r="J54" i="15"/>
  <c r="I54" i="15"/>
  <c r="S54" i="15" s="1"/>
  <c r="H54" i="15"/>
  <c r="R54" i="15" s="1"/>
  <c r="G54" i="15"/>
  <c r="F54" i="15"/>
  <c r="C54" i="15"/>
  <c r="E54" i="15" s="1"/>
  <c r="B54" i="15"/>
  <c r="S53" i="15"/>
  <c r="R53" i="15"/>
  <c r="Q53" i="15"/>
  <c r="P53" i="15"/>
  <c r="E53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S49" i="15"/>
  <c r="R49" i="15"/>
  <c r="Q49" i="15"/>
  <c r="P49" i="15"/>
  <c r="E49" i="15"/>
  <c r="U49" i="15" s="1"/>
  <c r="T48" i="15"/>
  <c r="S48" i="15"/>
  <c r="R48" i="15"/>
  <c r="Q48" i="15"/>
  <c r="P48" i="15"/>
  <c r="E48" i="15"/>
  <c r="U48" i="15" s="1"/>
  <c r="U47" i="15"/>
  <c r="T47" i="15"/>
  <c r="S47" i="15"/>
  <c r="R47" i="15"/>
  <c r="Q47" i="15"/>
  <c r="P47" i="15"/>
  <c r="E47" i="15"/>
  <c r="U46" i="15"/>
  <c r="T46" i="15"/>
  <c r="S46" i="15"/>
  <c r="R46" i="15"/>
  <c r="Q46" i="15"/>
  <c r="P46" i="15"/>
  <c r="E46" i="15"/>
  <c r="S45" i="15"/>
  <c r="R45" i="15"/>
  <c r="Q45" i="15"/>
  <c r="P45" i="15"/>
  <c r="E45" i="15"/>
  <c r="S44" i="15"/>
  <c r="R44" i="15"/>
  <c r="Q44" i="15"/>
  <c r="P44" i="15"/>
  <c r="E44" i="15"/>
  <c r="S43" i="15"/>
  <c r="R43" i="15"/>
  <c r="Q43" i="15"/>
  <c r="P43" i="15"/>
  <c r="E43" i="15"/>
  <c r="T43" i="15" s="1"/>
  <c r="O41" i="15"/>
  <c r="N41" i="15"/>
  <c r="M41" i="15"/>
  <c r="L41" i="15"/>
  <c r="K41" i="15"/>
  <c r="J41" i="15"/>
  <c r="I41" i="15"/>
  <c r="H41" i="15"/>
  <c r="R41" i="15" s="1"/>
  <c r="G41" i="15"/>
  <c r="F41" i="15"/>
  <c r="C41" i="15"/>
  <c r="B41" i="15"/>
  <c r="E41" i="15" s="1"/>
  <c r="S40" i="15"/>
  <c r="R40" i="15"/>
  <c r="Q40" i="15"/>
  <c r="P40" i="15"/>
  <c r="E40" i="15"/>
  <c r="U39" i="15"/>
  <c r="T39" i="15"/>
  <c r="S39" i="15"/>
  <c r="R39" i="15"/>
  <c r="Q39" i="15"/>
  <c r="P39" i="15"/>
  <c r="E39" i="15"/>
  <c r="U38" i="15"/>
  <c r="T38" i="15"/>
  <c r="S38" i="15"/>
  <c r="R38" i="15"/>
  <c r="Q38" i="15"/>
  <c r="P38" i="15"/>
  <c r="E38" i="15"/>
  <c r="T37" i="15"/>
  <c r="S37" i="15"/>
  <c r="R37" i="15"/>
  <c r="Q37" i="15"/>
  <c r="U37" i="15" s="1"/>
  <c r="P37" i="15"/>
  <c r="E37" i="15"/>
  <c r="S36" i="15"/>
  <c r="R36" i="15"/>
  <c r="Q36" i="15"/>
  <c r="U36" i="15" s="1"/>
  <c r="P36" i="15"/>
  <c r="E36" i="15"/>
  <c r="T36" i="15" s="1"/>
  <c r="O34" i="15"/>
  <c r="N34" i="15"/>
  <c r="M34" i="15"/>
  <c r="L34" i="15"/>
  <c r="K34" i="15"/>
  <c r="J34" i="15"/>
  <c r="I34" i="15"/>
  <c r="H34" i="15"/>
  <c r="G34" i="15"/>
  <c r="F34" i="15"/>
  <c r="C34" i="15"/>
  <c r="B34" i="15"/>
  <c r="T33" i="15"/>
  <c r="S33" i="15"/>
  <c r="R33" i="15"/>
  <c r="Q33" i="15"/>
  <c r="U33" i="15" s="1"/>
  <c r="P33" i="15"/>
  <c r="E33" i="15"/>
  <c r="O31" i="15"/>
  <c r="N31" i="15"/>
  <c r="M31" i="15"/>
  <c r="L31" i="15"/>
  <c r="K31" i="15"/>
  <c r="J31" i="15"/>
  <c r="I31" i="15"/>
  <c r="S31" i="15" s="1"/>
  <c r="H31" i="15"/>
  <c r="R31" i="15" s="1"/>
  <c r="G31" i="15"/>
  <c r="F31" i="15"/>
  <c r="C31" i="15"/>
  <c r="B31" i="15"/>
  <c r="E31" i="15" s="1"/>
  <c r="S30" i="15"/>
  <c r="R30" i="15"/>
  <c r="Q30" i="15"/>
  <c r="P30" i="15"/>
  <c r="E30" i="15"/>
  <c r="U30" i="15" s="1"/>
  <c r="U29" i="15"/>
  <c r="T29" i="15"/>
  <c r="S29" i="15"/>
  <c r="R29" i="15"/>
  <c r="Q29" i="15"/>
  <c r="P29" i="15"/>
  <c r="E29" i="15"/>
  <c r="S28" i="15"/>
  <c r="R28" i="15"/>
  <c r="Q28" i="15"/>
  <c r="P28" i="15"/>
  <c r="E28" i="15"/>
  <c r="S27" i="15"/>
  <c r="R27" i="15"/>
  <c r="Q27" i="15"/>
  <c r="P27" i="15"/>
  <c r="E27" i="15"/>
  <c r="O25" i="15"/>
  <c r="N25" i="15"/>
  <c r="M25" i="15"/>
  <c r="L25" i="15"/>
  <c r="K25" i="15"/>
  <c r="J25" i="15"/>
  <c r="I25" i="15"/>
  <c r="S25" i="15" s="1"/>
  <c r="H25" i="15"/>
  <c r="R25" i="15" s="1"/>
  <c r="G25" i="15"/>
  <c r="F25" i="15"/>
  <c r="C25" i="15"/>
  <c r="B25" i="15"/>
  <c r="E25" i="15" s="1"/>
  <c r="S24" i="15"/>
  <c r="R24" i="15"/>
  <c r="Q24" i="15"/>
  <c r="P24" i="15"/>
  <c r="E24" i="15"/>
  <c r="S23" i="15"/>
  <c r="R23" i="15"/>
  <c r="Q23" i="15"/>
  <c r="P23" i="15"/>
  <c r="E23" i="15"/>
  <c r="T23" i="15" s="1"/>
  <c r="U22" i="15"/>
  <c r="T22" i="15"/>
  <c r="S22" i="15"/>
  <c r="R22" i="15"/>
  <c r="Q22" i="15"/>
  <c r="P22" i="15"/>
  <c r="E22" i="15"/>
  <c r="U21" i="15"/>
  <c r="T21" i="15"/>
  <c r="S21" i="15"/>
  <c r="R21" i="15"/>
  <c r="Q21" i="15"/>
  <c r="P21" i="15"/>
  <c r="E21" i="15"/>
  <c r="U20" i="15"/>
  <c r="T20" i="15"/>
  <c r="S20" i="15"/>
  <c r="R20" i="15"/>
  <c r="Q20" i="15"/>
  <c r="P20" i="15"/>
  <c r="E20" i="15"/>
  <c r="U19" i="15"/>
  <c r="T19" i="15"/>
  <c r="S19" i="15"/>
  <c r="R19" i="15"/>
  <c r="Q19" i="15"/>
  <c r="P19" i="15"/>
  <c r="E19" i="15"/>
  <c r="S18" i="15"/>
  <c r="R18" i="15"/>
  <c r="Q18" i="15"/>
  <c r="P18" i="15"/>
  <c r="E18" i="15"/>
  <c r="O16" i="15"/>
  <c r="N16" i="15"/>
  <c r="M16" i="15"/>
  <c r="L16" i="15"/>
  <c r="K16" i="15"/>
  <c r="J16" i="15"/>
  <c r="I16" i="15"/>
  <c r="H16" i="15"/>
  <c r="R16" i="15" s="1"/>
  <c r="G16" i="15"/>
  <c r="F16" i="15"/>
  <c r="C16" i="15"/>
  <c r="B16" i="15"/>
  <c r="E16" i="15" s="1"/>
  <c r="U15" i="15"/>
  <c r="T15" i="15"/>
  <c r="S15" i="15"/>
  <c r="R15" i="15"/>
  <c r="Q15" i="15"/>
  <c r="P15" i="15"/>
  <c r="E15" i="15"/>
  <c r="S14" i="15"/>
  <c r="R14" i="15"/>
  <c r="Q14" i="15"/>
  <c r="P14" i="15"/>
  <c r="E14" i="15"/>
  <c r="S13" i="15"/>
  <c r="R13" i="15"/>
  <c r="Q13" i="15"/>
  <c r="P13" i="15"/>
  <c r="E13" i="15"/>
  <c r="U12" i="15"/>
  <c r="S12" i="15"/>
  <c r="R12" i="15"/>
  <c r="Q12" i="15"/>
  <c r="P12" i="15"/>
  <c r="E12" i="15"/>
  <c r="T12" i="15" s="1"/>
  <c r="U11" i="15"/>
  <c r="T11" i="15"/>
  <c r="S11" i="15"/>
  <c r="R11" i="15"/>
  <c r="Q11" i="15"/>
  <c r="P11" i="15"/>
  <c r="E11" i="15"/>
  <c r="T10" i="15"/>
  <c r="S10" i="15"/>
  <c r="R10" i="15"/>
  <c r="Q10" i="15"/>
  <c r="U10" i="15" s="1"/>
  <c r="P10" i="15"/>
  <c r="E10" i="15"/>
  <c r="U9" i="15"/>
  <c r="T9" i="15"/>
  <c r="S9" i="15"/>
  <c r="R9" i="15"/>
  <c r="Q9" i="15"/>
  <c r="P9" i="15"/>
  <c r="E9" i="15"/>
  <c r="S96" i="14"/>
  <c r="R96" i="14"/>
  <c r="Q96" i="14"/>
  <c r="P96" i="14"/>
  <c r="E96" i="14"/>
  <c r="S95" i="14"/>
  <c r="R95" i="14"/>
  <c r="Q95" i="14"/>
  <c r="P95" i="14"/>
  <c r="E95" i="14"/>
  <c r="S94" i="14"/>
  <c r="R94" i="14"/>
  <c r="Q94" i="14"/>
  <c r="P94" i="14"/>
  <c r="E94" i="14"/>
  <c r="S93" i="14"/>
  <c r="R93" i="14"/>
  <c r="Q93" i="14"/>
  <c r="P93" i="14"/>
  <c r="E93" i="14"/>
  <c r="S92" i="14"/>
  <c r="R92" i="14"/>
  <c r="Q92" i="14"/>
  <c r="P92" i="14"/>
  <c r="E92" i="14"/>
  <c r="T92" i="14" s="1"/>
  <c r="U91" i="14"/>
  <c r="T91" i="14"/>
  <c r="S91" i="14"/>
  <c r="R91" i="14"/>
  <c r="Q91" i="14"/>
  <c r="P91" i="14"/>
  <c r="E91" i="14"/>
  <c r="U90" i="14"/>
  <c r="T90" i="14"/>
  <c r="S90" i="14"/>
  <c r="R90" i="14"/>
  <c r="Q90" i="14"/>
  <c r="P90" i="14"/>
  <c r="E90" i="14"/>
  <c r="U89" i="14"/>
  <c r="T89" i="14"/>
  <c r="S89" i="14"/>
  <c r="R89" i="14"/>
  <c r="Q89" i="14"/>
  <c r="P89" i="14"/>
  <c r="E89" i="14"/>
  <c r="S88" i="14"/>
  <c r="R88" i="14"/>
  <c r="Q88" i="14"/>
  <c r="P88" i="14"/>
  <c r="E88" i="14"/>
  <c r="S86" i="14"/>
  <c r="R86" i="14"/>
  <c r="Q86" i="14"/>
  <c r="P86" i="14"/>
  <c r="E86" i="14"/>
  <c r="U86" i="14" s="1"/>
  <c r="O74" i="14"/>
  <c r="N74" i="14"/>
  <c r="M74" i="14"/>
  <c r="L74" i="14"/>
  <c r="K74" i="14"/>
  <c r="J74" i="14"/>
  <c r="I74" i="14"/>
  <c r="S74" i="14" s="1"/>
  <c r="H74" i="14"/>
  <c r="G74" i="14"/>
  <c r="F74" i="14"/>
  <c r="C74" i="14"/>
  <c r="B74" i="14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B73" i="14"/>
  <c r="E73" i="14" s="1"/>
  <c r="O72" i="14"/>
  <c r="N72" i="14"/>
  <c r="M72" i="14"/>
  <c r="L72" i="14"/>
  <c r="K72" i="14"/>
  <c r="J72" i="14"/>
  <c r="I72" i="14"/>
  <c r="S72" i="14" s="1"/>
  <c r="H72" i="14"/>
  <c r="R72" i="14" s="1"/>
  <c r="G72" i="14"/>
  <c r="F72" i="14"/>
  <c r="C72" i="14"/>
  <c r="B72" i="14"/>
  <c r="E72" i="14" s="1"/>
  <c r="U71" i="14"/>
  <c r="T71" i="14"/>
  <c r="S71" i="14"/>
  <c r="R71" i="14"/>
  <c r="Q71" i="14"/>
  <c r="P71" i="14"/>
  <c r="E71" i="14"/>
  <c r="S70" i="14"/>
  <c r="R70" i="14"/>
  <c r="Q70" i="14"/>
  <c r="U70" i="14" s="1"/>
  <c r="P70" i="14"/>
  <c r="E70" i="14"/>
  <c r="O68" i="14"/>
  <c r="N68" i="14"/>
  <c r="M68" i="14"/>
  <c r="L68" i="14"/>
  <c r="K68" i="14"/>
  <c r="J68" i="14"/>
  <c r="I68" i="14"/>
  <c r="H68" i="14"/>
  <c r="G68" i="14"/>
  <c r="F68" i="14"/>
  <c r="C68" i="14"/>
  <c r="B68" i="14"/>
  <c r="O67" i="14"/>
  <c r="N67" i="14"/>
  <c r="M67" i="14"/>
  <c r="L67" i="14"/>
  <c r="K67" i="14"/>
  <c r="J67" i="14"/>
  <c r="I67" i="14"/>
  <c r="S67" i="14" s="1"/>
  <c r="H67" i="14"/>
  <c r="R67" i="14" s="1"/>
  <c r="G67" i="14"/>
  <c r="F67" i="14"/>
  <c r="C67" i="14"/>
  <c r="B67" i="14"/>
  <c r="U66" i="14"/>
  <c r="S66" i="14"/>
  <c r="R66" i="14"/>
  <c r="Q66" i="14"/>
  <c r="P66" i="14"/>
  <c r="E66" i="14"/>
  <c r="T66" i="14" s="1"/>
  <c r="S65" i="14"/>
  <c r="R65" i="14"/>
  <c r="Q65" i="14"/>
  <c r="P65" i="14"/>
  <c r="E65" i="14"/>
  <c r="U65" i="14" s="1"/>
  <c r="U64" i="14"/>
  <c r="T64" i="14"/>
  <c r="S64" i="14"/>
  <c r="R64" i="14"/>
  <c r="Q64" i="14"/>
  <c r="P64" i="14"/>
  <c r="E64" i="14"/>
  <c r="S63" i="14"/>
  <c r="R63" i="14"/>
  <c r="Q63" i="14"/>
  <c r="P63" i="14"/>
  <c r="E63" i="14"/>
  <c r="S62" i="14"/>
  <c r="R62" i="14"/>
  <c r="Q62" i="14"/>
  <c r="P62" i="14"/>
  <c r="E62" i="14"/>
  <c r="O60" i="14"/>
  <c r="N60" i="14"/>
  <c r="M60" i="14"/>
  <c r="L60" i="14"/>
  <c r="K60" i="14"/>
  <c r="J60" i="14"/>
  <c r="I60" i="14"/>
  <c r="S60" i="14" s="1"/>
  <c r="H60" i="14"/>
  <c r="R60" i="14" s="1"/>
  <c r="C60" i="14"/>
  <c r="B60" i="14"/>
  <c r="S59" i="14"/>
  <c r="R59" i="14"/>
  <c r="Q59" i="14"/>
  <c r="P59" i="14"/>
  <c r="E59" i="14"/>
  <c r="S58" i="14"/>
  <c r="R58" i="14"/>
  <c r="Q58" i="14"/>
  <c r="P58" i="14"/>
  <c r="E58" i="14"/>
  <c r="T57" i="14"/>
  <c r="S57" i="14"/>
  <c r="R57" i="14"/>
  <c r="Q57" i="14"/>
  <c r="P57" i="14"/>
  <c r="E57" i="14"/>
  <c r="U57" i="14" s="1"/>
  <c r="U56" i="14"/>
  <c r="T56" i="14"/>
  <c r="S56" i="14"/>
  <c r="R56" i="14"/>
  <c r="Q56" i="14"/>
  <c r="P56" i="14"/>
  <c r="E56" i="14"/>
  <c r="O54" i="14"/>
  <c r="N54" i="14"/>
  <c r="M54" i="14"/>
  <c r="L54" i="14"/>
  <c r="K54" i="14"/>
  <c r="J54" i="14"/>
  <c r="I54" i="14"/>
  <c r="S54" i="14" s="1"/>
  <c r="H54" i="14"/>
  <c r="R54" i="14" s="1"/>
  <c r="G54" i="14"/>
  <c r="F54" i="14"/>
  <c r="C54" i="14"/>
  <c r="B54" i="14"/>
  <c r="E54" i="14" s="1"/>
  <c r="S53" i="14"/>
  <c r="R53" i="14"/>
  <c r="Q53" i="14"/>
  <c r="P53" i="14"/>
  <c r="E53" i="14"/>
  <c r="U53" i="14" s="1"/>
  <c r="U52" i="14"/>
  <c r="S52" i="14"/>
  <c r="R52" i="14"/>
  <c r="Q52" i="14"/>
  <c r="P52" i="14"/>
  <c r="E52" i="14"/>
  <c r="T52" i="14" s="1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U48" i="14" s="1"/>
  <c r="U47" i="14"/>
  <c r="T47" i="14"/>
  <c r="S47" i="14"/>
  <c r="R47" i="14"/>
  <c r="Q47" i="14"/>
  <c r="P47" i="14"/>
  <c r="E47" i="14"/>
  <c r="S46" i="14"/>
  <c r="R46" i="14"/>
  <c r="Q46" i="14"/>
  <c r="P46" i="14"/>
  <c r="E46" i="14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S43" i="14"/>
  <c r="R43" i="14"/>
  <c r="Q43" i="14"/>
  <c r="P43" i="14"/>
  <c r="E43" i="14"/>
  <c r="O41" i="14"/>
  <c r="N41" i="14"/>
  <c r="M41" i="14"/>
  <c r="L41" i="14"/>
  <c r="K41" i="14"/>
  <c r="J41" i="14"/>
  <c r="I41" i="14"/>
  <c r="S41" i="14" s="1"/>
  <c r="H41" i="14"/>
  <c r="R41" i="14" s="1"/>
  <c r="G41" i="14"/>
  <c r="F41" i="14"/>
  <c r="C41" i="14"/>
  <c r="E41" i="14" s="1"/>
  <c r="B41" i="14"/>
  <c r="S40" i="14"/>
  <c r="R40" i="14"/>
  <c r="Q40" i="14"/>
  <c r="P40" i="14"/>
  <c r="E40" i="14"/>
  <c r="S39" i="14"/>
  <c r="R39" i="14"/>
  <c r="Q39" i="14"/>
  <c r="P39" i="14"/>
  <c r="E39" i="14"/>
  <c r="S38" i="14"/>
  <c r="R38" i="14"/>
  <c r="Q38" i="14"/>
  <c r="P38" i="14"/>
  <c r="E38" i="14"/>
  <c r="T38" i="14" s="1"/>
  <c r="U37" i="14"/>
  <c r="S37" i="14"/>
  <c r="R37" i="14"/>
  <c r="Q37" i="14"/>
  <c r="P37" i="14"/>
  <c r="E37" i="14"/>
  <c r="T37" i="14" s="1"/>
  <c r="S36" i="14"/>
  <c r="R36" i="14"/>
  <c r="Q36" i="14"/>
  <c r="P36" i="14"/>
  <c r="E36" i="14"/>
  <c r="U36" i="14" s="1"/>
  <c r="O34" i="14"/>
  <c r="N34" i="14"/>
  <c r="M34" i="14"/>
  <c r="L34" i="14"/>
  <c r="K34" i="14"/>
  <c r="J34" i="14"/>
  <c r="I34" i="14"/>
  <c r="S34" i="14" s="1"/>
  <c r="H34" i="14"/>
  <c r="R34" i="14" s="1"/>
  <c r="G34" i="14"/>
  <c r="F34" i="14"/>
  <c r="C34" i="14"/>
  <c r="B34" i="14"/>
  <c r="S33" i="14"/>
  <c r="R33" i="14"/>
  <c r="Q33" i="14"/>
  <c r="P33" i="14"/>
  <c r="E33" i="14"/>
  <c r="O31" i="14"/>
  <c r="N31" i="14"/>
  <c r="M31" i="14"/>
  <c r="L31" i="14"/>
  <c r="K31" i="14"/>
  <c r="J31" i="14"/>
  <c r="I31" i="14"/>
  <c r="S31" i="14" s="1"/>
  <c r="H31" i="14"/>
  <c r="R31" i="14" s="1"/>
  <c r="G31" i="14"/>
  <c r="F31" i="14"/>
  <c r="C31" i="14"/>
  <c r="B31" i="14"/>
  <c r="E31" i="14" s="1"/>
  <c r="U30" i="14"/>
  <c r="T30" i="14"/>
  <c r="S30" i="14"/>
  <c r="R30" i="14"/>
  <c r="Q30" i="14"/>
  <c r="P30" i="14"/>
  <c r="E30" i="14"/>
  <c r="U29" i="14"/>
  <c r="T29" i="14"/>
  <c r="S29" i="14"/>
  <c r="R29" i="14"/>
  <c r="Q29" i="14"/>
  <c r="P29" i="14"/>
  <c r="E29" i="14"/>
  <c r="U28" i="14"/>
  <c r="T28" i="14"/>
  <c r="S28" i="14"/>
  <c r="R28" i="14"/>
  <c r="Q28" i="14"/>
  <c r="P28" i="14"/>
  <c r="E28" i="14"/>
  <c r="U27" i="14"/>
  <c r="T27" i="14"/>
  <c r="S27" i="14"/>
  <c r="R27" i="14"/>
  <c r="Q27" i="14"/>
  <c r="P27" i="14"/>
  <c r="E27" i="14"/>
  <c r="O25" i="14"/>
  <c r="N25" i="14"/>
  <c r="M25" i="14"/>
  <c r="L25" i="14"/>
  <c r="K25" i="14"/>
  <c r="J25" i="14"/>
  <c r="I25" i="14"/>
  <c r="S25" i="14" s="1"/>
  <c r="H25" i="14"/>
  <c r="R25" i="14" s="1"/>
  <c r="G25" i="14"/>
  <c r="F25" i="14"/>
  <c r="C25" i="14"/>
  <c r="B25" i="14"/>
  <c r="E25" i="14" s="1"/>
  <c r="T24" i="14"/>
  <c r="S24" i="14"/>
  <c r="R24" i="14"/>
  <c r="Q24" i="14"/>
  <c r="P24" i="14"/>
  <c r="E24" i="14"/>
  <c r="U24" i="14" s="1"/>
  <c r="S23" i="14"/>
  <c r="R23" i="14"/>
  <c r="Q23" i="14"/>
  <c r="P23" i="14"/>
  <c r="E23" i="14"/>
  <c r="S22" i="14"/>
  <c r="R22" i="14"/>
  <c r="Q22" i="14"/>
  <c r="P22" i="14"/>
  <c r="E22" i="14"/>
  <c r="S21" i="14"/>
  <c r="R21" i="14"/>
  <c r="Q21" i="14"/>
  <c r="P21" i="14"/>
  <c r="E21" i="14"/>
  <c r="U20" i="14"/>
  <c r="T20" i="14"/>
  <c r="S20" i="14"/>
  <c r="R20" i="14"/>
  <c r="Q20" i="14"/>
  <c r="P20" i="14"/>
  <c r="E20" i="14"/>
  <c r="U19" i="14"/>
  <c r="T19" i="14"/>
  <c r="S19" i="14"/>
  <c r="R19" i="14"/>
  <c r="Q19" i="14"/>
  <c r="P19" i="14"/>
  <c r="E19" i="14"/>
  <c r="U18" i="14"/>
  <c r="T18" i="14"/>
  <c r="S18" i="14"/>
  <c r="R18" i="14"/>
  <c r="Q18" i="14"/>
  <c r="P18" i="14"/>
  <c r="E18" i="14"/>
  <c r="O16" i="14"/>
  <c r="N16" i="14"/>
  <c r="M16" i="14"/>
  <c r="L16" i="14"/>
  <c r="K16" i="14"/>
  <c r="J16" i="14"/>
  <c r="I16" i="14"/>
  <c r="S16" i="14" s="1"/>
  <c r="H16" i="14"/>
  <c r="G16" i="14"/>
  <c r="F16" i="14"/>
  <c r="C16" i="14"/>
  <c r="B16" i="14"/>
  <c r="E16" i="14" s="1"/>
  <c r="U15" i="14"/>
  <c r="T15" i="14"/>
  <c r="S15" i="14"/>
  <c r="R15" i="14"/>
  <c r="Q15" i="14"/>
  <c r="P15" i="14"/>
  <c r="E15" i="14"/>
  <c r="U14" i="14"/>
  <c r="T14" i="14"/>
  <c r="S14" i="14"/>
  <c r="R14" i="14"/>
  <c r="Q14" i="14"/>
  <c r="P14" i="14"/>
  <c r="E14" i="14"/>
  <c r="U13" i="14"/>
  <c r="T13" i="14"/>
  <c r="S13" i="14"/>
  <c r="R13" i="14"/>
  <c r="Q13" i="14"/>
  <c r="P13" i="14"/>
  <c r="E13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S9" i="14"/>
  <c r="R9" i="14"/>
  <c r="Q9" i="14"/>
  <c r="P9" i="14"/>
  <c r="E9" i="14"/>
  <c r="S96" i="13"/>
  <c r="R96" i="13"/>
  <c r="Q96" i="13"/>
  <c r="P96" i="13"/>
  <c r="E96" i="13"/>
  <c r="U96" i="13" s="1"/>
  <c r="U95" i="13"/>
  <c r="S95" i="13"/>
  <c r="R95" i="13"/>
  <c r="Q95" i="13"/>
  <c r="P95" i="13"/>
  <c r="E95" i="13"/>
  <c r="T94" i="13"/>
  <c r="S94" i="13"/>
  <c r="R94" i="13"/>
  <c r="Q94" i="13"/>
  <c r="P94" i="13"/>
  <c r="E94" i="13"/>
  <c r="U94" i="13" s="1"/>
  <c r="S93" i="13"/>
  <c r="R93" i="13"/>
  <c r="Q93" i="13"/>
  <c r="U93" i="13" s="1"/>
  <c r="P93" i="13"/>
  <c r="E93" i="13"/>
  <c r="S92" i="13"/>
  <c r="R92" i="13"/>
  <c r="Q92" i="13"/>
  <c r="P92" i="13"/>
  <c r="E92" i="13"/>
  <c r="S91" i="13"/>
  <c r="R91" i="13"/>
  <c r="Q91" i="13"/>
  <c r="P91" i="13"/>
  <c r="E91" i="13"/>
  <c r="S90" i="13"/>
  <c r="R90" i="13"/>
  <c r="Q90" i="13"/>
  <c r="P90" i="13"/>
  <c r="E90" i="13"/>
  <c r="S89" i="13"/>
  <c r="R89" i="13"/>
  <c r="Q89" i="13"/>
  <c r="P89" i="13"/>
  <c r="E89" i="13"/>
  <c r="S88" i="13"/>
  <c r="R88" i="13"/>
  <c r="Q88" i="13"/>
  <c r="P88" i="13"/>
  <c r="E88" i="13"/>
  <c r="U88" i="13" s="1"/>
  <c r="S86" i="13"/>
  <c r="R86" i="13"/>
  <c r="Q86" i="13"/>
  <c r="P86" i="13"/>
  <c r="E86" i="13"/>
  <c r="U86" i="13" s="1"/>
  <c r="O74" i="13"/>
  <c r="N74" i="13"/>
  <c r="M74" i="13"/>
  <c r="L74" i="13"/>
  <c r="K74" i="13"/>
  <c r="J74" i="13"/>
  <c r="I74" i="13"/>
  <c r="H74" i="13"/>
  <c r="G74" i="13"/>
  <c r="F74" i="13"/>
  <c r="C74" i="13"/>
  <c r="B74" i="13"/>
  <c r="E74" i="13" s="1"/>
  <c r="O73" i="13"/>
  <c r="N73" i="13"/>
  <c r="M73" i="13"/>
  <c r="L73" i="13"/>
  <c r="K73" i="13"/>
  <c r="J73" i="13"/>
  <c r="I73" i="13"/>
  <c r="H73" i="13"/>
  <c r="P73" i="13" s="1"/>
  <c r="G73" i="13"/>
  <c r="F73" i="13"/>
  <c r="C73" i="13"/>
  <c r="B73" i="13"/>
  <c r="E73" i="13" s="1"/>
  <c r="Q72" i="13"/>
  <c r="O72" i="13"/>
  <c r="N72" i="13"/>
  <c r="M72" i="13"/>
  <c r="L72" i="13"/>
  <c r="K72" i="13"/>
  <c r="J72" i="13"/>
  <c r="I72" i="13"/>
  <c r="S72" i="13" s="1"/>
  <c r="H72" i="13"/>
  <c r="G72" i="13"/>
  <c r="F72" i="13"/>
  <c r="C72" i="13"/>
  <c r="B72" i="13"/>
  <c r="E72" i="13" s="1"/>
  <c r="S71" i="13"/>
  <c r="R71" i="13"/>
  <c r="Q71" i="13"/>
  <c r="P71" i="13"/>
  <c r="E71" i="13"/>
  <c r="U71" i="13" s="1"/>
  <c r="S70" i="13"/>
  <c r="R70" i="13"/>
  <c r="Q70" i="13"/>
  <c r="P70" i="13"/>
  <c r="E70" i="13"/>
  <c r="O68" i="13"/>
  <c r="N68" i="13"/>
  <c r="M68" i="13"/>
  <c r="L68" i="13"/>
  <c r="K68" i="13"/>
  <c r="J68" i="13"/>
  <c r="I68" i="13"/>
  <c r="H68" i="13"/>
  <c r="G68" i="13"/>
  <c r="F68" i="13"/>
  <c r="C68" i="13"/>
  <c r="B68" i="13"/>
  <c r="S67" i="13"/>
  <c r="R67" i="13"/>
  <c r="O67" i="13"/>
  <c r="N67" i="13"/>
  <c r="M67" i="13"/>
  <c r="L67" i="13"/>
  <c r="K67" i="13"/>
  <c r="J67" i="13"/>
  <c r="I67" i="13"/>
  <c r="Q67" i="13" s="1"/>
  <c r="H67" i="13"/>
  <c r="G67" i="13"/>
  <c r="F67" i="13"/>
  <c r="C67" i="13"/>
  <c r="E67" i="13" s="1"/>
  <c r="B67" i="13"/>
  <c r="T66" i="13"/>
  <c r="S66" i="13"/>
  <c r="R66" i="13"/>
  <c r="Q66" i="13"/>
  <c r="P66" i="13"/>
  <c r="E66" i="13"/>
  <c r="U66" i="13" s="1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T63" i="13" s="1"/>
  <c r="S62" i="13"/>
  <c r="R62" i="13"/>
  <c r="Q62" i="13"/>
  <c r="P62" i="13"/>
  <c r="E62" i="13"/>
  <c r="O60" i="13"/>
  <c r="N60" i="13"/>
  <c r="M60" i="13"/>
  <c r="L60" i="13"/>
  <c r="K60" i="13"/>
  <c r="J60" i="13"/>
  <c r="I60" i="13"/>
  <c r="S60" i="13" s="1"/>
  <c r="H60" i="13"/>
  <c r="R60" i="13" s="1"/>
  <c r="C60" i="13"/>
  <c r="B60" i="13"/>
  <c r="S59" i="13"/>
  <c r="R59" i="13"/>
  <c r="Q59" i="13"/>
  <c r="P59" i="13"/>
  <c r="E59" i="13"/>
  <c r="S58" i="13"/>
  <c r="R58" i="13"/>
  <c r="Q58" i="13"/>
  <c r="P58" i="13"/>
  <c r="E58" i="13"/>
  <c r="S57" i="13"/>
  <c r="R57" i="13"/>
  <c r="Q57" i="13"/>
  <c r="P57" i="13"/>
  <c r="E57" i="13"/>
  <c r="U56" i="13"/>
  <c r="S56" i="13"/>
  <c r="R56" i="13"/>
  <c r="Q56" i="13"/>
  <c r="P56" i="13"/>
  <c r="E56" i="13"/>
  <c r="T56" i="13" s="1"/>
  <c r="O54" i="13"/>
  <c r="N54" i="13"/>
  <c r="M54" i="13"/>
  <c r="L54" i="13"/>
  <c r="K54" i="13"/>
  <c r="J54" i="13"/>
  <c r="I54" i="13"/>
  <c r="H54" i="13"/>
  <c r="G54" i="13"/>
  <c r="F54" i="13"/>
  <c r="C54" i="13"/>
  <c r="B54" i="13"/>
  <c r="S53" i="13"/>
  <c r="R53" i="13"/>
  <c r="Q53" i="13"/>
  <c r="P53" i="13"/>
  <c r="E53" i="13"/>
  <c r="U53" i="13" s="1"/>
  <c r="S52" i="13"/>
  <c r="R52" i="13"/>
  <c r="Q52" i="13"/>
  <c r="P52" i="13"/>
  <c r="E52" i="13"/>
  <c r="T52" i="13" s="1"/>
  <c r="T51" i="13"/>
  <c r="S51" i="13"/>
  <c r="R51" i="13"/>
  <c r="Q51" i="13"/>
  <c r="P51" i="13"/>
  <c r="E51" i="13"/>
  <c r="U51" i="13" s="1"/>
  <c r="U50" i="13"/>
  <c r="T50" i="13"/>
  <c r="S50" i="13"/>
  <c r="R50" i="13"/>
  <c r="Q50" i="13"/>
  <c r="P50" i="13"/>
  <c r="E50" i="13"/>
  <c r="S49" i="13"/>
  <c r="R49" i="13"/>
  <c r="Q49" i="13"/>
  <c r="P49" i="13"/>
  <c r="E49" i="13"/>
  <c r="S48" i="13"/>
  <c r="R48" i="13"/>
  <c r="Q48" i="13"/>
  <c r="P48" i="13"/>
  <c r="E48" i="13"/>
  <c r="U47" i="13"/>
  <c r="S47" i="13"/>
  <c r="R47" i="13"/>
  <c r="Q47" i="13"/>
  <c r="P47" i="13"/>
  <c r="E47" i="13"/>
  <c r="T47" i="13" s="1"/>
  <c r="U46" i="13"/>
  <c r="T46" i="13"/>
  <c r="S46" i="13"/>
  <c r="R46" i="13"/>
  <c r="Q46" i="13"/>
  <c r="P46" i="13"/>
  <c r="E46" i="13"/>
  <c r="S45" i="13"/>
  <c r="R45" i="13"/>
  <c r="Q45" i="13"/>
  <c r="P45" i="13"/>
  <c r="E45" i="13"/>
  <c r="S44" i="13"/>
  <c r="R44" i="13"/>
  <c r="Q44" i="13"/>
  <c r="P44" i="13"/>
  <c r="E44" i="13"/>
  <c r="U44" i="13" s="1"/>
  <c r="S43" i="13"/>
  <c r="R43" i="13"/>
  <c r="Q43" i="13"/>
  <c r="P43" i="13"/>
  <c r="E43" i="13"/>
  <c r="T43" i="13" s="1"/>
  <c r="O41" i="13"/>
  <c r="N41" i="13"/>
  <c r="M41" i="13"/>
  <c r="L41" i="13"/>
  <c r="K41" i="13"/>
  <c r="J41" i="13"/>
  <c r="R41" i="13" s="1"/>
  <c r="I41" i="13"/>
  <c r="H41" i="13"/>
  <c r="G41" i="13"/>
  <c r="F41" i="13"/>
  <c r="C41" i="13"/>
  <c r="B41" i="13"/>
  <c r="E41" i="13" s="1"/>
  <c r="U40" i="13"/>
  <c r="T40" i="13"/>
  <c r="S40" i="13"/>
  <c r="R40" i="13"/>
  <c r="Q40" i="13"/>
  <c r="P40" i="13"/>
  <c r="E40" i="13"/>
  <c r="U39" i="13"/>
  <c r="T39" i="13"/>
  <c r="S39" i="13"/>
  <c r="R39" i="13"/>
  <c r="Q39" i="13"/>
  <c r="P39" i="13"/>
  <c r="E39" i="13"/>
  <c r="S38" i="13"/>
  <c r="R38" i="13"/>
  <c r="Q38" i="13"/>
  <c r="P38" i="13"/>
  <c r="E38" i="13"/>
  <c r="S37" i="13"/>
  <c r="R37" i="13"/>
  <c r="Q37" i="13"/>
  <c r="P37" i="13"/>
  <c r="E37" i="13"/>
  <c r="S36" i="13"/>
  <c r="R36" i="13"/>
  <c r="Q36" i="13"/>
  <c r="U36" i="13" s="1"/>
  <c r="P36" i="13"/>
  <c r="E36" i="13"/>
  <c r="O34" i="13"/>
  <c r="N34" i="13"/>
  <c r="M34" i="13"/>
  <c r="L34" i="13"/>
  <c r="K34" i="13"/>
  <c r="S34" i="13" s="1"/>
  <c r="J34" i="13"/>
  <c r="R34" i="13" s="1"/>
  <c r="I34" i="13"/>
  <c r="H34" i="13"/>
  <c r="G34" i="13"/>
  <c r="F34" i="13"/>
  <c r="C34" i="13"/>
  <c r="E34" i="13" s="1"/>
  <c r="B34" i="13"/>
  <c r="S33" i="13"/>
  <c r="R33" i="13"/>
  <c r="Q33" i="13"/>
  <c r="P33" i="13"/>
  <c r="E33" i="13"/>
  <c r="O31" i="13"/>
  <c r="N31" i="13"/>
  <c r="M31" i="13"/>
  <c r="L31" i="13"/>
  <c r="K31" i="13"/>
  <c r="J31" i="13"/>
  <c r="I31" i="13"/>
  <c r="S31" i="13" s="1"/>
  <c r="H31" i="13"/>
  <c r="R31" i="13" s="1"/>
  <c r="G31" i="13"/>
  <c r="F31" i="13"/>
  <c r="C31" i="13"/>
  <c r="B31" i="13"/>
  <c r="E31" i="13" s="1"/>
  <c r="S30" i="13"/>
  <c r="R30" i="13"/>
  <c r="Q30" i="13"/>
  <c r="P30" i="13"/>
  <c r="E30" i="13"/>
  <c r="S29" i="13"/>
  <c r="R29" i="13"/>
  <c r="Q29" i="13"/>
  <c r="P29" i="13"/>
  <c r="E29" i="13"/>
  <c r="U29" i="13" s="1"/>
  <c r="T28" i="13"/>
  <c r="S28" i="13"/>
  <c r="R28" i="13"/>
  <c r="Q28" i="13"/>
  <c r="P28" i="13"/>
  <c r="E28" i="13"/>
  <c r="U28" i="13" s="1"/>
  <c r="U27" i="13"/>
  <c r="T27" i="13"/>
  <c r="S27" i="13"/>
  <c r="R27" i="13"/>
  <c r="Q27" i="13"/>
  <c r="P27" i="13"/>
  <c r="E27" i="13"/>
  <c r="O25" i="13"/>
  <c r="N25" i="13"/>
  <c r="M25" i="13"/>
  <c r="L25" i="13"/>
  <c r="K25" i="13"/>
  <c r="J25" i="13"/>
  <c r="I25" i="13"/>
  <c r="S25" i="13" s="1"/>
  <c r="H25" i="13"/>
  <c r="R25" i="13" s="1"/>
  <c r="G25" i="13"/>
  <c r="F25" i="13"/>
  <c r="C25" i="13"/>
  <c r="B25" i="13"/>
  <c r="E25" i="13" s="1"/>
  <c r="S24" i="13"/>
  <c r="R24" i="13"/>
  <c r="Q24" i="13"/>
  <c r="P24" i="13"/>
  <c r="E24" i="13"/>
  <c r="U24" i="13" s="1"/>
  <c r="U23" i="13"/>
  <c r="S23" i="13"/>
  <c r="R23" i="13"/>
  <c r="Q23" i="13"/>
  <c r="P23" i="13"/>
  <c r="E23" i="13"/>
  <c r="T23" i="13" s="1"/>
  <c r="S22" i="13"/>
  <c r="R22" i="13"/>
  <c r="Q22" i="13"/>
  <c r="P22" i="13"/>
  <c r="E22" i="13"/>
  <c r="S21" i="13"/>
  <c r="R21" i="13"/>
  <c r="Q21" i="13"/>
  <c r="P21" i="13"/>
  <c r="E21" i="13"/>
  <c r="S20" i="13"/>
  <c r="R20" i="13"/>
  <c r="Q20" i="13"/>
  <c r="P20" i="13"/>
  <c r="E20" i="13"/>
  <c r="S19" i="13"/>
  <c r="R19" i="13"/>
  <c r="Q19" i="13"/>
  <c r="P19" i="13"/>
  <c r="E19" i="13"/>
  <c r="U18" i="13"/>
  <c r="T18" i="13"/>
  <c r="S18" i="13"/>
  <c r="R18" i="13"/>
  <c r="Q18" i="13"/>
  <c r="P18" i="13"/>
  <c r="E18" i="13"/>
  <c r="O16" i="13"/>
  <c r="N16" i="13"/>
  <c r="M16" i="13"/>
  <c r="L16" i="13"/>
  <c r="K16" i="13"/>
  <c r="J16" i="13"/>
  <c r="I16" i="13"/>
  <c r="H16" i="13"/>
  <c r="G16" i="13"/>
  <c r="F16" i="13"/>
  <c r="E16" i="13"/>
  <c r="C16" i="13"/>
  <c r="B16" i="13"/>
  <c r="S15" i="13"/>
  <c r="R15" i="13"/>
  <c r="Q15" i="13"/>
  <c r="P15" i="13"/>
  <c r="E15" i="13"/>
  <c r="U15" i="13" s="1"/>
  <c r="T14" i="13"/>
  <c r="S14" i="13"/>
  <c r="R14" i="13"/>
  <c r="Q14" i="13"/>
  <c r="P14" i="13"/>
  <c r="E14" i="13"/>
  <c r="U14" i="13" s="1"/>
  <c r="U13" i="13"/>
  <c r="T13" i="13"/>
  <c r="S13" i="13"/>
  <c r="R13" i="13"/>
  <c r="Q13" i="13"/>
  <c r="P13" i="13"/>
  <c r="E13" i="13"/>
  <c r="U12" i="13"/>
  <c r="T12" i="13"/>
  <c r="S12" i="13"/>
  <c r="R12" i="13"/>
  <c r="Q12" i="13"/>
  <c r="P12" i="13"/>
  <c r="E12" i="13"/>
  <c r="T11" i="13"/>
  <c r="S11" i="13"/>
  <c r="R11" i="13"/>
  <c r="Q11" i="13"/>
  <c r="P11" i="13"/>
  <c r="E11" i="13"/>
  <c r="U11" i="13" s="1"/>
  <c r="S10" i="13"/>
  <c r="R10" i="13"/>
  <c r="Q10" i="13"/>
  <c r="P10" i="13"/>
  <c r="E10" i="13"/>
  <c r="S9" i="13"/>
  <c r="R9" i="13"/>
  <c r="Q9" i="13"/>
  <c r="P9" i="13"/>
  <c r="E9" i="13"/>
  <c r="U96" i="12"/>
  <c r="S96" i="12"/>
  <c r="R96" i="12"/>
  <c r="Q96" i="12"/>
  <c r="P96" i="12"/>
  <c r="E96" i="12"/>
  <c r="T96" i="12" s="1"/>
  <c r="S95" i="12"/>
  <c r="R95" i="12"/>
  <c r="Q95" i="12"/>
  <c r="P95" i="12"/>
  <c r="E95" i="12"/>
  <c r="S94" i="12"/>
  <c r="R94" i="12"/>
  <c r="Q94" i="12"/>
  <c r="P94" i="12"/>
  <c r="E94" i="12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S88" i="12"/>
  <c r="R88" i="12"/>
  <c r="Q88" i="12"/>
  <c r="P88" i="12"/>
  <c r="E88" i="12"/>
  <c r="U88" i="12" s="1"/>
  <c r="S86" i="12"/>
  <c r="R86" i="12"/>
  <c r="Q86" i="12"/>
  <c r="P86" i="12"/>
  <c r="E86" i="12"/>
  <c r="U86" i="12" s="1"/>
  <c r="O74" i="12"/>
  <c r="N74" i="12"/>
  <c r="M74" i="12"/>
  <c r="L74" i="12"/>
  <c r="K74" i="12"/>
  <c r="J74" i="12"/>
  <c r="I74" i="12"/>
  <c r="H74" i="12"/>
  <c r="G74" i="12"/>
  <c r="F74" i="12"/>
  <c r="C74" i="12"/>
  <c r="B74" i="12"/>
  <c r="O73" i="12"/>
  <c r="N73" i="12"/>
  <c r="M73" i="12"/>
  <c r="L73" i="12"/>
  <c r="K73" i="12"/>
  <c r="S73" i="12" s="1"/>
  <c r="J73" i="12"/>
  <c r="I73" i="12"/>
  <c r="H73" i="12"/>
  <c r="G73" i="12"/>
  <c r="F73" i="12"/>
  <c r="C73" i="12"/>
  <c r="B73" i="12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E72" i="12" s="1"/>
  <c r="S71" i="12"/>
  <c r="R71" i="12"/>
  <c r="Q71" i="12"/>
  <c r="P71" i="12"/>
  <c r="E71" i="12"/>
  <c r="S70" i="12"/>
  <c r="R70" i="12"/>
  <c r="Q70" i="12"/>
  <c r="P70" i="12"/>
  <c r="E70" i="12"/>
  <c r="O68" i="12"/>
  <c r="N68" i="12"/>
  <c r="M68" i="12"/>
  <c r="L68" i="12"/>
  <c r="K68" i="12"/>
  <c r="J68" i="12"/>
  <c r="I68" i="12"/>
  <c r="H68" i="12"/>
  <c r="G68" i="12"/>
  <c r="F68" i="12"/>
  <c r="C68" i="12"/>
  <c r="B68" i="12"/>
  <c r="E68" i="12" s="1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E67" i="12" s="1"/>
  <c r="S66" i="12"/>
  <c r="R66" i="12"/>
  <c r="Q66" i="12"/>
  <c r="P66" i="12"/>
  <c r="E66" i="12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S62" i="12"/>
  <c r="R62" i="12"/>
  <c r="Q62" i="12"/>
  <c r="P62" i="12"/>
  <c r="E62" i="12"/>
  <c r="O60" i="12"/>
  <c r="N60" i="12"/>
  <c r="M60" i="12"/>
  <c r="L60" i="12"/>
  <c r="K60" i="12"/>
  <c r="J60" i="12"/>
  <c r="I60" i="12"/>
  <c r="S60" i="12" s="1"/>
  <c r="H60" i="12"/>
  <c r="R60" i="12" s="1"/>
  <c r="C60" i="12"/>
  <c r="B60" i="12"/>
  <c r="E60" i="12" s="1"/>
  <c r="S59" i="12"/>
  <c r="R59" i="12"/>
  <c r="Q59" i="12"/>
  <c r="P59" i="12"/>
  <c r="E59" i="12"/>
  <c r="U59" i="12" s="1"/>
  <c r="S58" i="12"/>
  <c r="R58" i="12"/>
  <c r="Q58" i="12"/>
  <c r="P58" i="12"/>
  <c r="E58" i="12"/>
  <c r="S57" i="12"/>
  <c r="R57" i="12"/>
  <c r="Q57" i="12"/>
  <c r="P57" i="12"/>
  <c r="E57" i="12"/>
  <c r="S56" i="12"/>
  <c r="R56" i="12"/>
  <c r="Q56" i="12"/>
  <c r="P56" i="12"/>
  <c r="E56" i="12"/>
  <c r="T56" i="12" s="1"/>
  <c r="O54" i="12"/>
  <c r="N54" i="12"/>
  <c r="M54" i="12"/>
  <c r="L54" i="12"/>
  <c r="K54" i="12"/>
  <c r="J54" i="12"/>
  <c r="I54" i="12"/>
  <c r="S54" i="12" s="1"/>
  <c r="H54" i="12"/>
  <c r="R54" i="12" s="1"/>
  <c r="G54" i="12"/>
  <c r="F54" i="12"/>
  <c r="C54" i="12"/>
  <c r="E54" i="12" s="1"/>
  <c r="B54" i="12"/>
  <c r="S53" i="12"/>
  <c r="R53" i="12"/>
  <c r="Q53" i="12"/>
  <c r="P53" i="12"/>
  <c r="E53" i="12"/>
  <c r="S52" i="12"/>
  <c r="R52" i="12"/>
  <c r="Q52" i="12"/>
  <c r="P52" i="12"/>
  <c r="E52" i="12"/>
  <c r="T51" i="12"/>
  <c r="S51" i="12"/>
  <c r="R51" i="12"/>
  <c r="Q51" i="12"/>
  <c r="P51" i="12"/>
  <c r="E51" i="12"/>
  <c r="U51" i="12" s="1"/>
  <c r="U50" i="12"/>
  <c r="T50" i="12"/>
  <c r="S50" i="12"/>
  <c r="R50" i="12"/>
  <c r="Q50" i="12"/>
  <c r="P50" i="12"/>
  <c r="E50" i="12"/>
  <c r="U49" i="12"/>
  <c r="T49" i="12"/>
  <c r="S49" i="12"/>
  <c r="R49" i="12"/>
  <c r="Q49" i="12"/>
  <c r="P49" i="12"/>
  <c r="E49" i="12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S46" i="12"/>
  <c r="R46" i="12"/>
  <c r="Q46" i="12"/>
  <c r="P46" i="12"/>
  <c r="E46" i="12"/>
  <c r="S45" i="12"/>
  <c r="R45" i="12"/>
  <c r="Q45" i="12"/>
  <c r="P45" i="12"/>
  <c r="E45" i="12"/>
  <c r="T45" i="12" s="1"/>
  <c r="S44" i="12"/>
  <c r="R44" i="12"/>
  <c r="Q44" i="12"/>
  <c r="P44" i="12"/>
  <c r="E44" i="12"/>
  <c r="S43" i="12"/>
  <c r="R43" i="12"/>
  <c r="Q43" i="12"/>
  <c r="P43" i="12"/>
  <c r="E43" i="12"/>
  <c r="U43" i="12" s="1"/>
  <c r="O41" i="12"/>
  <c r="N41" i="12"/>
  <c r="M41" i="12"/>
  <c r="L41" i="12"/>
  <c r="K41" i="12"/>
  <c r="J41" i="12"/>
  <c r="R41" i="12" s="1"/>
  <c r="I41" i="12"/>
  <c r="S41" i="12" s="1"/>
  <c r="H41" i="12"/>
  <c r="G41" i="12"/>
  <c r="F41" i="12"/>
  <c r="C41" i="12"/>
  <c r="B41" i="12"/>
  <c r="E41" i="12" s="1"/>
  <c r="U40" i="12"/>
  <c r="T40" i="12"/>
  <c r="S40" i="12"/>
  <c r="R40" i="12"/>
  <c r="Q40" i="12"/>
  <c r="P40" i="12"/>
  <c r="E40" i="12"/>
  <c r="S39" i="12"/>
  <c r="R39" i="12"/>
  <c r="Q39" i="12"/>
  <c r="P39" i="12"/>
  <c r="E39" i="12"/>
  <c r="S38" i="12"/>
  <c r="R38" i="12"/>
  <c r="Q38" i="12"/>
  <c r="P38" i="12"/>
  <c r="E38" i="12"/>
  <c r="U38" i="12" s="1"/>
  <c r="U37" i="12"/>
  <c r="S37" i="12"/>
  <c r="R37" i="12"/>
  <c r="Q37" i="12"/>
  <c r="P37" i="12"/>
  <c r="E37" i="12"/>
  <c r="T36" i="12"/>
  <c r="S36" i="12"/>
  <c r="R36" i="12"/>
  <c r="Q36" i="12"/>
  <c r="P36" i="12"/>
  <c r="E36" i="12"/>
  <c r="O34" i="12"/>
  <c r="N34" i="12"/>
  <c r="M34" i="12"/>
  <c r="L34" i="12"/>
  <c r="K34" i="12"/>
  <c r="J34" i="12"/>
  <c r="I34" i="12"/>
  <c r="S34" i="12" s="1"/>
  <c r="H34" i="12"/>
  <c r="R34" i="12" s="1"/>
  <c r="G34" i="12"/>
  <c r="F34" i="12"/>
  <c r="C34" i="12"/>
  <c r="E34" i="12" s="1"/>
  <c r="B34" i="12"/>
  <c r="S33" i="12"/>
  <c r="R33" i="12"/>
  <c r="Q33" i="12"/>
  <c r="P33" i="12"/>
  <c r="T33" i="12" s="1"/>
  <c r="E33" i="12"/>
  <c r="O31" i="12"/>
  <c r="N31" i="12"/>
  <c r="M31" i="12"/>
  <c r="L31" i="12"/>
  <c r="K31" i="12"/>
  <c r="J31" i="12"/>
  <c r="I31" i="12"/>
  <c r="S31" i="12" s="1"/>
  <c r="H31" i="12"/>
  <c r="R31" i="12" s="1"/>
  <c r="G31" i="12"/>
  <c r="F31" i="12"/>
  <c r="C31" i="12"/>
  <c r="B31" i="12"/>
  <c r="E31" i="12" s="1"/>
  <c r="S30" i="12"/>
  <c r="R30" i="12"/>
  <c r="Q30" i="12"/>
  <c r="P30" i="12"/>
  <c r="E30" i="12"/>
  <c r="U29" i="12"/>
  <c r="S29" i="12"/>
  <c r="R29" i="12"/>
  <c r="Q29" i="12"/>
  <c r="P29" i="12"/>
  <c r="E29" i="12"/>
  <c r="T29" i="12" s="1"/>
  <c r="T28" i="12"/>
  <c r="S28" i="12"/>
  <c r="R28" i="12"/>
  <c r="Q28" i="12"/>
  <c r="P28" i="12"/>
  <c r="E28" i="12"/>
  <c r="U28" i="12" s="1"/>
  <c r="U27" i="12"/>
  <c r="S27" i="12"/>
  <c r="R27" i="12"/>
  <c r="Q27" i="12"/>
  <c r="P27" i="12"/>
  <c r="E27" i="12"/>
  <c r="T27" i="12" s="1"/>
  <c r="O25" i="12"/>
  <c r="N25" i="12"/>
  <c r="M25" i="12"/>
  <c r="L25" i="12"/>
  <c r="K25" i="12"/>
  <c r="J25" i="12"/>
  <c r="I25" i="12"/>
  <c r="S25" i="12" s="1"/>
  <c r="H25" i="12"/>
  <c r="R25" i="12" s="1"/>
  <c r="G25" i="12"/>
  <c r="F25" i="12"/>
  <c r="C25" i="12"/>
  <c r="E25" i="12" s="1"/>
  <c r="B25" i="12"/>
  <c r="U24" i="12"/>
  <c r="S24" i="12"/>
  <c r="R24" i="12"/>
  <c r="Q24" i="12"/>
  <c r="P24" i="12"/>
  <c r="E24" i="12"/>
  <c r="T24" i="12" s="1"/>
  <c r="T23" i="12"/>
  <c r="S23" i="12"/>
  <c r="R23" i="12"/>
  <c r="Q23" i="12"/>
  <c r="P23" i="12"/>
  <c r="E23" i="12"/>
  <c r="U23" i="12" s="1"/>
  <c r="T22" i="12"/>
  <c r="S22" i="12"/>
  <c r="R22" i="12"/>
  <c r="Q22" i="12"/>
  <c r="U22" i="12" s="1"/>
  <c r="P22" i="12"/>
  <c r="E22" i="12"/>
  <c r="U21" i="12"/>
  <c r="S21" i="12"/>
  <c r="R21" i="12"/>
  <c r="Q21" i="12"/>
  <c r="P21" i="12"/>
  <c r="E21" i="12"/>
  <c r="T21" i="12" s="1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T18" i="12" s="1"/>
  <c r="S16" i="12"/>
  <c r="O16" i="12"/>
  <c r="N16" i="12"/>
  <c r="M16" i="12"/>
  <c r="L16" i="12"/>
  <c r="K16" i="12"/>
  <c r="J16" i="12"/>
  <c r="R16" i="12" s="1"/>
  <c r="I16" i="12"/>
  <c r="H16" i="12"/>
  <c r="G16" i="12"/>
  <c r="F16" i="12"/>
  <c r="C16" i="12"/>
  <c r="B16" i="12"/>
  <c r="E16" i="12" s="1"/>
  <c r="U15" i="12"/>
  <c r="S15" i="12"/>
  <c r="R15" i="12"/>
  <c r="Q15" i="12"/>
  <c r="P15" i="12"/>
  <c r="E15" i="12"/>
  <c r="T15" i="12" s="1"/>
  <c r="U14" i="12"/>
  <c r="T14" i="12"/>
  <c r="S14" i="12"/>
  <c r="R14" i="12"/>
  <c r="Q14" i="12"/>
  <c r="P14" i="12"/>
  <c r="E14" i="12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U10" i="12" s="1"/>
  <c r="P10" i="12"/>
  <c r="T10" i="12" s="1"/>
  <c r="E10" i="12"/>
  <c r="S9" i="12"/>
  <c r="R9" i="12"/>
  <c r="Q9" i="12"/>
  <c r="P9" i="12"/>
  <c r="E9" i="12"/>
  <c r="S96" i="11"/>
  <c r="R96" i="11"/>
  <c r="Q96" i="11"/>
  <c r="P96" i="11"/>
  <c r="E96" i="11"/>
  <c r="U95" i="11"/>
  <c r="S95" i="11"/>
  <c r="R95" i="11"/>
  <c r="Q95" i="11"/>
  <c r="P95" i="11"/>
  <c r="E95" i="11"/>
  <c r="T95" i="11" s="1"/>
  <c r="U94" i="11"/>
  <c r="T94" i="11"/>
  <c r="S94" i="11"/>
  <c r="R94" i="11"/>
  <c r="Q94" i="11"/>
  <c r="P94" i="11"/>
  <c r="E94" i="11"/>
  <c r="T93" i="11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U91" i="11" s="1"/>
  <c r="U90" i="11"/>
  <c r="S90" i="11"/>
  <c r="R90" i="11"/>
  <c r="Q90" i="11"/>
  <c r="P90" i="11"/>
  <c r="E90" i="11"/>
  <c r="T90" i="11" s="1"/>
  <c r="S89" i="11"/>
  <c r="R89" i="11"/>
  <c r="Q89" i="11"/>
  <c r="P89" i="11"/>
  <c r="E89" i="11"/>
  <c r="S88" i="11"/>
  <c r="R88" i="11"/>
  <c r="Q88" i="11"/>
  <c r="P88" i="11"/>
  <c r="E88" i="11"/>
  <c r="S86" i="11"/>
  <c r="R86" i="11"/>
  <c r="Q86" i="11"/>
  <c r="P86" i="11"/>
  <c r="E86" i="11"/>
  <c r="T86" i="11" s="1"/>
  <c r="O74" i="11"/>
  <c r="N74" i="11"/>
  <c r="M74" i="11"/>
  <c r="L74" i="11"/>
  <c r="K74" i="11"/>
  <c r="J74" i="11"/>
  <c r="I74" i="11"/>
  <c r="H74" i="11"/>
  <c r="G74" i="11"/>
  <c r="F74" i="11"/>
  <c r="C74" i="11"/>
  <c r="B74" i="11"/>
  <c r="O73" i="11"/>
  <c r="N73" i="11"/>
  <c r="M73" i="11"/>
  <c r="L73" i="11"/>
  <c r="K73" i="11"/>
  <c r="J73" i="11"/>
  <c r="I73" i="11"/>
  <c r="S73" i="11" s="1"/>
  <c r="H73" i="11"/>
  <c r="G73" i="11"/>
  <c r="F73" i="11"/>
  <c r="C73" i="11"/>
  <c r="B73" i="11"/>
  <c r="O72" i="11"/>
  <c r="N72" i="11"/>
  <c r="M72" i="11"/>
  <c r="L72" i="11"/>
  <c r="K72" i="11"/>
  <c r="J72" i="11"/>
  <c r="I72" i="11"/>
  <c r="H72" i="11"/>
  <c r="R72" i="11" s="1"/>
  <c r="G72" i="11"/>
  <c r="F72" i="11"/>
  <c r="C72" i="11"/>
  <c r="E72" i="11" s="1"/>
  <c r="B72" i="11"/>
  <c r="S71" i="11"/>
  <c r="R71" i="11"/>
  <c r="Q71" i="11"/>
  <c r="P71" i="11"/>
  <c r="E71" i="11"/>
  <c r="S70" i="11"/>
  <c r="R70" i="11"/>
  <c r="Q70" i="11"/>
  <c r="P70" i="11"/>
  <c r="E70" i="11"/>
  <c r="O68" i="11"/>
  <c r="N68" i="11"/>
  <c r="M68" i="11"/>
  <c r="L68" i="11"/>
  <c r="K68" i="11"/>
  <c r="S68" i="11" s="1"/>
  <c r="J68" i="11"/>
  <c r="I68" i="11"/>
  <c r="H68" i="11"/>
  <c r="G68" i="11"/>
  <c r="F68" i="11"/>
  <c r="C68" i="11"/>
  <c r="B68" i="11"/>
  <c r="E68" i="11" s="1"/>
  <c r="O67" i="11"/>
  <c r="N67" i="11"/>
  <c r="M67" i="11"/>
  <c r="L67" i="11"/>
  <c r="K67" i="11"/>
  <c r="J67" i="11"/>
  <c r="I67" i="11"/>
  <c r="H67" i="11"/>
  <c r="R67" i="11" s="1"/>
  <c r="G67" i="11"/>
  <c r="F67" i="11"/>
  <c r="C67" i="11"/>
  <c r="E67" i="11" s="1"/>
  <c r="B67" i="11"/>
  <c r="S66" i="11"/>
  <c r="R66" i="11"/>
  <c r="Q66" i="11"/>
  <c r="P66" i="11"/>
  <c r="E66" i="11"/>
  <c r="S65" i="11"/>
  <c r="R65" i="11"/>
  <c r="Q65" i="11"/>
  <c r="P65" i="11"/>
  <c r="E65" i="11"/>
  <c r="U64" i="11"/>
  <c r="S64" i="11"/>
  <c r="R64" i="11"/>
  <c r="Q64" i="11"/>
  <c r="P64" i="11"/>
  <c r="E64" i="11"/>
  <c r="T64" i="11" s="1"/>
  <c r="U63" i="11"/>
  <c r="T63" i="11"/>
  <c r="S63" i="11"/>
  <c r="R63" i="11"/>
  <c r="Q63" i="11"/>
  <c r="P63" i="11"/>
  <c r="E63" i="11"/>
  <c r="U62" i="11"/>
  <c r="T62" i="11"/>
  <c r="S62" i="11"/>
  <c r="R62" i="11"/>
  <c r="Q62" i="11"/>
  <c r="P62" i="11"/>
  <c r="E62" i="11"/>
  <c r="O60" i="11"/>
  <c r="N60" i="11"/>
  <c r="M60" i="11"/>
  <c r="L60" i="11"/>
  <c r="K60" i="11"/>
  <c r="J60" i="11"/>
  <c r="I60" i="11"/>
  <c r="S60" i="11" s="1"/>
  <c r="H60" i="11"/>
  <c r="R60" i="11" s="1"/>
  <c r="C60" i="11"/>
  <c r="B60" i="11"/>
  <c r="S59" i="11"/>
  <c r="R59" i="11"/>
  <c r="Q59" i="11"/>
  <c r="P59" i="11"/>
  <c r="E59" i="11"/>
  <c r="U59" i="11" s="1"/>
  <c r="S58" i="11"/>
  <c r="R58" i="11"/>
  <c r="Q58" i="11"/>
  <c r="P58" i="11"/>
  <c r="E58" i="11"/>
  <c r="S57" i="11"/>
  <c r="R57" i="11"/>
  <c r="Q57" i="11"/>
  <c r="P57" i="11"/>
  <c r="E57" i="11"/>
  <c r="S56" i="11"/>
  <c r="R56" i="11"/>
  <c r="Q56" i="11"/>
  <c r="P56" i="11"/>
  <c r="E56" i="11"/>
  <c r="O54" i="11"/>
  <c r="N54" i="11"/>
  <c r="M54" i="11"/>
  <c r="L54" i="11"/>
  <c r="K54" i="11"/>
  <c r="J54" i="11"/>
  <c r="I54" i="11"/>
  <c r="H54" i="11"/>
  <c r="G54" i="11"/>
  <c r="F54" i="11"/>
  <c r="C54" i="11"/>
  <c r="B54" i="11"/>
  <c r="S53" i="11"/>
  <c r="R53" i="11"/>
  <c r="Q53" i="11"/>
  <c r="P53" i="11"/>
  <c r="E53" i="11"/>
  <c r="S52" i="11"/>
  <c r="R52" i="11"/>
  <c r="Q52" i="11"/>
  <c r="P52" i="11"/>
  <c r="E52" i="11"/>
  <c r="T52" i="11" s="1"/>
  <c r="S51" i="11"/>
  <c r="R51" i="11"/>
  <c r="Q51" i="11"/>
  <c r="P51" i="11"/>
  <c r="E51" i="11"/>
  <c r="S50" i="11"/>
  <c r="R50" i="11"/>
  <c r="Q50" i="11"/>
  <c r="P50" i="11"/>
  <c r="E50" i="11"/>
  <c r="S49" i="11"/>
  <c r="R49" i="11"/>
  <c r="Q49" i="11"/>
  <c r="P49" i="11"/>
  <c r="E49" i="11"/>
  <c r="U48" i="11"/>
  <c r="T48" i="11"/>
  <c r="S48" i="11"/>
  <c r="R48" i="11"/>
  <c r="Q48" i="11"/>
  <c r="P48" i="11"/>
  <c r="E48" i="11"/>
  <c r="U47" i="11"/>
  <c r="T47" i="11"/>
  <c r="S47" i="11"/>
  <c r="R47" i="11"/>
  <c r="Q47" i="11"/>
  <c r="P47" i="11"/>
  <c r="E47" i="11"/>
  <c r="S46" i="11"/>
  <c r="R46" i="11"/>
  <c r="Q46" i="11"/>
  <c r="P46" i="11"/>
  <c r="E46" i="11"/>
  <c r="S45" i="11"/>
  <c r="R45" i="11"/>
  <c r="Q45" i="11"/>
  <c r="P45" i="11"/>
  <c r="E45" i="11"/>
  <c r="U44" i="11"/>
  <c r="S44" i="11"/>
  <c r="R44" i="11"/>
  <c r="Q44" i="11"/>
  <c r="P44" i="11"/>
  <c r="E44" i="11"/>
  <c r="T43" i="11"/>
  <c r="S43" i="11"/>
  <c r="R43" i="11"/>
  <c r="Q43" i="11"/>
  <c r="P43" i="11"/>
  <c r="E43" i="11"/>
  <c r="U43" i="11" s="1"/>
  <c r="O41" i="11"/>
  <c r="N41" i="11"/>
  <c r="M41" i="11"/>
  <c r="L41" i="11"/>
  <c r="K41" i="11"/>
  <c r="J41" i="11"/>
  <c r="I41" i="11"/>
  <c r="S41" i="11" s="1"/>
  <c r="H41" i="11"/>
  <c r="G41" i="11"/>
  <c r="F41" i="11"/>
  <c r="C41" i="11"/>
  <c r="B41" i="11"/>
  <c r="E41" i="11" s="1"/>
  <c r="S40" i="11"/>
  <c r="R40" i="11"/>
  <c r="Q40" i="11"/>
  <c r="P40" i="11"/>
  <c r="E40" i="11"/>
  <c r="U39" i="11"/>
  <c r="S39" i="11"/>
  <c r="R39" i="11"/>
  <c r="Q39" i="11"/>
  <c r="P39" i="11"/>
  <c r="E39" i="11"/>
  <c r="T39" i="11" s="1"/>
  <c r="T38" i="11"/>
  <c r="S38" i="11"/>
  <c r="R38" i="11"/>
  <c r="Q38" i="11"/>
  <c r="P38" i="11"/>
  <c r="E38" i="11"/>
  <c r="U38" i="11" s="1"/>
  <c r="U37" i="11"/>
  <c r="T37" i="11"/>
  <c r="S37" i="11"/>
  <c r="R37" i="11"/>
  <c r="Q37" i="11"/>
  <c r="P37" i="11"/>
  <c r="E37" i="11"/>
  <c r="T36" i="11"/>
  <c r="S36" i="11"/>
  <c r="R36" i="11"/>
  <c r="Q36" i="11"/>
  <c r="P36" i="11"/>
  <c r="E36" i="11"/>
  <c r="U36" i="11" s="1"/>
  <c r="O34" i="11"/>
  <c r="N34" i="11"/>
  <c r="M34" i="11"/>
  <c r="L34" i="11"/>
  <c r="K34" i="11"/>
  <c r="J34" i="11"/>
  <c r="R34" i="11" s="1"/>
  <c r="I34" i="11"/>
  <c r="H34" i="11"/>
  <c r="G34" i="11"/>
  <c r="F34" i="11"/>
  <c r="C34" i="11"/>
  <c r="B34" i="11"/>
  <c r="E34" i="11" s="1"/>
  <c r="S33" i="11"/>
  <c r="R33" i="11"/>
  <c r="Q33" i="11"/>
  <c r="U33" i="11" s="1"/>
  <c r="P33" i="11"/>
  <c r="E33" i="11"/>
  <c r="O31" i="11"/>
  <c r="N31" i="11"/>
  <c r="M31" i="11"/>
  <c r="L31" i="11"/>
  <c r="K31" i="11"/>
  <c r="J31" i="11"/>
  <c r="R31" i="11" s="1"/>
  <c r="I31" i="11"/>
  <c r="H31" i="11"/>
  <c r="G31" i="11"/>
  <c r="F31" i="11"/>
  <c r="C31" i="11"/>
  <c r="E31" i="11" s="1"/>
  <c r="B31" i="11"/>
  <c r="S30" i="11"/>
  <c r="R30" i="11"/>
  <c r="Q30" i="11"/>
  <c r="P30" i="11"/>
  <c r="E30" i="11"/>
  <c r="S29" i="11"/>
  <c r="R29" i="11"/>
  <c r="Q29" i="11"/>
  <c r="P29" i="11"/>
  <c r="E29" i="11"/>
  <c r="S28" i="11"/>
  <c r="R28" i="11"/>
  <c r="Q28" i="11"/>
  <c r="P28" i="11"/>
  <c r="E28" i="11"/>
  <c r="S27" i="11"/>
  <c r="R27" i="11"/>
  <c r="Q27" i="11"/>
  <c r="P27" i="11"/>
  <c r="E27" i="11"/>
  <c r="T27" i="11" s="1"/>
  <c r="O25" i="11"/>
  <c r="N25" i="11"/>
  <c r="M25" i="11"/>
  <c r="L25" i="11"/>
  <c r="K25" i="11"/>
  <c r="J25" i="11"/>
  <c r="I25" i="11"/>
  <c r="Q25" i="11" s="1"/>
  <c r="H25" i="11"/>
  <c r="R25" i="11" s="1"/>
  <c r="G25" i="11"/>
  <c r="F25" i="11"/>
  <c r="C25" i="11"/>
  <c r="B25" i="11"/>
  <c r="S24" i="11"/>
  <c r="R24" i="11"/>
  <c r="Q24" i="11"/>
  <c r="P24" i="11"/>
  <c r="E24" i="11"/>
  <c r="T24" i="11" s="1"/>
  <c r="S23" i="11"/>
  <c r="R23" i="11"/>
  <c r="Q23" i="11"/>
  <c r="P23" i="11"/>
  <c r="E23" i="11"/>
  <c r="S22" i="11"/>
  <c r="R22" i="11"/>
  <c r="Q22" i="11"/>
  <c r="P22" i="11"/>
  <c r="E22" i="11"/>
  <c r="T21" i="11"/>
  <c r="S21" i="11"/>
  <c r="R21" i="11"/>
  <c r="Q21" i="11"/>
  <c r="P21" i="11"/>
  <c r="E21" i="11"/>
  <c r="U21" i="11" s="1"/>
  <c r="T20" i="11"/>
  <c r="S20" i="11"/>
  <c r="R20" i="11"/>
  <c r="Q20" i="11"/>
  <c r="P20" i="11"/>
  <c r="E20" i="1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O16" i="11"/>
  <c r="N16" i="11"/>
  <c r="M16" i="11"/>
  <c r="L16" i="11"/>
  <c r="K16" i="11"/>
  <c r="J16" i="11"/>
  <c r="I16" i="11"/>
  <c r="Q16" i="11" s="1"/>
  <c r="H16" i="11"/>
  <c r="R16" i="11" s="1"/>
  <c r="G16" i="11"/>
  <c r="F16" i="11"/>
  <c r="C16" i="11"/>
  <c r="E16" i="11" s="1"/>
  <c r="B16" i="11"/>
  <c r="S15" i="11"/>
  <c r="R15" i="11"/>
  <c r="Q15" i="11"/>
  <c r="P15" i="11"/>
  <c r="E15" i="11"/>
  <c r="S14" i="11"/>
  <c r="R14" i="11"/>
  <c r="Q14" i="11"/>
  <c r="P14" i="11"/>
  <c r="E14" i="11"/>
  <c r="S13" i="11"/>
  <c r="R13" i="11"/>
  <c r="Q13" i="11"/>
  <c r="P13" i="11"/>
  <c r="E13" i="11"/>
  <c r="T13" i="11" s="1"/>
  <c r="U12" i="11"/>
  <c r="S12" i="11"/>
  <c r="R12" i="11"/>
  <c r="Q12" i="11"/>
  <c r="P12" i="11"/>
  <c r="E12" i="11"/>
  <c r="T12" i="11" s="1"/>
  <c r="S11" i="11"/>
  <c r="R11" i="11"/>
  <c r="Q11" i="11"/>
  <c r="P11" i="11"/>
  <c r="E11" i="11"/>
  <c r="S10" i="11"/>
  <c r="R10" i="11"/>
  <c r="Q10" i="11"/>
  <c r="P10" i="11"/>
  <c r="E10" i="11"/>
  <c r="T9" i="11"/>
  <c r="S9" i="11"/>
  <c r="R9" i="11"/>
  <c r="Q9" i="11"/>
  <c r="P9" i="11"/>
  <c r="E9" i="11"/>
  <c r="U9" i="11" s="1"/>
  <c r="U96" i="10"/>
  <c r="T96" i="10"/>
  <c r="S96" i="10"/>
  <c r="R96" i="10"/>
  <c r="Q96" i="10"/>
  <c r="P96" i="10"/>
  <c r="E96" i="10"/>
  <c r="S95" i="10"/>
  <c r="R95" i="10"/>
  <c r="Q95" i="10"/>
  <c r="P95" i="10"/>
  <c r="E95" i="10"/>
  <c r="S94" i="10"/>
  <c r="R94" i="10"/>
  <c r="Q94" i="10"/>
  <c r="P94" i="10"/>
  <c r="E94" i="10"/>
  <c r="S93" i="10"/>
  <c r="R93" i="10"/>
  <c r="Q93" i="10"/>
  <c r="P93" i="10"/>
  <c r="E93" i="10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S90" i="10"/>
  <c r="R90" i="10"/>
  <c r="Q90" i="10"/>
  <c r="P90" i="10"/>
  <c r="E90" i="10"/>
  <c r="U89" i="10"/>
  <c r="S89" i="10"/>
  <c r="R89" i="10"/>
  <c r="Q89" i="10"/>
  <c r="P89" i="10"/>
  <c r="E89" i="10"/>
  <c r="T89" i="10" s="1"/>
  <c r="S88" i="10"/>
  <c r="R88" i="10"/>
  <c r="Q88" i="10"/>
  <c r="P88" i="10"/>
  <c r="E88" i="10"/>
  <c r="U88" i="10" s="1"/>
  <c r="S86" i="10"/>
  <c r="R86" i="10"/>
  <c r="Q86" i="10"/>
  <c r="P86" i="10"/>
  <c r="E86" i="10"/>
  <c r="O74" i="10"/>
  <c r="N74" i="10"/>
  <c r="M74" i="10"/>
  <c r="L74" i="10"/>
  <c r="K74" i="10"/>
  <c r="J74" i="10"/>
  <c r="I74" i="10"/>
  <c r="H74" i="10"/>
  <c r="G74" i="10"/>
  <c r="F74" i="10"/>
  <c r="C74" i="10"/>
  <c r="B74" i="10"/>
  <c r="O73" i="10"/>
  <c r="N73" i="10"/>
  <c r="M73" i="10"/>
  <c r="L73" i="10"/>
  <c r="K73" i="10"/>
  <c r="J73" i="10"/>
  <c r="I73" i="10"/>
  <c r="S73" i="10" s="1"/>
  <c r="H73" i="10"/>
  <c r="G73" i="10"/>
  <c r="F73" i="10"/>
  <c r="C73" i="10"/>
  <c r="B73" i="10"/>
  <c r="E73" i="10" s="1"/>
  <c r="O72" i="10"/>
  <c r="N72" i="10"/>
  <c r="M72" i="10"/>
  <c r="L72" i="10"/>
  <c r="K72" i="10"/>
  <c r="S72" i="10" s="1"/>
  <c r="J72" i="10"/>
  <c r="I72" i="10"/>
  <c r="H72" i="10"/>
  <c r="R72" i="10" s="1"/>
  <c r="G72" i="10"/>
  <c r="F72" i="10"/>
  <c r="C72" i="10"/>
  <c r="B72" i="10"/>
  <c r="U71" i="10"/>
  <c r="S71" i="10"/>
  <c r="R71" i="10"/>
  <c r="Q71" i="10"/>
  <c r="P71" i="10"/>
  <c r="E71" i="10"/>
  <c r="T71" i="10" s="1"/>
  <c r="S70" i="10"/>
  <c r="R70" i="10"/>
  <c r="Q70" i="10"/>
  <c r="P70" i="10"/>
  <c r="E70" i="10"/>
  <c r="O68" i="10"/>
  <c r="N68" i="10"/>
  <c r="M68" i="10"/>
  <c r="L68" i="10"/>
  <c r="K68" i="10"/>
  <c r="J68" i="10"/>
  <c r="I68" i="10"/>
  <c r="H68" i="10"/>
  <c r="G68" i="10"/>
  <c r="F68" i="10"/>
  <c r="C68" i="10"/>
  <c r="B68" i="10"/>
  <c r="O67" i="10"/>
  <c r="N67" i="10"/>
  <c r="M67" i="10"/>
  <c r="L67" i="10"/>
  <c r="K67" i="10"/>
  <c r="J67" i="10"/>
  <c r="I67" i="10"/>
  <c r="H67" i="10"/>
  <c r="R67" i="10" s="1"/>
  <c r="G67" i="10"/>
  <c r="F67" i="10"/>
  <c r="C67" i="10"/>
  <c r="B67" i="10"/>
  <c r="E67" i="10" s="1"/>
  <c r="U66" i="10"/>
  <c r="T66" i="10"/>
  <c r="S66" i="10"/>
  <c r="R66" i="10"/>
  <c r="Q66" i="10"/>
  <c r="P66" i="10"/>
  <c r="E66" i="10"/>
  <c r="U65" i="10"/>
  <c r="T65" i="10"/>
  <c r="S65" i="10"/>
  <c r="R65" i="10"/>
  <c r="Q65" i="10"/>
  <c r="P65" i="10"/>
  <c r="E65" i="10"/>
  <c r="S64" i="10"/>
  <c r="R64" i="10"/>
  <c r="Q64" i="10"/>
  <c r="P64" i="10"/>
  <c r="E64" i="10"/>
  <c r="S63" i="10"/>
  <c r="R63" i="10"/>
  <c r="Q63" i="10"/>
  <c r="P63" i="10"/>
  <c r="E63" i="10"/>
  <c r="U62" i="10"/>
  <c r="S62" i="10"/>
  <c r="R62" i="10"/>
  <c r="Q62" i="10"/>
  <c r="P62" i="10"/>
  <c r="E62" i="10"/>
  <c r="O60" i="10"/>
  <c r="N60" i="10"/>
  <c r="M60" i="10"/>
  <c r="L60" i="10"/>
  <c r="K60" i="10"/>
  <c r="J60" i="10"/>
  <c r="I60" i="10"/>
  <c r="S60" i="10" s="1"/>
  <c r="H60" i="10"/>
  <c r="C60" i="10"/>
  <c r="B60" i="10"/>
  <c r="T59" i="10"/>
  <c r="S59" i="10"/>
  <c r="R59" i="10"/>
  <c r="Q59" i="10"/>
  <c r="P59" i="10"/>
  <c r="E59" i="10"/>
  <c r="U59" i="10" s="1"/>
  <c r="S58" i="10"/>
  <c r="R58" i="10"/>
  <c r="Q58" i="10"/>
  <c r="P58" i="10"/>
  <c r="E58" i="10"/>
  <c r="S57" i="10"/>
  <c r="R57" i="10"/>
  <c r="Q57" i="10"/>
  <c r="P57" i="10"/>
  <c r="E57" i="10"/>
  <c r="U56" i="10"/>
  <c r="S56" i="10"/>
  <c r="R56" i="10"/>
  <c r="Q56" i="10"/>
  <c r="P56" i="10"/>
  <c r="E56" i="10"/>
  <c r="T56" i="10" s="1"/>
  <c r="O54" i="10"/>
  <c r="N54" i="10"/>
  <c r="M54" i="10"/>
  <c r="L54" i="10"/>
  <c r="K54" i="10"/>
  <c r="J54" i="10"/>
  <c r="I54" i="10"/>
  <c r="H54" i="10"/>
  <c r="G54" i="10"/>
  <c r="F54" i="10"/>
  <c r="C54" i="10"/>
  <c r="B54" i="10"/>
  <c r="S53" i="10"/>
  <c r="R53" i="10"/>
  <c r="Q53" i="10"/>
  <c r="P53" i="10"/>
  <c r="E53" i="10"/>
  <c r="U53" i="10" s="1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T50" i="10" s="1"/>
  <c r="S49" i="10"/>
  <c r="R49" i="10"/>
  <c r="Q49" i="10"/>
  <c r="P49" i="10"/>
  <c r="E49" i="10"/>
  <c r="S48" i="10"/>
  <c r="R48" i="10"/>
  <c r="Q48" i="10"/>
  <c r="P48" i="10"/>
  <c r="E48" i="10"/>
  <c r="U48" i="10" s="1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Q44" i="10"/>
  <c r="P44" i="10"/>
  <c r="E44" i="10"/>
  <c r="S43" i="10"/>
  <c r="R43" i="10"/>
  <c r="Q43" i="10"/>
  <c r="P43" i="10"/>
  <c r="E43" i="10"/>
  <c r="O41" i="10"/>
  <c r="N41" i="10"/>
  <c r="M41" i="10"/>
  <c r="L41" i="10"/>
  <c r="K41" i="10"/>
  <c r="J41" i="10"/>
  <c r="I41" i="10"/>
  <c r="Q41" i="10" s="1"/>
  <c r="H41" i="10"/>
  <c r="G41" i="10"/>
  <c r="F41" i="10"/>
  <c r="C41" i="10"/>
  <c r="B41" i="10"/>
  <c r="E41" i="10" s="1"/>
  <c r="S40" i="10"/>
  <c r="R40" i="10"/>
  <c r="Q40" i="10"/>
  <c r="P40" i="10"/>
  <c r="E40" i="10"/>
  <c r="S39" i="10"/>
  <c r="R39" i="10"/>
  <c r="Q39" i="10"/>
  <c r="P39" i="10"/>
  <c r="E39" i="10"/>
  <c r="U38" i="10"/>
  <c r="S38" i="10"/>
  <c r="R38" i="10"/>
  <c r="Q38" i="10"/>
  <c r="P38" i="10"/>
  <c r="E38" i="10"/>
  <c r="T38" i="10" s="1"/>
  <c r="T37" i="10"/>
  <c r="S37" i="10"/>
  <c r="R37" i="10"/>
  <c r="Q37" i="10"/>
  <c r="P37" i="10"/>
  <c r="E37" i="10"/>
  <c r="U37" i="10" s="1"/>
  <c r="T36" i="10"/>
  <c r="S36" i="10"/>
  <c r="R36" i="10"/>
  <c r="Q36" i="10"/>
  <c r="P36" i="10"/>
  <c r="E36" i="10"/>
  <c r="U36" i="10" s="1"/>
  <c r="O34" i="10"/>
  <c r="N34" i="10"/>
  <c r="M34" i="10"/>
  <c r="L34" i="10"/>
  <c r="K34" i="10"/>
  <c r="J34" i="10"/>
  <c r="I34" i="10"/>
  <c r="H34" i="10"/>
  <c r="R34" i="10" s="1"/>
  <c r="G34" i="10"/>
  <c r="F34" i="10"/>
  <c r="C34" i="10"/>
  <c r="B34" i="10"/>
  <c r="T33" i="10"/>
  <c r="S33" i="10"/>
  <c r="R33" i="10"/>
  <c r="Q33" i="10"/>
  <c r="P33" i="10"/>
  <c r="E33" i="10"/>
  <c r="U33" i="10" s="1"/>
  <c r="O31" i="10"/>
  <c r="N31" i="10"/>
  <c r="M31" i="10"/>
  <c r="L31" i="10"/>
  <c r="K31" i="10"/>
  <c r="J31" i="10"/>
  <c r="I31" i="10"/>
  <c r="S31" i="10" s="1"/>
  <c r="H31" i="10"/>
  <c r="R31" i="10" s="1"/>
  <c r="G31" i="10"/>
  <c r="F31" i="10"/>
  <c r="C31" i="10"/>
  <c r="B31" i="10"/>
  <c r="S30" i="10"/>
  <c r="R30" i="10"/>
  <c r="Q30" i="10"/>
  <c r="P30" i="10"/>
  <c r="E30" i="10"/>
  <c r="U29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S27" i="10"/>
  <c r="R27" i="10"/>
  <c r="Q27" i="10"/>
  <c r="P27" i="10"/>
  <c r="E27" i="10"/>
  <c r="O25" i="10"/>
  <c r="N25" i="10"/>
  <c r="M25" i="10"/>
  <c r="L25" i="10"/>
  <c r="K25" i="10"/>
  <c r="J25" i="10"/>
  <c r="I25" i="10"/>
  <c r="H25" i="10"/>
  <c r="R25" i="10" s="1"/>
  <c r="G25" i="10"/>
  <c r="F25" i="10"/>
  <c r="C25" i="10"/>
  <c r="E25" i="10" s="1"/>
  <c r="B25" i="10"/>
  <c r="S24" i="10"/>
  <c r="R24" i="10"/>
  <c r="Q24" i="10"/>
  <c r="P24" i="10"/>
  <c r="E24" i="10"/>
  <c r="S23" i="10"/>
  <c r="R23" i="10"/>
  <c r="Q23" i="10"/>
  <c r="P23" i="10"/>
  <c r="E23" i="10"/>
  <c r="S22" i="10"/>
  <c r="R22" i="10"/>
  <c r="Q22" i="10"/>
  <c r="P22" i="10"/>
  <c r="E22" i="10"/>
  <c r="U21" i="10"/>
  <c r="T21" i="10"/>
  <c r="S21" i="10"/>
  <c r="R21" i="10"/>
  <c r="Q21" i="10"/>
  <c r="P21" i="10"/>
  <c r="E21" i="10"/>
  <c r="U20" i="10"/>
  <c r="T20" i="10"/>
  <c r="S20" i="10"/>
  <c r="R20" i="10"/>
  <c r="Q20" i="10"/>
  <c r="P20" i="10"/>
  <c r="E20" i="10"/>
  <c r="T19" i="10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O16" i="10"/>
  <c r="N16" i="10"/>
  <c r="M16" i="10"/>
  <c r="L16" i="10"/>
  <c r="K16" i="10"/>
  <c r="S16" i="10" s="1"/>
  <c r="J16" i="10"/>
  <c r="I16" i="10"/>
  <c r="H16" i="10"/>
  <c r="G16" i="10"/>
  <c r="F16" i="10"/>
  <c r="C16" i="10"/>
  <c r="B16" i="10"/>
  <c r="E16" i="10" s="1"/>
  <c r="U15" i="10"/>
  <c r="T15" i="10"/>
  <c r="S15" i="10"/>
  <c r="R15" i="10"/>
  <c r="Q15" i="10"/>
  <c r="P15" i="10"/>
  <c r="E15" i="10"/>
  <c r="U14" i="10"/>
  <c r="T14" i="10"/>
  <c r="S14" i="10"/>
  <c r="R14" i="10"/>
  <c r="Q14" i="10"/>
  <c r="P14" i="10"/>
  <c r="E14" i="10"/>
  <c r="S13" i="10"/>
  <c r="R13" i="10"/>
  <c r="Q13" i="10"/>
  <c r="P13" i="10"/>
  <c r="E13" i="10"/>
  <c r="S12" i="10"/>
  <c r="R12" i="10"/>
  <c r="Q12" i="10"/>
  <c r="P12" i="10"/>
  <c r="E12" i="10"/>
  <c r="U11" i="10"/>
  <c r="S11" i="10"/>
  <c r="R11" i="10"/>
  <c r="Q11" i="10"/>
  <c r="P11" i="10"/>
  <c r="E11" i="10"/>
  <c r="T11" i="10" s="1"/>
  <c r="T10" i="10"/>
  <c r="S10" i="10"/>
  <c r="R10" i="10"/>
  <c r="Q10" i="10"/>
  <c r="P10" i="10"/>
  <c r="E10" i="10"/>
  <c r="U10" i="10" s="1"/>
  <c r="S9" i="10"/>
  <c r="R9" i="10"/>
  <c r="Q9" i="10"/>
  <c r="P9" i="10"/>
  <c r="E9" i="10"/>
  <c r="U9" i="10" s="1"/>
  <c r="S96" i="9"/>
  <c r="R96" i="9"/>
  <c r="Q96" i="9"/>
  <c r="P96" i="9"/>
  <c r="E96" i="9"/>
  <c r="U95" i="9"/>
  <c r="S95" i="9"/>
  <c r="R95" i="9"/>
  <c r="Q95" i="9"/>
  <c r="P95" i="9"/>
  <c r="E95" i="9"/>
  <c r="T95" i="9" s="1"/>
  <c r="S94" i="9"/>
  <c r="R94" i="9"/>
  <c r="Q94" i="9"/>
  <c r="P94" i="9"/>
  <c r="E94" i="9"/>
  <c r="U94" i="9" s="1"/>
  <c r="S93" i="9"/>
  <c r="R93" i="9"/>
  <c r="Q93" i="9"/>
  <c r="P93" i="9"/>
  <c r="E93" i="9"/>
  <c r="S92" i="9"/>
  <c r="R92" i="9"/>
  <c r="Q92" i="9"/>
  <c r="P92" i="9"/>
  <c r="E92" i="9"/>
  <c r="S91" i="9"/>
  <c r="R91" i="9"/>
  <c r="Q91" i="9"/>
  <c r="P91" i="9"/>
  <c r="E91" i="9"/>
  <c r="T91" i="9" s="1"/>
  <c r="U90" i="9"/>
  <c r="T90" i="9"/>
  <c r="S90" i="9"/>
  <c r="R90" i="9"/>
  <c r="Q90" i="9"/>
  <c r="P90" i="9"/>
  <c r="E90" i="9"/>
  <c r="U89" i="9"/>
  <c r="T89" i="9"/>
  <c r="S89" i="9"/>
  <c r="R89" i="9"/>
  <c r="Q89" i="9"/>
  <c r="P89" i="9"/>
  <c r="E89" i="9"/>
  <c r="S88" i="9"/>
  <c r="R88" i="9"/>
  <c r="Q88" i="9"/>
  <c r="P88" i="9"/>
  <c r="E88" i="9"/>
  <c r="U88" i="9" s="1"/>
  <c r="S86" i="9"/>
  <c r="R86" i="9"/>
  <c r="Q86" i="9"/>
  <c r="P86" i="9"/>
  <c r="E86" i="9"/>
  <c r="U86" i="9" s="1"/>
  <c r="O74" i="9"/>
  <c r="N74" i="9"/>
  <c r="M74" i="9"/>
  <c r="L74" i="9"/>
  <c r="K74" i="9"/>
  <c r="J74" i="9"/>
  <c r="I74" i="9"/>
  <c r="H74" i="9"/>
  <c r="R74" i="9" s="1"/>
  <c r="G74" i="9"/>
  <c r="F74" i="9"/>
  <c r="C74" i="9"/>
  <c r="B74" i="9"/>
  <c r="O73" i="9"/>
  <c r="N73" i="9"/>
  <c r="M73" i="9"/>
  <c r="L73" i="9"/>
  <c r="K73" i="9"/>
  <c r="J73" i="9"/>
  <c r="I73" i="9"/>
  <c r="H73" i="9"/>
  <c r="G73" i="9"/>
  <c r="F73" i="9"/>
  <c r="C73" i="9"/>
  <c r="B73" i="9"/>
  <c r="E73" i="9" s="1"/>
  <c r="O72" i="9"/>
  <c r="N72" i="9"/>
  <c r="M72" i="9"/>
  <c r="L72" i="9"/>
  <c r="K72" i="9"/>
  <c r="J72" i="9"/>
  <c r="I72" i="9"/>
  <c r="S72" i="9" s="1"/>
  <c r="H72" i="9"/>
  <c r="R72" i="9" s="1"/>
  <c r="G72" i="9"/>
  <c r="F72" i="9"/>
  <c r="C72" i="9"/>
  <c r="E72" i="9" s="1"/>
  <c r="B72" i="9"/>
  <c r="S71" i="9"/>
  <c r="R71" i="9"/>
  <c r="Q71" i="9"/>
  <c r="P71" i="9"/>
  <c r="E71" i="9"/>
  <c r="U71" i="9" s="1"/>
  <c r="S70" i="9"/>
  <c r="R70" i="9"/>
  <c r="Q70" i="9"/>
  <c r="P70" i="9"/>
  <c r="E70" i="9"/>
  <c r="O68" i="9"/>
  <c r="N68" i="9"/>
  <c r="M68" i="9"/>
  <c r="L68" i="9"/>
  <c r="K68" i="9"/>
  <c r="J68" i="9"/>
  <c r="I68" i="9"/>
  <c r="S68" i="9" s="1"/>
  <c r="H68" i="9"/>
  <c r="R68" i="9" s="1"/>
  <c r="G68" i="9"/>
  <c r="F68" i="9"/>
  <c r="C68" i="9"/>
  <c r="B68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S66" i="9"/>
  <c r="R66" i="9"/>
  <c r="Q66" i="9"/>
  <c r="P66" i="9"/>
  <c r="E66" i="9"/>
  <c r="T66" i="9" s="1"/>
  <c r="T65" i="9"/>
  <c r="S65" i="9"/>
  <c r="R65" i="9"/>
  <c r="Q65" i="9"/>
  <c r="P65" i="9"/>
  <c r="E65" i="9"/>
  <c r="U65" i="9" s="1"/>
  <c r="U64" i="9"/>
  <c r="T64" i="9"/>
  <c r="S64" i="9"/>
  <c r="R64" i="9"/>
  <c r="Q64" i="9"/>
  <c r="P64" i="9"/>
  <c r="E64" i="9"/>
  <c r="T63" i="9"/>
  <c r="S63" i="9"/>
  <c r="R63" i="9"/>
  <c r="Q63" i="9"/>
  <c r="P63" i="9"/>
  <c r="E63" i="9"/>
  <c r="U63" i="9" s="1"/>
  <c r="S62" i="9"/>
  <c r="R62" i="9"/>
  <c r="Q62" i="9"/>
  <c r="P62" i="9"/>
  <c r="E62" i="9"/>
  <c r="O60" i="9"/>
  <c r="N60" i="9"/>
  <c r="M60" i="9"/>
  <c r="L60" i="9"/>
  <c r="K60" i="9"/>
  <c r="J60" i="9"/>
  <c r="I60" i="9"/>
  <c r="H60" i="9"/>
  <c r="R60" i="9" s="1"/>
  <c r="C60" i="9"/>
  <c r="B60" i="9"/>
  <c r="S59" i="9"/>
  <c r="R59" i="9"/>
  <c r="Q59" i="9"/>
  <c r="P59" i="9"/>
  <c r="E59" i="9"/>
  <c r="S58" i="9"/>
  <c r="R58" i="9"/>
  <c r="Q58" i="9"/>
  <c r="P58" i="9"/>
  <c r="E58" i="9"/>
  <c r="U58" i="9" s="1"/>
  <c r="U57" i="9"/>
  <c r="T57" i="9"/>
  <c r="S57" i="9"/>
  <c r="R57" i="9"/>
  <c r="Q57" i="9"/>
  <c r="P57" i="9"/>
  <c r="E57" i="9"/>
  <c r="S56" i="9"/>
  <c r="R56" i="9"/>
  <c r="Q56" i="9"/>
  <c r="P56" i="9"/>
  <c r="E56" i="9"/>
  <c r="U56" i="9" s="1"/>
  <c r="O54" i="9"/>
  <c r="N54" i="9"/>
  <c r="M54" i="9"/>
  <c r="L54" i="9"/>
  <c r="K54" i="9"/>
  <c r="J54" i="9"/>
  <c r="I54" i="9"/>
  <c r="H54" i="9"/>
  <c r="G54" i="9"/>
  <c r="F54" i="9"/>
  <c r="C54" i="9"/>
  <c r="B54" i="9"/>
  <c r="T53" i="9"/>
  <c r="S53" i="9"/>
  <c r="R53" i="9"/>
  <c r="Q53" i="9"/>
  <c r="P53" i="9"/>
  <c r="E53" i="9"/>
  <c r="U53" i="9" s="1"/>
  <c r="S52" i="9"/>
  <c r="R52" i="9"/>
  <c r="Q52" i="9"/>
  <c r="U52" i="9" s="1"/>
  <c r="P52" i="9"/>
  <c r="E52" i="9"/>
  <c r="T52" i="9" s="1"/>
  <c r="S51" i="9"/>
  <c r="R51" i="9"/>
  <c r="Q51" i="9"/>
  <c r="P51" i="9"/>
  <c r="E51" i="9"/>
  <c r="S50" i="9"/>
  <c r="R50" i="9"/>
  <c r="Q50" i="9"/>
  <c r="P50" i="9"/>
  <c r="E50" i="9"/>
  <c r="S49" i="9"/>
  <c r="R49" i="9"/>
  <c r="Q49" i="9"/>
  <c r="P49" i="9"/>
  <c r="E49" i="9"/>
  <c r="S48" i="9"/>
  <c r="R48" i="9"/>
  <c r="Q48" i="9"/>
  <c r="P48" i="9"/>
  <c r="E48" i="9"/>
  <c r="T48" i="9" s="1"/>
  <c r="U47" i="9"/>
  <c r="S47" i="9"/>
  <c r="R47" i="9"/>
  <c r="Q47" i="9"/>
  <c r="P47" i="9"/>
  <c r="E47" i="9"/>
  <c r="T47" i="9" s="1"/>
  <c r="U46" i="9"/>
  <c r="S46" i="9"/>
  <c r="R46" i="9"/>
  <c r="Q46" i="9"/>
  <c r="P46" i="9"/>
  <c r="E46" i="9"/>
  <c r="T46" i="9" s="1"/>
  <c r="T45" i="9"/>
  <c r="S45" i="9"/>
  <c r="R45" i="9"/>
  <c r="Q45" i="9"/>
  <c r="P45" i="9"/>
  <c r="E45" i="9"/>
  <c r="U45" i="9" s="1"/>
  <c r="T44" i="9"/>
  <c r="S44" i="9"/>
  <c r="R44" i="9"/>
  <c r="Q44" i="9"/>
  <c r="P44" i="9"/>
  <c r="E44" i="9"/>
  <c r="U44" i="9" s="1"/>
  <c r="S43" i="9"/>
  <c r="R43" i="9"/>
  <c r="Q43" i="9"/>
  <c r="P43" i="9"/>
  <c r="E43" i="9"/>
  <c r="U43" i="9" s="1"/>
  <c r="O41" i="9"/>
  <c r="N41" i="9"/>
  <c r="M41" i="9"/>
  <c r="L41" i="9"/>
  <c r="K41" i="9"/>
  <c r="J41" i="9"/>
  <c r="R41" i="9" s="1"/>
  <c r="I41" i="9"/>
  <c r="S41" i="9" s="1"/>
  <c r="H41" i="9"/>
  <c r="G41" i="9"/>
  <c r="F41" i="9"/>
  <c r="C41" i="9"/>
  <c r="B41" i="9"/>
  <c r="S40" i="9"/>
  <c r="R40" i="9"/>
  <c r="Q40" i="9"/>
  <c r="P40" i="9"/>
  <c r="E40" i="9"/>
  <c r="U40" i="9" s="1"/>
  <c r="S39" i="9"/>
  <c r="R39" i="9"/>
  <c r="Q39" i="9"/>
  <c r="P39" i="9"/>
  <c r="E39" i="9"/>
  <c r="S38" i="9"/>
  <c r="R38" i="9"/>
  <c r="Q38" i="9"/>
  <c r="P38" i="9"/>
  <c r="E38" i="9"/>
  <c r="S37" i="9"/>
  <c r="R37" i="9"/>
  <c r="Q37" i="9"/>
  <c r="P37" i="9"/>
  <c r="E37" i="9"/>
  <c r="T37" i="9" s="1"/>
  <c r="U36" i="9"/>
  <c r="T36" i="9"/>
  <c r="S36" i="9"/>
  <c r="R36" i="9"/>
  <c r="Q36" i="9"/>
  <c r="P36" i="9"/>
  <c r="E36" i="9"/>
  <c r="O34" i="9"/>
  <c r="N34" i="9"/>
  <c r="M34" i="9"/>
  <c r="L34" i="9"/>
  <c r="K34" i="9"/>
  <c r="J34" i="9"/>
  <c r="I34" i="9"/>
  <c r="H34" i="9"/>
  <c r="R34" i="9" s="1"/>
  <c r="G34" i="9"/>
  <c r="F34" i="9"/>
  <c r="C34" i="9"/>
  <c r="B34" i="9"/>
  <c r="E34" i="9" s="1"/>
  <c r="S33" i="9"/>
  <c r="R33" i="9"/>
  <c r="Q33" i="9"/>
  <c r="P33" i="9"/>
  <c r="E33" i="9"/>
  <c r="S31" i="9"/>
  <c r="O31" i="9"/>
  <c r="N31" i="9"/>
  <c r="M31" i="9"/>
  <c r="L31" i="9"/>
  <c r="K31" i="9"/>
  <c r="J31" i="9"/>
  <c r="I31" i="9"/>
  <c r="H31" i="9"/>
  <c r="G31" i="9"/>
  <c r="F31" i="9"/>
  <c r="C31" i="9"/>
  <c r="B31" i="9"/>
  <c r="U30" i="9"/>
  <c r="T30" i="9"/>
  <c r="S30" i="9"/>
  <c r="R30" i="9"/>
  <c r="Q30" i="9"/>
  <c r="P30" i="9"/>
  <c r="E30" i="9"/>
  <c r="U29" i="9"/>
  <c r="T29" i="9"/>
  <c r="S29" i="9"/>
  <c r="R29" i="9"/>
  <c r="Q29" i="9"/>
  <c r="P29" i="9"/>
  <c r="E29" i="9"/>
  <c r="T28" i="9"/>
  <c r="S28" i="9"/>
  <c r="R28" i="9"/>
  <c r="Q28" i="9"/>
  <c r="P28" i="9"/>
  <c r="E28" i="9"/>
  <c r="U28" i="9" s="1"/>
  <c r="S27" i="9"/>
  <c r="R27" i="9"/>
  <c r="Q27" i="9"/>
  <c r="P27" i="9"/>
  <c r="E27" i="9"/>
  <c r="U27" i="9" s="1"/>
  <c r="S25" i="9"/>
  <c r="O25" i="9"/>
  <c r="N25" i="9"/>
  <c r="M25" i="9"/>
  <c r="L25" i="9"/>
  <c r="K25" i="9"/>
  <c r="J25" i="9"/>
  <c r="I25" i="9"/>
  <c r="H25" i="9"/>
  <c r="R25" i="9" s="1"/>
  <c r="G25" i="9"/>
  <c r="F25" i="9"/>
  <c r="C25" i="9"/>
  <c r="B25" i="9"/>
  <c r="E25" i="9" s="1"/>
  <c r="U24" i="9"/>
  <c r="S24" i="9"/>
  <c r="R24" i="9"/>
  <c r="Q24" i="9"/>
  <c r="P24" i="9"/>
  <c r="E24" i="9"/>
  <c r="T24" i="9" s="1"/>
  <c r="U23" i="9"/>
  <c r="T23" i="9"/>
  <c r="S23" i="9"/>
  <c r="R23" i="9"/>
  <c r="Q23" i="9"/>
  <c r="P23" i="9"/>
  <c r="E23" i="9"/>
  <c r="S22" i="9"/>
  <c r="R22" i="9"/>
  <c r="Q22" i="9"/>
  <c r="P22" i="9"/>
  <c r="E22" i="9"/>
  <c r="S21" i="9"/>
  <c r="R21" i="9"/>
  <c r="Q21" i="9"/>
  <c r="P21" i="9"/>
  <c r="E21" i="9"/>
  <c r="U20" i="9"/>
  <c r="S20" i="9"/>
  <c r="R20" i="9"/>
  <c r="Q20" i="9"/>
  <c r="P20" i="9"/>
  <c r="E20" i="9"/>
  <c r="T20" i="9" s="1"/>
  <c r="U19" i="9"/>
  <c r="T19" i="9"/>
  <c r="S19" i="9"/>
  <c r="R19" i="9"/>
  <c r="Q19" i="9"/>
  <c r="P19" i="9"/>
  <c r="E19" i="9"/>
  <c r="T18" i="9"/>
  <c r="S18" i="9"/>
  <c r="R18" i="9"/>
  <c r="Q18" i="9"/>
  <c r="P18" i="9"/>
  <c r="E18" i="9"/>
  <c r="U18" i="9" s="1"/>
  <c r="O16" i="9"/>
  <c r="N16" i="9"/>
  <c r="M16" i="9"/>
  <c r="L16" i="9"/>
  <c r="K16" i="9"/>
  <c r="J16" i="9"/>
  <c r="R16" i="9" s="1"/>
  <c r="I16" i="9"/>
  <c r="H16" i="9"/>
  <c r="G16" i="9"/>
  <c r="F16" i="9"/>
  <c r="C16" i="9"/>
  <c r="E16" i="9" s="1"/>
  <c r="B16" i="9"/>
  <c r="S15" i="9"/>
  <c r="R15" i="9"/>
  <c r="Q15" i="9"/>
  <c r="P15" i="9"/>
  <c r="E15" i="9"/>
  <c r="U15" i="9" s="1"/>
  <c r="T14" i="9"/>
  <c r="S14" i="9"/>
  <c r="R14" i="9"/>
  <c r="Q14" i="9"/>
  <c r="P14" i="9"/>
  <c r="E14" i="9"/>
  <c r="U14" i="9" s="1"/>
  <c r="T13" i="9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S10" i="9"/>
  <c r="R10" i="9"/>
  <c r="Q10" i="9"/>
  <c r="P10" i="9"/>
  <c r="E10" i="9"/>
  <c r="S9" i="9"/>
  <c r="R9" i="9"/>
  <c r="Q9" i="9"/>
  <c r="P9" i="9"/>
  <c r="E9" i="9"/>
  <c r="U9" i="9" s="1"/>
  <c r="S96" i="8"/>
  <c r="R96" i="8"/>
  <c r="Q96" i="8"/>
  <c r="P96" i="8"/>
  <c r="E96" i="8"/>
  <c r="S95" i="8"/>
  <c r="R95" i="8"/>
  <c r="Q95" i="8"/>
  <c r="P95" i="8"/>
  <c r="E95" i="8"/>
  <c r="S94" i="8"/>
  <c r="R94" i="8"/>
  <c r="Q94" i="8"/>
  <c r="P94" i="8"/>
  <c r="E94" i="8"/>
  <c r="U94" i="8" s="1"/>
  <c r="T93" i="8"/>
  <c r="S93" i="8"/>
  <c r="R93" i="8"/>
  <c r="Q93" i="8"/>
  <c r="U93" i="8" s="1"/>
  <c r="P93" i="8"/>
  <c r="E93" i="8"/>
  <c r="T92" i="8"/>
  <c r="S92" i="8"/>
  <c r="R92" i="8"/>
  <c r="Q92" i="8"/>
  <c r="P92" i="8"/>
  <c r="E92" i="8"/>
  <c r="U92" i="8" s="1"/>
  <c r="S91" i="8"/>
  <c r="R91" i="8"/>
  <c r="Q91" i="8"/>
  <c r="P91" i="8"/>
  <c r="E91" i="8"/>
  <c r="S90" i="8"/>
  <c r="R90" i="8"/>
  <c r="Q90" i="8"/>
  <c r="P90" i="8"/>
  <c r="E90" i="8"/>
  <c r="U89" i="8"/>
  <c r="S89" i="8"/>
  <c r="R89" i="8"/>
  <c r="Q89" i="8"/>
  <c r="P89" i="8"/>
  <c r="E89" i="8"/>
  <c r="T89" i="8" s="1"/>
  <c r="S88" i="8"/>
  <c r="R88" i="8"/>
  <c r="Q88" i="8"/>
  <c r="P88" i="8"/>
  <c r="E88" i="8"/>
  <c r="U88" i="8" s="1"/>
  <c r="S86" i="8"/>
  <c r="R86" i="8"/>
  <c r="Q86" i="8"/>
  <c r="P86" i="8"/>
  <c r="E86" i="8"/>
  <c r="T86" i="8" s="1"/>
  <c r="O74" i="8"/>
  <c r="N74" i="8"/>
  <c r="M74" i="8"/>
  <c r="L74" i="8"/>
  <c r="K74" i="8"/>
  <c r="J74" i="8"/>
  <c r="I74" i="8"/>
  <c r="S74" i="8" s="1"/>
  <c r="H74" i="8"/>
  <c r="P74" i="8" s="1"/>
  <c r="G74" i="8"/>
  <c r="F74" i="8"/>
  <c r="C74" i="8"/>
  <c r="B74" i="8"/>
  <c r="E74" i="8" s="1"/>
  <c r="O73" i="8"/>
  <c r="N73" i="8"/>
  <c r="M73" i="8"/>
  <c r="Q73" i="8" s="1"/>
  <c r="L73" i="8"/>
  <c r="K73" i="8"/>
  <c r="J73" i="8"/>
  <c r="I73" i="8"/>
  <c r="S73" i="8" s="1"/>
  <c r="H73" i="8"/>
  <c r="G73" i="8"/>
  <c r="F73" i="8"/>
  <c r="C73" i="8"/>
  <c r="B73" i="8"/>
  <c r="S72" i="8"/>
  <c r="O72" i="8"/>
  <c r="N72" i="8"/>
  <c r="M72" i="8"/>
  <c r="L72" i="8"/>
  <c r="K72" i="8"/>
  <c r="J72" i="8"/>
  <c r="R72" i="8" s="1"/>
  <c r="I72" i="8"/>
  <c r="H72" i="8"/>
  <c r="G72" i="8"/>
  <c r="F72" i="8"/>
  <c r="C72" i="8"/>
  <c r="B72" i="8"/>
  <c r="U71" i="8"/>
  <c r="S71" i="8"/>
  <c r="R71" i="8"/>
  <c r="Q71" i="8"/>
  <c r="P71" i="8"/>
  <c r="E71" i="8"/>
  <c r="T71" i="8" s="1"/>
  <c r="U70" i="8"/>
  <c r="T70" i="8"/>
  <c r="S70" i="8"/>
  <c r="R70" i="8"/>
  <c r="Q70" i="8"/>
  <c r="P70" i="8"/>
  <c r="E70" i="8"/>
  <c r="O68" i="8"/>
  <c r="N68" i="8"/>
  <c r="M68" i="8"/>
  <c r="L68" i="8"/>
  <c r="K68" i="8"/>
  <c r="J68" i="8"/>
  <c r="I68" i="8"/>
  <c r="S68" i="8" s="1"/>
  <c r="H68" i="8"/>
  <c r="G68" i="8"/>
  <c r="F68" i="8"/>
  <c r="C68" i="8"/>
  <c r="B68" i="8"/>
  <c r="S67" i="8"/>
  <c r="O67" i="8"/>
  <c r="N67" i="8"/>
  <c r="M67" i="8"/>
  <c r="L67" i="8"/>
  <c r="K67" i="8"/>
  <c r="J67" i="8"/>
  <c r="I67" i="8"/>
  <c r="H67" i="8"/>
  <c r="R67" i="8" s="1"/>
  <c r="G67" i="8"/>
  <c r="F67" i="8"/>
  <c r="C67" i="8"/>
  <c r="B67" i="8"/>
  <c r="E67" i="8" s="1"/>
  <c r="S66" i="8"/>
  <c r="R66" i="8"/>
  <c r="Q66" i="8"/>
  <c r="P66" i="8"/>
  <c r="E66" i="8"/>
  <c r="T66" i="8" s="1"/>
  <c r="S65" i="8"/>
  <c r="R65" i="8"/>
  <c r="Q65" i="8"/>
  <c r="P65" i="8"/>
  <c r="E65" i="8"/>
  <c r="U65" i="8" s="1"/>
  <c r="S64" i="8"/>
  <c r="R64" i="8"/>
  <c r="Q64" i="8"/>
  <c r="P64" i="8"/>
  <c r="E64" i="8"/>
  <c r="S63" i="8"/>
  <c r="R63" i="8"/>
  <c r="Q63" i="8"/>
  <c r="P63" i="8"/>
  <c r="E63" i="8"/>
  <c r="T62" i="8"/>
  <c r="S62" i="8"/>
  <c r="R62" i="8"/>
  <c r="Q62" i="8"/>
  <c r="P62" i="8"/>
  <c r="E62" i="8"/>
  <c r="U62" i="8" s="1"/>
  <c r="O60" i="8"/>
  <c r="N60" i="8"/>
  <c r="M60" i="8"/>
  <c r="L60" i="8"/>
  <c r="K60" i="8"/>
  <c r="J60" i="8"/>
  <c r="I60" i="8"/>
  <c r="H60" i="8"/>
  <c r="R60" i="8" s="1"/>
  <c r="C60" i="8"/>
  <c r="B60" i="8"/>
  <c r="S59" i="8"/>
  <c r="R59" i="8"/>
  <c r="Q59" i="8"/>
  <c r="P59" i="8"/>
  <c r="E59" i="8"/>
  <c r="S58" i="8"/>
  <c r="R58" i="8"/>
  <c r="Q58" i="8"/>
  <c r="P58" i="8"/>
  <c r="E58" i="8"/>
  <c r="S57" i="8"/>
  <c r="R57" i="8"/>
  <c r="Q57" i="8"/>
  <c r="P57" i="8"/>
  <c r="E57" i="8"/>
  <c r="T57" i="8" s="1"/>
  <c r="T56" i="8"/>
  <c r="S56" i="8"/>
  <c r="R56" i="8"/>
  <c r="Q56" i="8"/>
  <c r="P56" i="8"/>
  <c r="E56" i="8"/>
  <c r="U56" i="8" s="1"/>
  <c r="O54" i="8"/>
  <c r="N54" i="8"/>
  <c r="M54" i="8"/>
  <c r="L54" i="8"/>
  <c r="K54" i="8"/>
  <c r="J54" i="8"/>
  <c r="I54" i="8"/>
  <c r="S54" i="8" s="1"/>
  <c r="H54" i="8"/>
  <c r="R54" i="8" s="1"/>
  <c r="G54" i="8"/>
  <c r="F54" i="8"/>
  <c r="C54" i="8"/>
  <c r="B54" i="8"/>
  <c r="S53" i="8"/>
  <c r="R53" i="8"/>
  <c r="Q53" i="8"/>
  <c r="P53" i="8"/>
  <c r="E53" i="8"/>
  <c r="U53" i="8" s="1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50" i="8" s="1"/>
  <c r="U49" i="8"/>
  <c r="T49" i="8"/>
  <c r="S49" i="8"/>
  <c r="R49" i="8"/>
  <c r="Q49" i="8"/>
  <c r="P49" i="8"/>
  <c r="E49" i="8"/>
  <c r="S48" i="8"/>
  <c r="R48" i="8"/>
  <c r="Q48" i="8"/>
  <c r="P48" i="8"/>
  <c r="E48" i="8"/>
  <c r="S47" i="8"/>
  <c r="R47" i="8"/>
  <c r="Q47" i="8"/>
  <c r="P47" i="8"/>
  <c r="E47" i="8"/>
  <c r="S46" i="8"/>
  <c r="R46" i="8"/>
  <c r="Q46" i="8"/>
  <c r="P46" i="8"/>
  <c r="E46" i="8"/>
  <c r="T46" i="8" s="1"/>
  <c r="T45" i="8"/>
  <c r="S45" i="8"/>
  <c r="R45" i="8"/>
  <c r="Q45" i="8"/>
  <c r="U45" i="8" s="1"/>
  <c r="P45" i="8"/>
  <c r="E45" i="8"/>
  <c r="U44" i="8"/>
  <c r="T44" i="8"/>
  <c r="S44" i="8"/>
  <c r="R44" i="8"/>
  <c r="Q44" i="8"/>
  <c r="P44" i="8"/>
  <c r="E44" i="8"/>
  <c r="S43" i="8"/>
  <c r="R43" i="8"/>
  <c r="Q43" i="8"/>
  <c r="P43" i="8"/>
  <c r="E43" i="8"/>
  <c r="O41" i="8"/>
  <c r="N41" i="8"/>
  <c r="M41" i="8"/>
  <c r="L41" i="8"/>
  <c r="K41" i="8"/>
  <c r="J41" i="8"/>
  <c r="I41" i="8"/>
  <c r="S41" i="8" s="1"/>
  <c r="H41" i="8"/>
  <c r="G41" i="8"/>
  <c r="F41" i="8"/>
  <c r="C41" i="8"/>
  <c r="B41" i="8"/>
  <c r="E41" i="8" s="1"/>
  <c r="S40" i="8"/>
  <c r="R40" i="8"/>
  <c r="Q40" i="8"/>
  <c r="P40" i="8"/>
  <c r="E40" i="8"/>
  <c r="U40" i="8" s="1"/>
  <c r="S39" i="8"/>
  <c r="R39" i="8"/>
  <c r="Q39" i="8"/>
  <c r="P39" i="8"/>
  <c r="E39" i="8"/>
  <c r="T39" i="8" s="1"/>
  <c r="U38" i="8"/>
  <c r="S38" i="8"/>
  <c r="R38" i="8"/>
  <c r="Q38" i="8"/>
  <c r="P38" i="8"/>
  <c r="E38" i="8"/>
  <c r="T38" i="8" s="1"/>
  <c r="S37" i="8"/>
  <c r="R37" i="8"/>
  <c r="Q37" i="8"/>
  <c r="P37" i="8"/>
  <c r="E37" i="8"/>
  <c r="S36" i="8"/>
  <c r="R36" i="8"/>
  <c r="Q36" i="8"/>
  <c r="P36" i="8"/>
  <c r="E36" i="8"/>
  <c r="O34" i="8"/>
  <c r="N34" i="8"/>
  <c r="M34" i="8"/>
  <c r="L34" i="8"/>
  <c r="K34" i="8"/>
  <c r="J34" i="8"/>
  <c r="I34" i="8"/>
  <c r="H34" i="8"/>
  <c r="G34" i="8"/>
  <c r="F34" i="8"/>
  <c r="C34" i="8"/>
  <c r="B34" i="8"/>
  <c r="S33" i="8"/>
  <c r="R33" i="8"/>
  <c r="Q33" i="8"/>
  <c r="P33" i="8"/>
  <c r="E33" i="8"/>
  <c r="S31" i="8"/>
  <c r="O31" i="8"/>
  <c r="N31" i="8"/>
  <c r="M31" i="8"/>
  <c r="L31" i="8"/>
  <c r="K31" i="8"/>
  <c r="J31" i="8"/>
  <c r="I31" i="8"/>
  <c r="H31" i="8"/>
  <c r="G31" i="8"/>
  <c r="F31" i="8"/>
  <c r="C31" i="8"/>
  <c r="B31" i="8"/>
  <c r="S30" i="8"/>
  <c r="R30" i="8"/>
  <c r="Q30" i="8"/>
  <c r="P30" i="8"/>
  <c r="E30" i="8"/>
  <c r="U29" i="8"/>
  <c r="S29" i="8"/>
  <c r="R29" i="8"/>
  <c r="Q29" i="8"/>
  <c r="P29" i="8"/>
  <c r="E29" i="8"/>
  <c r="T29" i="8" s="1"/>
  <c r="S28" i="8"/>
  <c r="R28" i="8"/>
  <c r="Q28" i="8"/>
  <c r="P28" i="8"/>
  <c r="E28" i="8"/>
  <c r="U28" i="8" s="1"/>
  <c r="S27" i="8"/>
  <c r="R27" i="8"/>
  <c r="Q27" i="8"/>
  <c r="P27" i="8"/>
  <c r="E27" i="8"/>
  <c r="O25" i="8"/>
  <c r="N25" i="8"/>
  <c r="M25" i="8"/>
  <c r="L25" i="8"/>
  <c r="K25" i="8"/>
  <c r="J25" i="8"/>
  <c r="I25" i="8"/>
  <c r="S25" i="8" s="1"/>
  <c r="H25" i="8"/>
  <c r="R25" i="8" s="1"/>
  <c r="G25" i="8"/>
  <c r="F25" i="8"/>
  <c r="C25" i="8"/>
  <c r="B25" i="8"/>
  <c r="E25" i="8" s="1"/>
  <c r="U24" i="8"/>
  <c r="S24" i="8"/>
  <c r="R24" i="8"/>
  <c r="Q24" i="8"/>
  <c r="P24" i="8"/>
  <c r="E24" i="8"/>
  <c r="T24" i="8" s="1"/>
  <c r="T23" i="8"/>
  <c r="S23" i="8"/>
  <c r="R23" i="8"/>
  <c r="Q23" i="8"/>
  <c r="P23" i="8"/>
  <c r="E23" i="8"/>
  <c r="U23" i="8" s="1"/>
  <c r="T22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S18" i="8"/>
  <c r="R18" i="8"/>
  <c r="Q18" i="8"/>
  <c r="P18" i="8"/>
  <c r="E18" i="8"/>
  <c r="T18" i="8" s="1"/>
  <c r="O16" i="8"/>
  <c r="N16" i="8"/>
  <c r="M16" i="8"/>
  <c r="L16" i="8"/>
  <c r="K16" i="8"/>
  <c r="J16" i="8"/>
  <c r="R16" i="8" s="1"/>
  <c r="I16" i="8"/>
  <c r="S16" i="8" s="1"/>
  <c r="H16" i="8"/>
  <c r="G16" i="8"/>
  <c r="F16" i="8"/>
  <c r="C16" i="8"/>
  <c r="B16" i="8"/>
  <c r="E16" i="8" s="1"/>
  <c r="S15" i="8"/>
  <c r="R15" i="8"/>
  <c r="Q15" i="8"/>
  <c r="P15" i="8"/>
  <c r="E15" i="8"/>
  <c r="T15" i="8" s="1"/>
  <c r="T14" i="8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U11" i="8"/>
  <c r="S11" i="8"/>
  <c r="R11" i="8"/>
  <c r="Q11" i="8"/>
  <c r="P11" i="8"/>
  <c r="E11" i="8"/>
  <c r="T11" i="8" s="1"/>
  <c r="S10" i="8"/>
  <c r="R10" i="8"/>
  <c r="Q10" i="8"/>
  <c r="U10" i="8" s="1"/>
  <c r="P10" i="8"/>
  <c r="E10" i="8"/>
  <c r="S9" i="8"/>
  <c r="R9" i="8"/>
  <c r="Q9" i="8"/>
  <c r="P9" i="8"/>
  <c r="E9" i="8"/>
  <c r="S96" i="7"/>
  <c r="R96" i="7"/>
  <c r="Q96" i="7"/>
  <c r="P96" i="7"/>
  <c r="E96" i="7"/>
  <c r="S95" i="7"/>
  <c r="R95" i="7"/>
  <c r="Q95" i="7"/>
  <c r="P95" i="7"/>
  <c r="E95" i="7"/>
  <c r="T95" i="7" s="1"/>
  <c r="U94" i="7"/>
  <c r="S94" i="7"/>
  <c r="R94" i="7"/>
  <c r="Q94" i="7"/>
  <c r="P94" i="7"/>
  <c r="E94" i="7"/>
  <c r="T94" i="7" s="1"/>
  <c r="S93" i="7"/>
  <c r="R93" i="7"/>
  <c r="Q93" i="7"/>
  <c r="P93" i="7"/>
  <c r="E93" i="7"/>
  <c r="S92" i="7"/>
  <c r="R92" i="7"/>
  <c r="Q92" i="7"/>
  <c r="P92" i="7"/>
  <c r="E92" i="7"/>
  <c r="T91" i="7"/>
  <c r="S91" i="7"/>
  <c r="R91" i="7"/>
  <c r="Q91" i="7"/>
  <c r="U91" i="7" s="1"/>
  <c r="P91" i="7"/>
  <c r="E91" i="7"/>
  <c r="U90" i="7"/>
  <c r="T90" i="7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S86" i="7"/>
  <c r="R86" i="7"/>
  <c r="Q86" i="7"/>
  <c r="P86" i="7"/>
  <c r="E86" i="7"/>
  <c r="T86" i="7" s="1"/>
  <c r="O74" i="7"/>
  <c r="N74" i="7"/>
  <c r="M74" i="7"/>
  <c r="L74" i="7"/>
  <c r="K74" i="7"/>
  <c r="J74" i="7"/>
  <c r="I74" i="7"/>
  <c r="H74" i="7"/>
  <c r="G74" i="7"/>
  <c r="F74" i="7"/>
  <c r="C74" i="7"/>
  <c r="B74" i="7"/>
  <c r="S73" i="7"/>
  <c r="O73" i="7"/>
  <c r="N73" i="7"/>
  <c r="M73" i="7"/>
  <c r="L73" i="7"/>
  <c r="K73" i="7"/>
  <c r="J73" i="7"/>
  <c r="I73" i="7"/>
  <c r="Q73" i="7" s="1"/>
  <c r="H73" i="7"/>
  <c r="G73" i="7"/>
  <c r="F73" i="7"/>
  <c r="C73" i="7"/>
  <c r="B73" i="7"/>
  <c r="O72" i="7"/>
  <c r="N72" i="7"/>
  <c r="M72" i="7"/>
  <c r="L72" i="7"/>
  <c r="K72" i="7"/>
  <c r="J72" i="7"/>
  <c r="I72" i="7"/>
  <c r="H72" i="7"/>
  <c r="R72" i="7" s="1"/>
  <c r="G72" i="7"/>
  <c r="F72" i="7"/>
  <c r="C72" i="7"/>
  <c r="B72" i="7"/>
  <c r="S71" i="7"/>
  <c r="R71" i="7"/>
  <c r="Q71" i="7"/>
  <c r="P71" i="7"/>
  <c r="E71" i="7"/>
  <c r="S70" i="7"/>
  <c r="R70" i="7"/>
  <c r="Q70" i="7"/>
  <c r="P70" i="7"/>
  <c r="E70" i="7"/>
  <c r="O68" i="7"/>
  <c r="N68" i="7"/>
  <c r="M68" i="7"/>
  <c r="L68" i="7"/>
  <c r="K68" i="7"/>
  <c r="S68" i="7" s="1"/>
  <c r="J68" i="7"/>
  <c r="I68" i="7"/>
  <c r="H68" i="7"/>
  <c r="G68" i="7"/>
  <c r="F68" i="7"/>
  <c r="C68" i="7"/>
  <c r="B68" i="7"/>
  <c r="O67" i="7"/>
  <c r="N67" i="7"/>
  <c r="M67" i="7"/>
  <c r="L67" i="7"/>
  <c r="K67" i="7"/>
  <c r="J67" i="7"/>
  <c r="I67" i="7"/>
  <c r="H67" i="7"/>
  <c r="R67" i="7" s="1"/>
  <c r="G67" i="7"/>
  <c r="F67" i="7"/>
  <c r="C67" i="7"/>
  <c r="E67" i="7" s="1"/>
  <c r="B67" i="7"/>
  <c r="S66" i="7"/>
  <c r="R66" i="7"/>
  <c r="Q66" i="7"/>
  <c r="P66" i="7"/>
  <c r="E66" i="7"/>
  <c r="S65" i="7"/>
  <c r="R65" i="7"/>
  <c r="Q65" i="7"/>
  <c r="P65" i="7"/>
  <c r="E65" i="7"/>
  <c r="U64" i="7"/>
  <c r="S64" i="7"/>
  <c r="R64" i="7"/>
  <c r="Q64" i="7"/>
  <c r="P64" i="7"/>
  <c r="E64" i="7"/>
  <c r="T64" i="7" s="1"/>
  <c r="S63" i="7"/>
  <c r="R63" i="7"/>
  <c r="Q63" i="7"/>
  <c r="P63" i="7"/>
  <c r="E63" i="7"/>
  <c r="S62" i="7"/>
  <c r="R62" i="7"/>
  <c r="Q62" i="7"/>
  <c r="P62" i="7"/>
  <c r="E62" i="7"/>
  <c r="O60" i="7"/>
  <c r="N60" i="7"/>
  <c r="M60" i="7"/>
  <c r="L60" i="7"/>
  <c r="K60" i="7"/>
  <c r="J60" i="7"/>
  <c r="I60" i="7"/>
  <c r="S60" i="7" s="1"/>
  <c r="H60" i="7"/>
  <c r="R60" i="7" s="1"/>
  <c r="C60" i="7"/>
  <c r="B60" i="7"/>
  <c r="S59" i="7"/>
  <c r="R59" i="7"/>
  <c r="Q59" i="7"/>
  <c r="P59" i="7"/>
  <c r="E59" i="7"/>
  <c r="S58" i="7"/>
  <c r="R58" i="7"/>
  <c r="Q58" i="7"/>
  <c r="P58" i="7"/>
  <c r="E58" i="7"/>
  <c r="S57" i="7"/>
  <c r="R57" i="7"/>
  <c r="Q57" i="7"/>
  <c r="P57" i="7"/>
  <c r="E57" i="7"/>
  <c r="S56" i="7"/>
  <c r="R56" i="7"/>
  <c r="Q56" i="7"/>
  <c r="P56" i="7"/>
  <c r="E56" i="7"/>
  <c r="O54" i="7"/>
  <c r="N54" i="7"/>
  <c r="M54" i="7"/>
  <c r="L54" i="7"/>
  <c r="K54" i="7"/>
  <c r="S54" i="7" s="1"/>
  <c r="J54" i="7"/>
  <c r="I54" i="7"/>
  <c r="H54" i="7"/>
  <c r="G54" i="7"/>
  <c r="F54" i="7"/>
  <c r="C54" i="7"/>
  <c r="B54" i="7"/>
  <c r="S53" i="7"/>
  <c r="R53" i="7"/>
  <c r="Q53" i="7"/>
  <c r="P53" i="7"/>
  <c r="E53" i="7"/>
  <c r="S52" i="7"/>
  <c r="R52" i="7"/>
  <c r="Q52" i="7"/>
  <c r="P52" i="7"/>
  <c r="E52" i="7"/>
  <c r="S51" i="7"/>
  <c r="R51" i="7"/>
  <c r="Q51" i="7"/>
  <c r="P51" i="7"/>
  <c r="E51" i="7"/>
  <c r="U50" i="7"/>
  <c r="S50" i="7"/>
  <c r="R50" i="7"/>
  <c r="Q50" i="7"/>
  <c r="P50" i="7"/>
  <c r="E50" i="7"/>
  <c r="T50" i="7" s="1"/>
  <c r="T49" i="7"/>
  <c r="S49" i="7"/>
  <c r="R49" i="7"/>
  <c r="Q49" i="7"/>
  <c r="P49" i="7"/>
  <c r="E49" i="7"/>
  <c r="U49" i="7" s="1"/>
  <c r="U48" i="7"/>
  <c r="T48" i="7"/>
  <c r="S48" i="7"/>
  <c r="R48" i="7"/>
  <c r="Q48" i="7"/>
  <c r="P48" i="7"/>
  <c r="E48" i="7"/>
  <c r="T47" i="7"/>
  <c r="S47" i="7"/>
  <c r="R47" i="7"/>
  <c r="Q47" i="7"/>
  <c r="P47" i="7"/>
  <c r="E47" i="7"/>
  <c r="U47" i="7" s="1"/>
  <c r="S46" i="7"/>
  <c r="R46" i="7"/>
  <c r="Q46" i="7"/>
  <c r="P46" i="7"/>
  <c r="E46" i="7"/>
  <c r="S45" i="7"/>
  <c r="R45" i="7"/>
  <c r="Q45" i="7"/>
  <c r="P45" i="7"/>
  <c r="E45" i="7"/>
  <c r="U44" i="7"/>
  <c r="S44" i="7"/>
  <c r="R44" i="7"/>
  <c r="Q44" i="7"/>
  <c r="P44" i="7"/>
  <c r="E44" i="7"/>
  <c r="S43" i="7"/>
  <c r="R43" i="7"/>
  <c r="Q43" i="7"/>
  <c r="P43" i="7"/>
  <c r="E43" i="7"/>
  <c r="U43" i="7" s="1"/>
  <c r="O41" i="7"/>
  <c r="N41" i="7"/>
  <c r="M41" i="7"/>
  <c r="L41" i="7"/>
  <c r="K41" i="7"/>
  <c r="J41" i="7"/>
  <c r="I41" i="7"/>
  <c r="S41" i="7" s="1"/>
  <c r="H41" i="7"/>
  <c r="G41" i="7"/>
  <c r="F41" i="7"/>
  <c r="C41" i="7"/>
  <c r="B41" i="7"/>
  <c r="U40" i="7"/>
  <c r="S40" i="7"/>
  <c r="R40" i="7"/>
  <c r="Q40" i="7"/>
  <c r="P40" i="7"/>
  <c r="E40" i="7"/>
  <c r="T40" i="7" s="1"/>
  <c r="U39" i="7"/>
  <c r="T39" i="7"/>
  <c r="S39" i="7"/>
  <c r="R39" i="7"/>
  <c r="Q39" i="7"/>
  <c r="P39" i="7"/>
  <c r="E39" i="7"/>
  <c r="T38" i="7"/>
  <c r="S38" i="7"/>
  <c r="R38" i="7"/>
  <c r="Q38" i="7"/>
  <c r="P38" i="7"/>
  <c r="E38" i="7"/>
  <c r="U38" i="7" s="1"/>
  <c r="S37" i="7"/>
  <c r="R37" i="7"/>
  <c r="Q37" i="7"/>
  <c r="U37" i="7" s="1"/>
  <c r="P37" i="7"/>
  <c r="E37" i="7"/>
  <c r="S36" i="7"/>
  <c r="R36" i="7"/>
  <c r="Q36" i="7"/>
  <c r="P36" i="7"/>
  <c r="E36" i="7"/>
  <c r="O34" i="7"/>
  <c r="N34" i="7"/>
  <c r="M34" i="7"/>
  <c r="L34" i="7"/>
  <c r="K34" i="7"/>
  <c r="J34" i="7"/>
  <c r="R34" i="7" s="1"/>
  <c r="I34" i="7"/>
  <c r="S34" i="7" s="1"/>
  <c r="H34" i="7"/>
  <c r="G34" i="7"/>
  <c r="F34" i="7"/>
  <c r="C34" i="7"/>
  <c r="B34" i="7"/>
  <c r="E34" i="7" s="1"/>
  <c r="S33" i="7"/>
  <c r="R33" i="7"/>
  <c r="Q33" i="7"/>
  <c r="U33" i="7" s="1"/>
  <c r="P33" i="7"/>
  <c r="T33" i="7" s="1"/>
  <c r="E33" i="7"/>
  <c r="O31" i="7"/>
  <c r="N31" i="7"/>
  <c r="M31" i="7"/>
  <c r="L31" i="7"/>
  <c r="K31" i="7"/>
  <c r="J31" i="7"/>
  <c r="I31" i="7"/>
  <c r="S31" i="7" s="1"/>
  <c r="H31" i="7"/>
  <c r="R31" i="7" s="1"/>
  <c r="G31" i="7"/>
  <c r="F31" i="7"/>
  <c r="C31" i="7"/>
  <c r="B31" i="7"/>
  <c r="E31" i="7" s="1"/>
  <c r="T30" i="7"/>
  <c r="S30" i="7"/>
  <c r="R30" i="7"/>
  <c r="Q30" i="7"/>
  <c r="P30" i="7"/>
  <c r="E30" i="7"/>
  <c r="U30" i="7" s="1"/>
  <c r="S29" i="7"/>
  <c r="R29" i="7"/>
  <c r="Q29" i="7"/>
  <c r="P29" i="7"/>
  <c r="E29" i="7"/>
  <c r="S28" i="7"/>
  <c r="R28" i="7"/>
  <c r="Q28" i="7"/>
  <c r="P28" i="7"/>
  <c r="E28" i="7"/>
  <c r="U27" i="7"/>
  <c r="S27" i="7"/>
  <c r="R27" i="7"/>
  <c r="Q27" i="7"/>
  <c r="P27" i="7"/>
  <c r="E27" i="7"/>
  <c r="T27" i="7" s="1"/>
  <c r="O25" i="7"/>
  <c r="N25" i="7"/>
  <c r="M25" i="7"/>
  <c r="L25" i="7"/>
  <c r="K25" i="7"/>
  <c r="J25" i="7"/>
  <c r="I25" i="7"/>
  <c r="S25" i="7" s="1"/>
  <c r="H25" i="7"/>
  <c r="R25" i="7" s="1"/>
  <c r="G25" i="7"/>
  <c r="F25" i="7"/>
  <c r="C25" i="7"/>
  <c r="B25" i="7"/>
  <c r="E25" i="7" s="1"/>
  <c r="S24" i="7"/>
  <c r="R24" i="7"/>
  <c r="Q24" i="7"/>
  <c r="P24" i="7"/>
  <c r="E24" i="7"/>
  <c r="T23" i="7"/>
  <c r="S23" i="7"/>
  <c r="R23" i="7"/>
  <c r="Q23" i="7"/>
  <c r="P23" i="7"/>
  <c r="E23" i="7"/>
  <c r="U23" i="7" s="1"/>
  <c r="U22" i="7"/>
  <c r="T22" i="7"/>
  <c r="S22" i="7"/>
  <c r="R22" i="7"/>
  <c r="Q22" i="7"/>
  <c r="P22" i="7"/>
  <c r="E22" i="7"/>
  <c r="T21" i="7"/>
  <c r="S21" i="7"/>
  <c r="R21" i="7"/>
  <c r="Q21" i="7"/>
  <c r="P21" i="7"/>
  <c r="E21" i="7"/>
  <c r="U21" i="7" s="1"/>
  <c r="U20" i="7"/>
  <c r="S20" i="7"/>
  <c r="R20" i="7"/>
  <c r="Q20" i="7"/>
  <c r="P20" i="7"/>
  <c r="E20" i="7"/>
  <c r="T20" i="7" s="1"/>
  <c r="S19" i="7"/>
  <c r="R19" i="7"/>
  <c r="Q19" i="7"/>
  <c r="P19" i="7"/>
  <c r="E19" i="7"/>
  <c r="S18" i="7"/>
  <c r="R18" i="7"/>
  <c r="Q18" i="7"/>
  <c r="P18" i="7"/>
  <c r="E18" i="7"/>
  <c r="O16" i="7"/>
  <c r="N16" i="7"/>
  <c r="M16" i="7"/>
  <c r="L16" i="7"/>
  <c r="K16" i="7"/>
  <c r="J16" i="7"/>
  <c r="I16" i="7"/>
  <c r="H16" i="7"/>
  <c r="R16" i="7" s="1"/>
  <c r="G16" i="7"/>
  <c r="F16" i="7"/>
  <c r="C16" i="7"/>
  <c r="E16" i="7" s="1"/>
  <c r="B16" i="7"/>
  <c r="S15" i="7"/>
  <c r="R15" i="7"/>
  <c r="Q15" i="7"/>
  <c r="P15" i="7"/>
  <c r="E15" i="7"/>
  <c r="S14" i="7"/>
  <c r="R14" i="7"/>
  <c r="Q14" i="7"/>
  <c r="P14" i="7"/>
  <c r="E14" i="7"/>
  <c r="S13" i="7"/>
  <c r="R13" i="7"/>
  <c r="Q13" i="7"/>
  <c r="P13" i="7"/>
  <c r="E13" i="7"/>
  <c r="T13" i="7" s="1"/>
  <c r="S12" i="7"/>
  <c r="R12" i="7"/>
  <c r="Q12" i="7"/>
  <c r="P12" i="7"/>
  <c r="E12" i="7"/>
  <c r="T11" i="7"/>
  <c r="S11" i="7"/>
  <c r="R11" i="7"/>
  <c r="Q11" i="7"/>
  <c r="P11" i="7"/>
  <c r="E11" i="7"/>
  <c r="U11" i="7" s="1"/>
  <c r="T10" i="7"/>
  <c r="S10" i="7"/>
  <c r="R10" i="7"/>
  <c r="Q10" i="7"/>
  <c r="P10" i="7"/>
  <c r="E10" i="7"/>
  <c r="U10" i="7" s="1"/>
  <c r="U9" i="7"/>
  <c r="T9" i="7"/>
  <c r="S9" i="7"/>
  <c r="R9" i="7"/>
  <c r="Q9" i="7"/>
  <c r="P9" i="7"/>
  <c r="E9" i="7"/>
  <c r="U96" i="6"/>
  <c r="T96" i="6"/>
  <c r="S96" i="6"/>
  <c r="R96" i="6"/>
  <c r="Q96" i="6"/>
  <c r="P96" i="6"/>
  <c r="E96" i="6"/>
  <c r="S95" i="6"/>
  <c r="R95" i="6"/>
  <c r="Q95" i="6"/>
  <c r="P95" i="6"/>
  <c r="E95" i="6"/>
  <c r="S94" i="6"/>
  <c r="R94" i="6"/>
  <c r="Q94" i="6"/>
  <c r="P94" i="6"/>
  <c r="E94" i="6"/>
  <c r="U93" i="6"/>
  <c r="S93" i="6"/>
  <c r="R93" i="6"/>
  <c r="Q93" i="6"/>
  <c r="P93" i="6"/>
  <c r="E93" i="6"/>
  <c r="T93" i="6" s="1"/>
  <c r="T92" i="6"/>
  <c r="S92" i="6"/>
  <c r="R92" i="6"/>
  <c r="Q92" i="6"/>
  <c r="P92" i="6"/>
  <c r="E92" i="6"/>
  <c r="U92" i="6" s="1"/>
  <c r="U91" i="6"/>
  <c r="S91" i="6"/>
  <c r="R91" i="6"/>
  <c r="Q91" i="6"/>
  <c r="P91" i="6"/>
  <c r="E91" i="6"/>
  <c r="T90" i="6"/>
  <c r="S90" i="6"/>
  <c r="R90" i="6"/>
  <c r="Q90" i="6"/>
  <c r="P90" i="6"/>
  <c r="E90" i="6"/>
  <c r="U90" i="6" s="1"/>
  <c r="S89" i="6"/>
  <c r="R89" i="6"/>
  <c r="Q89" i="6"/>
  <c r="P89" i="6"/>
  <c r="E89" i="6"/>
  <c r="T89" i="6" s="1"/>
  <c r="T88" i="6"/>
  <c r="S88" i="6"/>
  <c r="R88" i="6"/>
  <c r="Q88" i="6"/>
  <c r="P88" i="6"/>
  <c r="E88" i="6"/>
  <c r="U88" i="6" s="1"/>
  <c r="S86" i="6"/>
  <c r="R86" i="6"/>
  <c r="Q86" i="6"/>
  <c r="P86" i="6"/>
  <c r="E86" i="6"/>
  <c r="O74" i="6"/>
  <c r="N74" i="6"/>
  <c r="M74" i="6"/>
  <c r="L74" i="6"/>
  <c r="K74" i="6"/>
  <c r="J74" i="6"/>
  <c r="I74" i="6"/>
  <c r="H74" i="6"/>
  <c r="G74" i="6"/>
  <c r="F74" i="6"/>
  <c r="C74" i="6"/>
  <c r="B74" i="6"/>
  <c r="E74" i="6" s="1"/>
  <c r="O73" i="6"/>
  <c r="N73" i="6"/>
  <c r="M73" i="6"/>
  <c r="L73" i="6"/>
  <c r="K73" i="6"/>
  <c r="J73" i="6"/>
  <c r="I73" i="6"/>
  <c r="S73" i="6" s="1"/>
  <c r="H73" i="6"/>
  <c r="G73" i="6"/>
  <c r="F73" i="6"/>
  <c r="C73" i="6"/>
  <c r="B73" i="6"/>
  <c r="E73" i="6" s="1"/>
  <c r="O72" i="6"/>
  <c r="N72" i="6"/>
  <c r="M72" i="6"/>
  <c r="L72" i="6"/>
  <c r="K72" i="6"/>
  <c r="S72" i="6" s="1"/>
  <c r="J72" i="6"/>
  <c r="I72" i="6"/>
  <c r="H72" i="6"/>
  <c r="R72" i="6" s="1"/>
  <c r="G72" i="6"/>
  <c r="F72" i="6"/>
  <c r="C72" i="6"/>
  <c r="B72" i="6"/>
  <c r="U71" i="6"/>
  <c r="S71" i="6"/>
  <c r="R71" i="6"/>
  <c r="Q71" i="6"/>
  <c r="P71" i="6"/>
  <c r="E71" i="6"/>
  <c r="T71" i="6" s="1"/>
  <c r="S70" i="6"/>
  <c r="R70" i="6"/>
  <c r="Q70" i="6"/>
  <c r="P70" i="6"/>
  <c r="E70" i="6"/>
  <c r="O68" i="6"/>
  <c r="N68" i="6"/>
  <c r="M68" i="6"/>
  <c r="L68" i="6"/>
  <c r="K68" i="6"/>
  <c r="J68" i="6"/>
  <c r="I68" i="6"/>
  <c r="H68" i="6"/>
  <c r="G68" i="6"/>
  <c r="F68" i="6"/>
  <c r="C68" i="6"/>
  <c r="E68" i="6" s="1"/>
  <c r="B68" i="6"/>
  <c r="S67" i="6"/>
  <c r="O67" i="6"/>
  <c r="N67" i="6"/>
  <c r="M67" i="6"/>
  <c r="L67" i="6"/>
  <c r="K67" i="6"/>
  <c r="J67" i="6"/>
  <c r="I67" i="6"/>
  <c r="H67" i="6"/>
  <c r="R67" i="6" s="1"/>
  <c r="G67" i="6"/>
  <c r="F67" i="6"/>
  <c r="C67" i="6"/>
  <c r="B67" i="6"/>
  <c r="U66" i="6"/>
  <c r="T66" i="6"/>
  <c r="S66" i="6"/>
  <c r="R66" i="6"/>
  <c r="Q66" i="6"/>
  <c r="P66" i="6"/>
  <c r="E66" i="6"/>
  <c r="T65" i="6"/>
  <c r="S65" i="6"/>
  <c r="R65" i="6"/>
  <c r="Q65" i="6"/>
  <c r="P65" i="6"/>
  <c r="E65" i="6"/>
  <c r="U65" i="6" s="1"/>
  <c r="S64" i="6"/>
  <c r="R64" i="6"/>
  <c r="Q64" i="6"/>
  <c r="P64" i="6"/>
  <c r="E64" i="6"/>
  <c r="S63" i="6"/>
  <c r="R63" i="6"/>
  <c r="Q63" i="6"/>
  <c r="P63" i="6"/>
  <c r="E63" i="6"/>
  <c r="S62" i="6"/>
  <c r="R62" i="6"/>
  <c r="Q62" i="6"/>
  <c r="P62" i="6"/>
  <c r="E62" i="6"/>
  <c r="O60" i="6"/>
  <c r="N60" i="6"/>
  <c r="M60" i="6"/>
  <c r="L60" i="6"/>
  <c r="K60" i="6"/>
  <c r="J60" i="6"/>
  <c r="I60" i="6"/>
  <c r="H60" i="6"/>
  <c r="C60" i="6"/>
  <c r="B60" i="6"/>
  <c r="S59" i="6"/>
  <c r="R59" i="6"/>
  <c r="Q59" i="6"/>
  <c r="P59" i="6"/>
  <c r="E59" i="6"/>
  <c r="U59" i="6" s="1"/>
  <c r="S58" i="6"/>
  <c r="R58" i="6"/>
  <c r="Q58" i="6"/>
  <c r="P58" i="6"/>
  <c r="E58" i="6"/>
  <c r="T57" i="6"/>
  <c r="S57" i="6"/>
  <c r="R57" i="6"/>
  <c r="Q57" i="6"/>
  <c r="P57" i="6"/>
  <c r="E57" i="6"/>
  <c r="U57" i="6" s="1"/>
  <c r="U56" i="6"/>
  <c r="T56" i="6"/>
  <c r="S56" i="6"/>
  <c r="R56" i="6"/>
  <c r="Q56" i="6"/>
  <c r="P56" i="6"/>
  <c r="E56" i="6"/>
  <c r="O54" i="6"/>
  <c r="N54" i="6"/>
  <c r="M54" i="6"/>
  <c r="L54" i="6"/>
  <c r="K54" i="6"/>
  <c r="J54" i="6"/>
  <c r="R54" i="6" s="1"/>
  <c r="I54" i="6"/>
  <c r="S54" i="6" s="1"/>
  <c r="H54" i="6"/>
  <c r="G54" i="6"/>
  <c r="F54" i="6"/>
  <c r="C54" i="6"/>
  <c r="E54" i="6" s="1"/>
  <c r="B54" i="6"/>
  <c r="S53" i="6"/>
  <c r="R53" i="6"/>
  <c r="Q53" i="6"/>
  <c r="P53" i="6"/>
  <c r="E53" i="6"/>
  <c r="S52" i="6"/>
  <c r="R52" i="6"/>
  <c r="Q52" i="6"/>
  <c r="P52" i="6"/>
  <c r="E52" i="6"/>
  <c r="S51" i="6"/>
  <c r="R51" i="6"/>
  <c r="Q51" i="6"/>
  <c r="P51" i="6"/>
  <c r="E51" i="6"/>
  <c r="S50" i="6"/>
  <c r="R50" i="6"/>
  <c r="Q50" i="6"/>
  <c r="P50" i="6"/>
  <c r="E50" i="6"/>
  <c r="U49" i="6"/>
  <c r="T49" i="6"/>
  <c r="S49" i="6"/>
  <c r="R49" i="6"/>
  <c r="Q49" i="6"/>
  <c r="P49" i="6"/>
  <c r="E49" i="6"/>
  <c r="U48" i="6"/>
  <c r="T48" i="6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P46" i="6"/>
  <c r="E46" i="6"/>
  <c r="S45" i="6"/>
  <c r="R45" i="6"/>
  <c r="Q45" i="6"/>
  <c r="P45" i="6"/>
  <c r="E45" i="6"/>
  <c r="S44" i="6"/>
  <c r="R44" i="6"/>
  <c r="Q44" i="6"/>
  <c r="P44" i="6"/>
  <c r="E44" i="6"/>
  <c r="S43" i="6"/>
  <c r="R43" i="6"/>
  <c r="Q43" i="6"/>
  <c r="P43" i="6"/>
  <c r="E43" i="6"/>
  <c r="S41" i="6"/>
  <c r="O41" i="6"/>
  <c r="N41" i="6"/>
  <c r="M41" i="6"/>
  <c r="L41" i="6"/>
  <c r="K41" i="6"/>
  <c r="J41" i="6"/>
  <c r="I41" i="6"/>
  <c r="H41" i="6"/>
  <c r="G41" i="6"/>
  <c r="F41" i="6"/>
  <c r="C41" i="6"/>
  <c r="B41" i="6"/>
  <c r="S40" i="6"/>
  <c r="R40" i="6"/>
  <c r="Q40" i="6"/>
  <c r="P40" i="6"/>
  <c r="E40" i="6"/>
  <c r="U39" i="6"/>
  <c r="S39" i="6"/>
  <c r="R39" i="6"/>
  <c r="Q39" i="6"/>
  <c r="P39" i="6"/>
  <c r="E39" i="6"/>
  <c r="T39" i="6" s="1"/>
  <c r="U38" i="6"/>
  <c r="S38" i="6"/>
  <c r="R38" i="6"/>
  <c r="Q38" i="6"/>
  <c r="P38" i="6"/>
  <c r="E38" i="6"/>
  <c r="T38" i="6" s="1"/>
  <c r="T37" i="6"/>
  <c r="S37" i="6"/>
  <c r="R37" i="6"/>
  <c r="Q37" i="6"/>
  <c r="P37" i="6"/>
  <c r="E37" i="6"/>
  <c r="U37" i="6" s="1"/>
  <c r="T36" i="6"/>
  <c r="S36" i="6"/>
  <c r="R36" i="6"/>
  <c r="Q36" i="6"/>
  <c r="P36" i="6"/>
  <c r="E36" i="6"/>
  <c r="U36" i="6" s="1"/>
  <c r="O34" i="6"/>
  <c r="N34" i="6"/>
  <c r="M34" i="6"/>
  <c r="L34" i="6"/>
  <c r="K34" i="6"/>
  <c r="J34" i="6"/>
  <c r="I34" i="6"/>
  <c r="S34" i="6" s="1"/>
  <c r="H34" i="6"/>
  <c r="R34" i="6" s="1"/>
  <c r="G34" i="6"/>
  <c r="F34" i="6"/>
  <c r="C34" i="6"/>
  <c r="B34" i="6"/>
  <c r="E34" i="6" s="1"/>
  <c r="S33" i="6"/>
  <c r="R33" i="6"/>
  <c r="Q33" i="6"/>
  <c r="P33" i="6"/>
  <c r="E33" i="6"/>
  <c r="O31" i="6"/>
  <c r="N31" i="6"/>
  <c r="M31" i="6"/>
  <c r="L31" i="6"/>
  <c r="K31" i="6"/>
  <c r="J31" i="6"/>
  <c r="I31" i="6"/>
  <c r="S31" i="6" s="1"/>
  <c r="H31" i="6"/>
  <c r="R31" i="6" s="1"/>
  <c r="G31" i="6"/>
  <c r="F31" i="6"/>
  <c r="C31" i="6"/>
  <c r="B31" i="6"/>
  <c r="E31" i="6" s="1"/>
  <c r="S30" i="6"/>
  <c r="R30" i="6"/>
  <c r="Q30" i="6"/>
  <c r="P30" i="6"/>
  <c r="E30" i="6"/>
  <c r="T29" i="6"/>
  <c r="S29" i="6"/>
  <c r="R29" i="6"/>
  <c r="Q29" i="6"/>
  <c r="P29" i="6"/>
  <c r="E29" i="6"/>
  <c r="U29" i="6" s="1"/>
  <c r="U28" i="6"/>
  <c r="S28" i="6"/>
  <c r="R28" i="6"/>
  <c r="Q28" i="6"/>
  <c r="P28" i="6"/>
  <c r="E28" i="6"/>
  <c r="T28" i="6" s="1"/>
  <c r="S27" i="6"/>
  <c r="R27" i="6"/>
  <c r="Q27" i="6"/>
  <c r="P27" i="6"/>
  <c r="E27" i="6"/>
  <c r="O25" i="6"/>
  <c r="N25" i="6"/>
  <c r="M25" i="6"/>
  <c r="L25" i="6"/>
  <c r="K25" i="6"/>
  <c r="J25" i="6"/>
  <c r="I25" i="6"/>
  <c r="H25" i="6"/>
  <c r="R25" i="6" s="1"/>
  <c r="G25" i="6"/>
  <c r="F25" i="6"/>
  <c r="C25" i="6"/>
  <c r="B25" i="6"/>
  <c r="E25" i="6" s="1"/>
  <c r="S24" i="6"/>
  <c r="R24" i="6"/>
  <c r="Q24" i="6"/>
  <c r="P24" i="6"/>
  <c r="E24" i="6"/>
  <c r="S23" i="6"/>
  <c r="R23" i="6"/>
  <c r="Q23" i="6"/>
  <c r="P23" i="6"/>
  <c r="E23" i="6"/>
  <c r="S22" i="6"/>
  <c r="R22" i="6"/>
  <c r="Q22" i="6"/>
  <c r="P22" i="6"/>
  <c r="E22" i="6"/>
  <c r="T22" i="6" s="1"/>
  <c r="U21" i="6"/>
  <c r="S21" i="6"/>
  <c r="R21" i="6"/>
  <c r="Q21" i="6"/>
  <c r="P21" i="6"/>
  <c r="E21" i="6"/>
  <c r="T21" i="6" s="1"/>
  <c r="T20" i="6"/>
  <c r="S20" i="6"/>
  <c r="R20" i="6"/>
  <c r="Q20" i="6"/>
  <c r="P20" i="6"/>
  <c r="E20" i="6"/>
  <c r="U20" i="6" s="1"/>
  <c r="T19" i="6"/>
  <c r="S19" i="6"/>
  <c r="R19" i="6"/>
  <c r="Q19" i="6"/>
  <c r="P19" i="6"/>
  <c r="E19" i="6"/>
  <c r="U19" i="6" s="1"/>
  <c r="T18" i="6"/>
  <c r="S18" i="6"/>
  <c r="R18" i="6"/>
  <c r="Q18" i="6"/>
  <c r="P18" i="6"/>
  <c r="E18" i="6"/>
  <c r="U18" i="6" s="1"/>
  <c r="S16" i="6"/>
  <c r="O16" i="6"/>
  <c r="N16" i="6"/>
  <c r="M16" i="6"/>
  <c r="L16" i="6"/>
  <c r="K16" i="6"/>
  <c r="J16" i="6"/>
  <c r="I16" i="6"/>
  <c r="H16" i="6"/>
  <c r="R16" i="6" s="1"/>
  <c r="G16" i="6"/>
  <c r="F16" i="6"/>
  <c r="C16" i="6"/>
  <c r="B16" i="6"/>
  <c r="S15" i="6"/>
  <c r="R15" i="6"/>
  <c r="Q15" i="6"/>
  <c r="P15" i="6"/>
  <c r="E15" i="6"/>
  <c r="T15" i="6" s="1"/>
  <c r="T14" i="6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T11" i="6" s="1"/>
  <c r="U10" i="6"/>
  <c r="T10" i="6"/>
  <c r="S10" i="6"/>
  <c r="R10" i="6"/>
  <c r="Q10" i="6"/>
  <c r="P10" i="6"/>
  <c r="E10" i="6"/>
  <c r="T9" i="6"/>
  <c r="S9" i="6"/>
  <c r="R9" i="6"/>
  <c r="Q9" i="6"/>
  <c r="P9" i="6"/>
  <c r="E9" i="6"/>
  <c r="U9" i="6" s="1"/>
  <c r="S96" i="5"/>
  <c r="R96" i="5"/>
  <c r="Q96" i="5"/>
  <c r="P96" i="5"/>
  <c r="E96" i="5"/>
  <c r="T95" i="5"/>
  <c r="S95" i="5"/>
  <c r="R95" i="5"/>
  <c r="Q95" i="5"/>
  <c r="P95" i="5"/>
  <c r="E95" i="5"/>
  <c r="U95" i="5" s="1"/>
  <c r="U94" i="5"/>
  <c r="S94" i="5"/>
  <c r="R94" i="5"/>
  <c r="Q94" i="5"/>
  <c r="P94" i="5"/>
  <c r="E94" i="5"/>
  <c r="T94" i="5" s="1"/>
  <c r="S93" i="5"/>
  <c r="R93" i="5"/>
  <c r="Q93" i="5"/>
  <c r="P93" i="5"/>
  <c r="E93" i="5"/>
  <c r="S92" i="5"/>
  <c r="R92" i="5"/>
  <c r="Q92" i="5"/>
  <c r="P92" i="5"/>
  <c r="E92" i="5"/>
  <c r="S91" i="5"/>
  <c r="R91" i="5"/>
  <c r="Q91" i="5"/>
  <c r="P91" i="5"/>
  <c r="E91" i="5"/>
  <c r="U90" i="5"/>
  <c r="T90" i="5"/>
  <c r="S90" i="5"/>
  <c r="R90" i="5"/>
  <c r="Q90" i="5"/>
  <c r="P90" i="5"/>
  <c r="E90" i="5"/>
  <c r="U89" i="5"/>
  <c r="T89" i="5"/>
  <c r="S89" i="5"/>
  <c r="R89" i="5"/>
  <c r="Q89" i="5"/>
  <c r="P89" i="5"/>
  <c r="E89" i="5"/>
  <c r="S88" i="5"/>
  <c r="R88" i="5"/>
  <c r="Q88" i="5"/>
  <c r="P88" i="5"/>
  <c r="E88" i="5"/>
  <c r="U88" i="5" s="1"/>
  <c r="U86" i="5"/>
  <c r="S86" i="5"/>
  <c r="R86" i="5"/>
  <c r="Q86" i="5"/>
  <c r="P86" i="5"/>
  <c r="E86" i="5"/>
  <c r="T86" i="5" s="1"/>
  <c r="S74" i="5"/>
  <c r="O74" i="5"/>
  <c r="N74" i="5"/>
  <c r="M74" i="5"/>
  <c r="L74" i="5"/>
  <c r="K74" i="5"/>
  <c r="J74" i="5"/>
  <c r="I74" i="5"/>
  <c r="H74" i="5"/>
  <c r="G74" i="5"/>
  <c r="F74" i="5"/>
  <c r="C74" i="5"/>
  <c r="B74" i="5"/>
  <c r="O73" i="5"/>
  <c r="N73" i="5"/>
  <c r="M73" i="5"/>
  <c r="L73" i="5"/>
  <c r="K73" i="5"/>
  <c r="J73" i="5"/>
  <c r="I73" i="5"/>
  <c r="S73" i="5" s="1"/>
  <c r="H73" i="5"/>
  <c r="G73" i="5"/>
  <c r="F73" i="5"/>
  <c r="C73" i="5"/>
  <c r="B73" i="5"/>
  <c r="E73" i="5" s="1"/>
  <c r="O72" i="5"/>
  <c r="N72" i="5"/>
  <c r="M72" i="5"/>
  <c r="L72" i="5"/>
  <c r="K72" i="5"/>
  <c r="J72" i="5"/>
  <c r="R72" i="5" s="1"/>
  <c r="I72" i="5"/>
  <c r="S72" i="5" s="1"/>
  <c r="H72" i="5"/>
  <c r="G72" i="5"/>
  <c r="F72" i="5"/>
  <c r="C72" i="5"/>
  <c r="B72" i="5"/>
  <c r="E72" i="5" s="1"/>
  <c r="U71" i="5"/>
  <c r="T71" i="5"/>
  <c r="S71" i="5"/>
  <c r="R71" i="5"/>
  <c r="Q71" i="5"/>
  <c r="P71" i="5"/>
  <c r="E71" i="5"/>
  <c r="T70" i="5"/>
  <c r="S70" i="5"/>
  <c r="R70" i="5"/>
  <c r="Q70" i="5"/>
  <c r="P70" i="5"/>
  <c r="E70" i="5"/>
  <c r="O68" i="5"/>
  <c r="N68" i="5"/>
  <c r="M68" i="5"/>
  <c r="L68" i="5"/>
  <c r="K68" i="5"/>
  <c r="J68" i="5"/>
  <c r="I68" i="5"/>
  <c r="S68" i="5" s="1"/>
  <c r="H68" i="5"/>
  <c r="G68" i="5"/>
  <c r="F68" i="5"/>
  <c r="C68" i="5"/>
  <c r="B68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E67" i="5" s="1"/>
  <c r="B67" i="5"/>
  <c r="T66" i="5"/>
  <c r="S66" i="5"/>
  <c r="R66" i="5"/>
  <c r="Q66" i="5"/>
  <c r="P66" i="5"/>
  <c r="E66" i="5"/>
  <c r="U66" i="5" s="1"/>
  <c r="S65" i="5"/>
  <c r="R65" i="5"/>
  <c r="Q65" i="5"/>
  <c r="P65" i="5"/>
  <c r="E65" i="5"/>
  <c r="U65" i="5" s="1"/>
  <c r="S64" i="5"/>
  <c r="R64" i="5"/>
  <c r="Q64" i="5"/>
  <c r="P64" i="5"/>
  <c r="E64" i="5"/>
  <c r="T64" i="5" s="1"/>
  <c r="T63" i="5"/>
  <c r="S63" i="5"/>
  <c r="R63" i="5"/>
  <c r="Q63" i="5"/>
  <c r="P63" i="5"/>
  <c r="E63" i="5"/>
  <c r="U63" i="5" s="1"/>
  <c r="T62" i="5"/>
  <c r="S62" i="5"/>
  <c r="R62" i="5"/>
  <c r="Q62" i="5"/>
  <c r="P62" i="5"/>
  <c r="E62" i="5"/>
  <c r="O60" i="5"/>
  <c r="N60" i="5"/>
  <c r="M60" i="5"/>
  <c r="L60" i="5"/>
  <c r="K60" i="5"/>
  <c r="J60" i="5"/>
  <c r="I60" i="5"/>
  <c r="S60" i="5" s="1"/>
  <c r="H60" i="5"/>
  <c r="R60" i="5" s="1"/>
  <c r="C60" i="5"/>
  <c r="B60" i="5"/>
  <c r="S59" i="5"/>
  <c r="R59" i="5"/>
  <c r="Q59" i="5"/>
  <c r="P59" i="5"/>
  <c r="E59" i="5"/>
  <c r="T59" i="5" s="1"/>
  <c r="U58" i="5"/>
  <c r="S58" i="5"/>
  <c r="R58" i="5"/>
  <c r="Q58" i="5"/>
  <c r="P58" i="5"/>
  <c r="E58" i="5"/>
  <c r="T58" i="5" s="1"/>
  <c r="S57" i="5"/>
  <c r="R57" i="5"/>
  <c r="Q57" i="5"/>
  <c r="P57" i="5"/>
  <c r="E57" i="5"/>
  <c r="S56" i="5"/>
  <c r="R56" i="5"/>
  <c r="Q56" i="5"/>
  <c r="P56" i="5"/>
  <c r="E56" i="5"/>
  <c r="O54" i="5"/>
  <c r="N54" i="5"/>
  <c r="M54" i="5"/>
  <c r="L54" i="5"/>
  <c r="K54" i="5"/>
  <c r="J54" i="5"/>
  <c r="I54" i="5"/>
  <c r="S54" i="5" s="1"/>
  <c r="H54" i="5"/>
  <c r="G54" i="5"/>
  <c r="F54" i="5"/>
  <c r="C54" i="5"/>
  <c r="B54" i="5"/>
  <c r="E54" i="5" s="1"/>
  <c r="S53" i="5"/>
  <c r="R53" i="5"/>
  <c r="Q53" i="5"/>
  <c r="P53" i="5"/>
  <c r="E53" i="5"/>
  <c r="U53" i="5" s="1"/>
  <c r="S52" i="5"/>
  <c r="R52" i="5"/>
  <c r="Q52" i="5"/>
  <c r="P52" i="5"/>
  <c r="E52" i="5"/>
  <c r="U52" i="5" s="1"/>
  <c r="S51" i="5"/>
  <c r="R51" i="5"/>
  <c r="Q51" i="5"/>
  <c r="P51" i="5"/>
  <c r="E51" i="5"/>
  <c r="T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S48" i="5"/>
  <c r="R48" i="5"/>
  <c r="Q48" i="5"/>
  <c r="P48" i="5"/>
  <c r="E48" i="5"/>
  <c r="T48" i="5" s="1"/>
  <c r="T47" i="5"/>
  <c r="S47" i="5"/>
  <c r="R47" i="5"/>
  <c r="Q47" i="5"/>
  <c r="P47" i="5"/>
  <c r="E47" i="5"/>
  <c r="U47" i="5" s="1"/>
  <c r="U46" i="5"/>
  <c r="T46" i="5"/>
  <c r="S46" i="5"/>
  <c r="R46" i="5"/>
  <c r="Q46" i="5"/>
  <c r="P46" i="5"/>
  <c r="E46" i="5"/>
  <c r="T45" i="5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S43" i="5"/>
  <c r="R43" i="5"/>
  <c r="Q43" i="5"/>
  <c r="P43" i="5"/>
  <c r="E43" i="5"/>
  <c r="O41" i="5"/>
  <c r="N41" i="5"/>
  <c r="M41" i="5"/>
  <c r="L41" i="5"/>
  <c r="K41" i="5"/>
  <c r="J41" i="5"/>
  <c r="I41" i="5"/>
  <c r="H41" i="5"/>
  <c r="R41" i="5" s="1"/>
  <c r="G41" i="5"/>
  <c r="F41" i="5"/>
  <c r="C41" i="5"/>
  <c r="B41" i="5"/>
  <c r="E41" i="5" s="1"/>
  <c r="T40" i="5"/>
  <c r="S40" i="5"/>
  <c r="R40" i="5"/>
  <c r="Q40" i="5"/>
  <c r="P40" i="5"/>
  <c r="E40" i="5"/>
  <c r="U40" i="5" s="1"/>
  <c r="T39" i="5"/>
  <c r="S39" i="5"/>
  <c r="R39" i="5"/>
  <c r="Q39" i="5"/>
  <c r="P39" i="5"/>
  <c r="E39" i="5"/>
  <c r="S38" i="5"/>
  <c r="R38" i="5"/>
  <c r="Q38" i="5"/>
  <c r="P38" i="5"/>
  <c r="E38" i="5"/>
  <c r="S37" i="5"/>
  <c r="R37" i="5"/>
  <c r="Q37" i="5"/>
  <c r="P37" i="5"/>
  <c r="E37" i="5"/>
  <c r="T37" i="5" s="1"/>
  <c r="U36" i="5"/>
  <c r="T36" i="5"/>
  <c r="S36" i="5"/>
  <c r="R36" i="5"/>
  <c r="Q36" i="5"/>
  <c r="P36" i="5"/>
  <c r="E36" i="5"/>
  <c r="Q34" i="5"/>
  <c r="O34" i="5"/>
  <c r="N34" i="5"/>
  <c r="M34" i="5"/>
  <c r="L34" i="5"/>
  <c r="K34" i="5"/>
  <c r="J34" i="5"/>
  <c r="I34" i="5"/>
  <c r="S34" i="5" s="1"/>
  <c r="H34" i="5"/>
  <c r="G34" i="5"/>
  <c r="F34" i="5"/>
  <c r="C34" i="5"/>
  <c r="B34" i="5"/>
  <c r="E34" i="5" s="1"/>
  <c r="U33" i="5"/>
  <c r="S33" i="5"/>
  <c r="R33" i="5"/>
  <c r="Q33" i="5"/>
  <c r="P33" i="5"/>
  <c r="E33" i="5"/>
  <c r="R31" i="5"/>
  <c r="O31" i="5"/>
  <c r="N31" i="5"/>
  <c r="M31" i="5"/>
  <c r="L31" i="5"/>
  <c r="K31" i="5"/>
  <c r="J31" i="5"/>
  <c r="I31" i="5"/>
  <c r="S31" i="5" s="1"/>
  <c r="H31" i="5"/>
  <c r="G31" i="5"/>
  <c r="F31" i="5"/>
  <c r="C31" i="5"/>
  <c r="E31" i="5" s="1"/>
  <c r="B31" i="5"/>
  <c r="S30" i="5"/>
  <c r="R30" i="5"/>
  <c r="Q30" i="5"/>
  <c r="P30" i="5"/>
  <c r="E30" i="5"/>
  <c r="S29" i="5"/>
  <c r="R29" i="5"/>
  <c r="Q29" i="5"/>
  <c r="P29" i="5"/>
  <c r="E29" i="5"/>
  <c r="S28" i="5"/>
  <c r="R28" i="5"/>
  <c r="Q28" i="5"/>
  <c r="P28" i="5"/>
  <c r="E28" i="5"/>
  <c r="T27" i="5"/>
  <c r="S27" i="5"/>
  <c r="R27" i="5"/>
  <c r="Q27" i="5"/>
  <c r="P27" i="5"/>
  <c r="E27" i="5"/>
  <c r="U27" i="5" s="1"/>
  <c r="S25" i="5"/>
  <c r="O25" i="5"/>
  <c r="N25" i="5"/>
  <c r="M25" i="5"/>
  <c r="L25" i="5"/>
  <c r="K25" i="5"/>
  <c r="J25" i="5"/>
  <c r="I25" i="5"/>
  <c r="H25" i="5"/>
  <c r="R25" i="5" s="1"/>
  <c r="G25" i="5"/>
  <c r="F25" i="5"/>
  <c r="C25" i="5"/>
  <c r="B25" i="5"/>
  <c r="S24" i="5"/>
  <c r="R24" i="5"/>
  <c r="Q24" i="5"/>
  <c r="P24" i="5"/>
  <c r="E24" i="5"/>
  <c r="T24" i="5" s="1"/>
  <c r="T23" i="5"/>
  <c r="S23" i="5"/>
  <c r="R23" i="5"/>
  <c r="Q23" i="5"/>
  <c r="P23" i="5"/>
  <c r="E23" i="5"/>
  <c r="U23" i="5" s="1"/>
  <c r="T22" i="5"/>
  <c r="S22" i="5"/>
  <c r="R22" i="5"/>
  <c r="Q22" i="5"/>
  <c r="P22" i="5"/>
  <c r="E22" i="5"/>
  <c r="S21" i="5"/>
  <c r="R21" i="5"/>
  <c r="Q21" i="5"/>
  <c r="P21" i="5"/>
  <c r="E21" i="5"/>
  <c r="S20" i="5"/>
  <c r="R20" i="5"/>
  <c r="Q20" i="5"/>
  <c r="P20" i="5"/>
  <c r="E20" i="5"/>
  <c r="T19" i="5"/>
  <c r="S19" i="5"/>
  <c r="R19" i="5"/>
  <c r="Q19" i="5"/>
  <c r="P19" i="5"/>
  <c r="E19" i="5"/>
  <c r="U19" i="5" s="1"/>
  <c r="U18" i="5"/>
  <c r="T18" i="5"/>
  <c r="S18" i="5"/>
  <c r="R18" i="5"/>
  <c r="Q18" i="5"/>
  <c r="P18" i="5"/>
  <c r="E18" i="5"/>
  <c r="O16" i="5"/>
  <c r="N16" i="5"/>
  <c r="M16" i="5"/>
  <c r="L16" i="5"/>
  <c r="K16" i="5"/>
  <c r="J16" i="5"/>
  <c r="I16" i="5"/>
  <c r="S16" i="5" s="1"/>
  <c r="H16" i="5"/>
  <c r="G16" i="5"/>
  <c r="F16" i="5"/>
  <c r="C16" i="5"/>
  <c r="B16" i="5"/>
  <c r="S15" i="5"/>
  <c r="R15" i="5"/>
  <c r="Q15" i="5"/>
  <c r="P15" i="5"/>
  <c r="E15" i="5"/>
  <c r="S14" i="5"/>
  <c r="R14" i="5"/>
  <c r="Q14" i="5"/>
  <c r="P14" i="5"/>
  <c r="E14" i="5"/>
  <c r="T13" i="5"/>
  <c r="S13" i="5"/>
  <c r="R13" i="5"/>
  <c r="Q13" i="5"/>
  <c r="P13" i="5"/>
  <c r="E13" i="5"/>
  <c r="U13" i="5" s="1"/>
  <c r="U12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S9" i="5"/>
  <c r="R9" i="5"/>
  <c r="Q9" i="5"/>
  <c r="P9" i="5"/>
  <c r="E9" i="5"/>
  <c r="S96" i="4"/>
  <c r="R96" i="4"/>
  <c r="Q96" i="4"/>
  <c r="P96" i="4"/>
  <c r="T96" i="4" s="1"/>
  <c r="E96" i="4"/>
  <c r="U96" i="4" s="1"/>
  <c r="U95" i="4"/>
  <c r="S95" i="4"/>
  <c r="R95" i="4"/>
  <c r="Q95" i="4"/>
  <c r="P95" i="4"/>
  <c r="E95" i="4"/>
  <c r="T95" i="4" s="1"/>
  <c r="T94" i="4"/>
  <c r="S94" i="4"/>
  <c r="R94" i="4"/>
  <c r="Q94" i="4"/>
  <c r="P94" i="4"/>
  <c r="E94" i="4"/>
  <c r="U94" i="4" s="1"/>
  <c r="T93" i="4"/>
  <c r="S93" i="4"/>
  <c r="R93" i="4"/>
  <c r="Q93" i="4"/>
  <c r="U93" i="4" s="1"/>
  <c r="P93" i="4"/>
  <c r="E93" i="4"/>
  <c r="U92" i="4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S89" i="4"/>
  <c r="R89" i="4"/>
  <c r="Q89" i="4"/>
  <c r="P89" i="4"/>
  <c r="E89" i="4"/>
  <c r="T89" i="4" s="1"/>
  <c r="S88" i="4"/>
  <c r="R88" i="4"/>
  <c r="Q88" i="4"/>
  <c r="P88" i="4"/>
  <c r="E88" i="4"/>
  <c r="S86" i="4"/>
  <c r="R86" i="4"/>
  <c r="Q86" i="4"/>
  <c r="P86" i="4"/>
  <c r="E86" i="4"/>
  <c r="O74" i="4"/>
  <c r="N74" i="4"/>
  <c r="M74" i="4"/>
  <c r="L74" i="4"/>
  <c r="K74" i="4"/>
  <c r="J74" i="4"/>
  <c r="I74" i="4"/>
  <c r="S74" i="4" s="1"/>
  <c r="H74" i="4"/>
  <c r="G74" i="4"/>
  <c r="F74" i="4"/>
  <c r="C74" i="4"/>
  <c r="B74" i="4"/>
  <c r="O73" i="4"/>
  <c r="N73" i="4"/>
  <c r="M73" i="4"/>
  <c r="L73" i="4"/>
  <c r="K73" i="4"/>
  <c r="J73" i="4"/>
  <c r="I73" i="4"/>
  <c r="S73" i="4" s="1"/>
  <c r="H73" i="4"/>
  <c r="G73" i="4"/>
  <c r="F73" i="4"/>
  <c r="C73" i="4"/>
  <c r="B73" i="4"/>
  <c r="E73" i="4" s="1"/>
  <c r="O72" i="4"/>
  <c r="N72" i="4"/>
  <c r="M72" i="4"/>
  <c r="L72" i="4"/>
  <c r="K72" i="4"/>
  <c r="J72" i="4"/>
  <c r="I72" i="4"/>
  <c r="H72" i="4"/>
  <c r="G72" i="4"/>
  <c r="F72" i="4"/>
  <c r="C72" i="4"/>
  <c r="B72" i="4"/>
  <c r="S71" i="4"/>
  <c r="R71" i="4"/>
  <c r="Q71" i="4"/>
  <c r="P71" i="4"/>
  <c r="E71" i="4"/>
  <c r="S70" i="4"/>
  <c r="R70" i="4"/>
  <c r="Q70" i="4"/>
  <c r="P70" i="4"/>
  <c r="E70" i="4"/>
  <c r="U70" i="4" s="1"/>
  <c r="O68" i="4"/>
  <c r="N68" i="4"/>
  <c r="M68" i="4"/>
  <c r="L68" i="4"/>
  <c r="K68" i="4"/>
  <c r="J68" i="4"/>
  <c r="I68" i="4"/>
  <c r="S68" i="4" s="1"/>
  <c r="H68" i="4"/>
  <c r="G68" i="4"/>
  <c r="F68" i="4"/>
  <c r="C68" i="4"/>
  <c r="B68" i="4"/>
  <c r="E68" i="4" s="1"/>
  <c r="R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S66" i="4"/>
  <c r="R66" i="4"/>
  <c r="Q66" i="4"/>
  <c r="P66" i="4"/>
  <c r="E66" i="4"/>
  <c r="T66" i="4" s="1"/>
  <c r="T65" i="4"/>
  <c r="S65" i="4"/>
  <c r="R65" i="4"/>
  <c r="Q65" i="4"/>
  <c r="P65" i="4"/>
  <c r="E65" i="4"/>
  <c r="U65" i="4" s="1"/>
  <c r="U64" i="4"/>
  <c r="T64" i="4"/>
  <c r="S64" i="4"/>
  <c r="R64" i="4"/>
  <c r="Q64" i="4"/>
  <c r="P64" i="4"/>
  <c r="E64" i="4"/>
  <c r="T63" i="4"/>
  <c r="S63" i="4"/>
  <c r="R63" i="4"/>
  <c r="Q63" i="4"/>
  <c r="P63" i="4"/>
  <c r="E63" i="4"/>
  <c r="U63" i="4" s="1"/>
  <c r="U62" i="4"/>
  <c r="S62" i="4"/>
  <c r="R62" i="4"/>
  <c r="Q62" i="4"/>
  <c r="P62" i="4"/>
  <c r="E62" i="4"/>
  <c r="T62" i="4" s="1"/>
  <c r="O60" i="4"/>
  <c r="N60" i="4"/>
  <c r="M60" i="4"/>
  <c r="L60" i="4"/>
  <c r="K60" i="4"/>
  <c r="J60" i="4"/>
  <c r="I60" i="4"/>
  <c r="S60" i="4" s="1"/>
  <c r="H60" i="4"/>
  <c r="R60" i="4" s="1"/>
  <c r="C60" i="4"/>
  <c r="B60" i="4"/>
  <c r="S59" i="4"/>
  <c r="R59" i="4"/>
  <c r="Q59" i="4"/>
  <c r="P59" i="4"/>
  <c r="E59" i="4"/>
  <c r="U59" i="4" s="1"/>
  <c r="S58" i="4"/>
  <c r="R58" i="4"/>
  <c r="Q58" i="4"/>
  <c r="P58" i="4"/>
  <c r="E58" i="4"/>
  <c r="U57" i="4"/>
  <c r="S57" i="4"/>
  <c r="R57" i="4"/>
  <c r="Q57" i="4"/>
  <c r="P57" i="4"/>
  <c r="E57" i="4"/>
  <c r="T57" i="4" s="1"/>
  <c r="U56" i="4"/>
  <c r="T56" i="4"/>
  <c r="S56" i="4"/>
  <c r="R56" i="4"/>
  <c r="Q56" i="4"/>
  <c r="P56" i="4"/>
  <c r="E56" i="4"/>
  <c r="O54" i="4"/>
  <c r="N54" i="4"/>
  <c r="M54" i="4"/>
  <c r="L54" i="4"/>
  <c r="K54" i="4"/>
  <c r="J54" i="4"/>
  <c r="I54" i="4"/>
  <c r="H54" i="4"/>
  <c r="R54" i="4" s="1"/>
  <c r="G54" i="4"/>
  <c r="F54" i="4"/>
  <c r="C54" i="4"/>
  <c r="B54" i="4"/>
  <c r="S53" i="4"/>
  <c r="R53" i="4"/>
  <c r="Q53" i="4"/>
  <c r="P53" i="4"/>
  <c r="E53" i="4"/>
  <c r="T53" i="4" s="1"/>
  <c r="S52" i="4"/>
  <c r="R52" i="4"/>
  <c r="Q52" i="4"/>
  <c r="U52" i="4" s="1"/>
  <c r="P52" i="4"/>
  <c r="E52" i="4"/>
  <c r="T51" i="4"/>
  <c r="S51" i="4"/>
  <c r="R51" i="4"/>
  <c r="Q51" i="4"/>
  <c r="P51" i="4"/>
  <c r="E51" i="4"/>
  <c r="U51" i="4" s="1"/>
  <c r="U50" i="4"/>
  <c r="S50" i="4"/>
  <c r="R50" i="4"/>
  <c r="Q50" i="4"/>
  <c r="P50" i="4"/>
  <c r="E50" i="4"/>
  <c r="T50" i="4" s="1"/>
  <c r="S49" i="4"/>
  <c r="R49" i="4"/>
  <c r="Q49" i="4"/>
  <c r="P49" i="4"/>
  <c r="E49" i="4"/>
  <c r="S48" i="4"/>
  <c r="R48" i="4"/>
  <c r="Q48" i="4"/>
  <c r="P48" i="4"/>
  <c r="E48" i="4"/>
  <c r="S47" i="4"/>
  <c r="R47" i="4"/>
  <c r="Q47" i="4"/>
  <c r="P47" i="4"/>
  <c r="E47" i="4"/>
  <c r="S46" i="4"/>
  <c r="R46" i="4"/>
  <c r="Q46" i="4"/>
  <c r="P46" i="4"/>
  <c r="E46" i="4"/>
  <c r="T45" i="4"/>
  <c r="S45" i="4"/>
  <c r="R45" i="4"/>
  <c r="Q45" i="4"/>
  <c r="P45" i="4"/>
  <c r="E45" i="4"/>
  <c r="U45" i="4" s="1"/>
  <c r="T44" i="4"/>
  <c r="S44" i="4"/>
  <c r="R44" i="4"/>
  <c r="Q44" i="4"/>
  <c r="P44" i="4"/>
  <c r="E44" i="4"/>
  <c r="U44" i="4" s="1"/>
  <c r="S43" i="4"/>
  <c r="R43" i="4"/>
  <c r="Q43" i="4"/>
  <c r="P43" i="4"/>
  <c r="E43" i="4"/>
  <c r="U43" i="4" s="1"/>
  <c r="S41" i="4"/>
  <c r="O41" i="4"/>
  <c r="N41" i="4"/>
  <c r="M41" i="4"/>
  <c r="L41" i="4"/>
  <c r="K41" i="4"/>
  <c r="J41" i="4"/>
  <c r="I41" i="4"/>
  <c r="H41" i="4"/>
  <c r="R41" i="4" s="1"/>
  <c r="G41" i="4"/>
  <c r="F41" i="4"/>
  <c r="C41" i="4"/>
  <c r="B41" i="4"/>
  <c r="T40" i="4"/>
  <c r="S40" i="4"/>
  <c r="R40" i="4"/>
  <c r="Q40" i="4"/>
  <c r="P40" i="4"/>
  <c r="E40" i="4"/>
  <c r="U40" i="4" s="1"/>
  <c r="U39" i="4"/>
  <c r="T39" i="4"/>
  <c r="S39" i="4"/>
  <c r="R39" i="4"/>
  <c r="Q39" i="4"/>
  <c r="P39" i="4"/>
  <c r="E39" i="4"/>
  <c r="U38" i="4"/>
  <c r="T38" i="4"/>
  <c r="S38" i="4"/>
  <c r="R38" i="4"/>
  <c r="Q38" i="4"/>
  <c r="P38" i="4"/>
  <c r="E38" i="4"/>
  <c r="S37" i="4"/>
  <c r="R37" i="4"/>
  <c r="Q37" i="4"/>
  <c r="P37" i="4"/>
  <c r="E37" i="4"/>
  <c r="S36" i="4"/>
  <c r="R36" i="4"/>
  <c r="Q36" i="4"/>
  <c r="P36" i="4"/>
  <c r="E36" i="4"/>
  <c r="S34" i="4"/>
  <c r="O34" i="4"/>
  <c r="N34" i="4"/>
  <c r="M34" i="4"/>
  <c r="L34" i="4"/>
  <c r="K34" i="4"/>
  <c r="J34" i="4"/>
  <c r="I34" i="4"/>
  <c r="H34" i="4"/>
  <c r="R34" i="4" s="1"/>
  <c r="G34" i="4"/>
  <c r="F34" i="4"/>
  <c r="C34" i="4"/>
  <c r="B34" i="4"/>
  <c r="E34" i="4" s="1"/>
  <c r="S33" i="4"/>
  <c r="R33" i="4"/>
  <c r="Q33" i="4"/>
  <c r="P33" i="4"/>
  <c r="E33" i="4"/>
  <c r="O31" i="4"/>
  <c r="N31" i="4"/>
  <c r="M31" i="4"/>
  <c r="L31" i="4"/>
  <c r="K31" i="4"/>
  <c r="J31" i="4"/>
  <c r="I31" i="4"/>
  <c r="S31" i="4" s="1"/>
  <c r="H31" i="4"/>
  <c r="R31" i="4" s="1"/>
  <c r="G31" i="4"/>
  <c r="F31" i="4"/>
  <c r="C31" i="4"/>
  <c r="B31" i="4"/>
  <c r="E31" i="4" s="1"/>
  <c r="S30" i="4"/>
  <c r="R30" i="4"/>
  <c r="Q30" i="4"/>
  <c r="P30" i="4"/>
  <c r="E30" i="4"/>
  <c r="S29" i="4"/>
  <c r="R29" i="4"/>
  <c r="Q29" i="4"/>
  <c r="P29" i="4"/>
  <c r="E29" i="4"/>
  <c r="T28" i="4"/>
  <c r="S28" i="4"/>
  <c r="R28" i="4"/>
  <c r="Q28" i="4"/>
  <c r="P28" i="4"/>
  <c r="E28" i="4"/>
  <c r="U28" i="4" s="1"/>
  <c r="T27" i="4"/>
  <c r="S27" i="4"/>
  <c r="R27" i="4"/>
  <c r="Q27" i="4"/>
  <c r="P27" i="4"/>
  <c r="E27" i="4"/>
  <c r="U27" i="4" s="1"/>
  <c r="O25" i="4"/>
  <c r="N25" i="4"/>
  <c r="M25" i="4"/>
  <c r="L25" i="4"/>
  <c r="K25" i="4"/>
  <c r="J25" i="4"/>
  <c r="I25" i="4"/>
  <c r="S25" i="4" s="1"/>
  <c r="H25" i="4"/>
  <c r="R25" i="4" s="1"/>
  <c r="G25" i="4"/>
  <c r="F25" i="4"/>
  <c r="C25" i="4"/>
  <c r="B25" i="4"/>
  <c r="S24" i="4"/>
  <c r="R24" i="4"/>
  <c r="Q24" i="4"/>
  <c r="P24" i="4"/>
  <c r="E24" i="4"/>
  <c r="S23" i="4"/>
  <c r="R23" i="4"/>
  <c r="Q23" i="4"/>
  <c r="P23" i="4"/>
  <c r="E23" i="4"/>
  <c r="U23" i="4" s="1"/>
  <c r="U22" i="4"/>
  <c r="T22" i="4"/>
  <c r="S22" i="4"/>
  <c r="R22" i="4"/>
  <c r="Q22" i="4"/>
  <c r="P22" i="4"/>
  <c r="E22" i="4"/>
  <c r="T21" i="4"/>
  <c r="S21" i="4"/>
  <c r="R21" i="4"/>
  <c r="Q21" i="4"/>
  <c r="P21" i="4"/>
  <c r="E21" i="4"/>
  <c r="U21" i="4" s="1"/>
  <c r="S20" i="4"/>
  <c r="R20" i="4"/>
  <c r="Q20" i="4"/>
  <c r="P20" i="4"/>
  <c r="E20" i="4"/>
  <c r="S19" i="4"/>
  <c r="R19" i="4"/>
  <c r="Q19" i="4"/>
  <c r="P19" i="4"/>
  <c r="E19" i="4"/>
  <c r="U18" i="4"/>
  <c r="S18" i="4"/>
  <c r="R18" i="4"/>
  <c r="Q18" i="4"/>
  <c r="P18" i="4"/>
  <c r="E18" i="4"/>
  <c r="T18" i="4" s="1"/>
  <c r="O16" i="4"/>
  <c r="N16" i="4"/>
  <c r="M16" i="4"/>
  <c r="L16" i="4"/>
  <c r="K16" i="4"/>
  <c r="J16" i="4"/>
  <c r="I16" i="4"/>
  <c r="S16" i="4" s="1"/>
  <c r="H16" i="4"/>
  <c r="P16" i="4" s="1"/>
  <c r="G16" i="4"/>
  <c r="F16" i="4"/>
  <c r="C16" i="4"/>
  <c r="B16" i="4"/>
  <c r="S15" i="4"/>
  <c r="R15" i="4"/>
  <c r="Q15" i="4"/>
  <c r="P15" i="4"/>
  <c r="E15" i="4"/>
  <c r="T15" i="4" s="1"/>
  <c r="S14" i="4"/>
  <c r="R14" i="4"/>
  <c r="Q14" i="4"/>
  <c r="P14" i="4"/>
  <c r="E14" i="4"/>
  <c r="T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E10" i="4"/>
  <c r="U10" i="4" s="1"/>
  <c r="T9" i="4"/>
  <c r="S9" i="4"/>
  <c r="R9" i="4"/>
  <c r="Q9" i="4"/>
  <c r="P9" i="4"/>
  <c r="E9" i="4"/>
  <c r="S96" i="3"/>
  <c r="R96" i="3"/>
  <c r="Q96" i="3"/>
  <c r="P96" i="3"/>
  <c r="E96" i="3"/>
  <c r="S95" i="3"/>
  <c r="R95" i="3"/>
  <c r="Q95" i="3"/>
  <c r="P95" i="3"/>
  <c r="E95" i="3"/>
  <c r="T94" i="3"/>
  <c r="S94" i="3"/>
  <c r="R94" i="3"/>
  <c r="Q94" i="3"/>
  <c r="P94" i="3"/>
  <c r="E94" i="3"/>
  <c r="U94" i="3" s="1"/>
  <c r="T93" i="3"/>
  <c r="S93" i="3"/>
  <c r="R93" i="3"/>
  <c r="Q93" i="3"/>
  <c r="P93" i="3"/>
  <c r="E93" i="3"/>
  <c r="U93" i="3" s="1"/>
  <c r="S92" i="3"/>
  <c r="R92" i="3"/>
  <c r="Q92" i="3"/>
  <c r="P92" i="3"/>
  <c r="E92" i="3"/>
  <c r="S91" i="3"/>
  <c r="R91" i="3"/>
  <c r="Q91" i="3"/>
  <c r="U91" i="3" s="1"/>
  <c r="P91" i="3"/>
  <c r="E91" i="3"/>
  <c r="T91" i="3" s="1"/>
  <c r="T90" i="3"/>
  <c r="S90" i="3"/>
  <c r="R90" i="3"/>
  <c r="Q90" i="3"/>
  <c r="P90" i="3"/>
  <c r="E90" i="3"/>
  <c r="U90" i="3" s="1"/>
  <c r="T89" i="3"/>
  <c r="S89" i="3"/>
  <c r="R89" i="3"/>
  <c r="Q89" i="3"/>
  <c r="P89" i="3"/>
  <c r="E89" i="3"/>
  <c r="U89" i="3" s="1"/>
  <c r="S88" i="3"/>
  <c r="R88" i="3"/>
  <c r="Q88" i="3"/>
  <c r="P88" i="3"/>
  <c r="E88" i="3"/>
  <c r="S86" i="3"/>
  <c r="R86" i="3"/>
  <c r="Q86" i="3"/>
  <c r="P86" i="3"/>
  <c r="E86" i="3"/>
  <c r="T86" i="3" s="1"/>
  <c r="O74" i="3"/>
  <c r="N74" i="3"/>
  <c r="M74" i="3"/>
  <c r="L74" i="3"/>
  <c r="K74" i="3"/>
  <c r="J74" i="3"/>
  <c r="I74" i="3"/>
  <c r="H74" i="3"/>
  <c r="G74" i="3"/>
  <c r="F74" i="3"/>
  <c r="C74" i="3"/>
  <c r="B74" i="3"/>
  <c r="O73" i="3"/>
  <c r="N73" i="3"/>
  <c r="M73" i="3"/>
  <c r="L73" i="3"/>
  <c r="K73" i="3"/>
  <c r="J73" i="3"/>
  <c r="I73" i="3"/>
  <c r="S73" i="3" s="1"/>
  <c r="H73" i="3"/>
  <c r="R73" i="3" s="1"/>
  <c r="G73" i="3"/>
  <c r="F73" i="3"/>
  <c r="C73" i="3"/>
  <c r="B73" i="3"/>
  <c r="E73" i="3" s="1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T71" i="3"/>
  <c r="S71" i="3"/>
  <c r="R71" i="3"/>
  <c r="Q71" i="3"/>
  <c r="P71" i="3"/>
  <c r="E71" i="3"/>
  <c r="U71" i="3" s="1"/>
  <c r="S70" i="3"/>
  <c r="R70" i="3"/>
  <c r="Q70" i="3"/>
  <c r="P70" i="3"/>
  <c r="E70" i="3"/>
  <c r="O68" i="3"/>
  <c r="N68" i="3"/>
  <c r="M68" i="3"/>
  <c r="L68" i="3"/>
  <c r="K68" i="3"/>
  <c r="J68" i="3"/>
  <c r="I68" i="3"/>
  <c r="S68" i="3" s="1"/>
  <c r="H68" i="3"/>
  <c r="G68" i="3"/>
  <c r="F68" i="3"/>
  <c r="C68" i="3"/>
  <c r="B68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E67" i="3"/>
  <c r="C67" i="3"/>
  <c r="B67" i="3"/>
  <c r="S66" i="3"/>
  <c r="R66" i="3"/>
  <c r="Q66" i="3"/>
  <c r="P66" i="3"/>
  <c r="E66" i="3"/>
  <c r="T66" i="3" s="1"/>
  <c r="S65" i="3"/>
  <c r="R65" i="3"/>
  <c r="Q65" i="3"/>
  <c r="P65" i="3"/>
  <c r="E65" i="3"/>
  <c r="U64" i="3"/>
  <c r="S64" i="3"/>
  <c r="R64" i="3"/>
  <c r="Q64" i="3"/>
  <c r="P64" i="3"/>
  <c r="E64" i="3"/>
  <c r="T64" i="3" s="1"/>
  <c r="T63" i="3"/>
  <c r="S63" i="3"/>
  <c r="R63" i="3"/>
  <c r="Q63" i="3"/>
  <c r="P63" i="3"/>
  <c r="E63" i="3"/>
  <c r="U63" i="3" s="1"/>
  <c r="U62" i="3"/>
  <c r="S62" i="3"/>
  <c r="R62" i="3"/>
  <c r="Q62" i="3"/>
  <c r="P62" i="3"/>
  <c r="E62" i="3"/>
  <c r="T62" i="3" s="1"/>
  <c r="O60" i="3"/>
  <c r="N60" i="3"/>
  <c r="M60" i="3"/>
  <c r="L60" i="3"/>
  <c r="K60" i="3"/>
  <c r="J60" i="3"/>
  <c r="I60" i="3"/>
  <c r="S60" i="3" s="1"/>
  <c r="H60" i="3"/>
  <c r="R60" i="3" s="1"/>
  <c r="C60" i="3"/>
  <c r="B60" i="3"/>
  <c r="E60" i="3" s="1"/>
  <c r="T59" i="3"/>
  <c r="S59" i="3"/>
  <c r="R59" i="3"/>
  <c r="Q59" i="3"/>
  <c r="P59" i="3"/>
  <c r="E59" i="3"/>
  <c r="U59" i="3" s="1"/>
  <c r="S58" i="3"/>
  <c r="R58" i="3"/>
  <c r="Q58" i="3"/>
  <c r="P58" i="3"/>
  <c r="E58" i="3"/>
  <c r="S57" i="3"/>
  <c r="R57" i="3"/>
  <c r="Q57" i="3"/>
  <c r="P57" i="3"/>
  <c r="E57" i="3"/>
  <c r="S56" i="3"/>
  <c r="R56" i="3"/>
  <c r="Q56" i="3"/>
  <c r="P56" i="3"/>
  <c r="E56" i="3"/>
  <c r="O54" i="3"/>
  <c r="N54" i="3"/>
  <c r="M54" i="3"/>
  <c r="L54" i="3"/>
  <c r="K54" i="3"/>
  <c r="J54" i="3"/>
  <c r="I54" i="3"/>
  <c r="S54" i="3" s="1"/>
  <c r="H54" i="3"/>
  <c r="R54" i="3" s="1"/>
  <c r="G54" i="3"/>
  <c r="F54" i="3"/>
  <c r="C54" i="3"/>
  <c r="B54" i="3"/>
  <c r="E54" i="3" s="1"/>
  <c r="S53" i="3"/>
  <c r="R53" i="3"/>
  <c r="Q53" i="3"/>
  <c r="P53" i="3"/>
  <c r="E53" i="3"/>
  <c r="U52" i="3"/>
  <c r="S52" i="3"/>
  <c r="R52" i="3"/>
  <c r="Q52" i="3"/>
  <c r="P52" i="3"/>
  <c r="E52" i="3"/>
  <c r="T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8" i="3"/>
  <c r="T48" i="3"/>
  <c r="S48" i="3"/>
  <c r="R48" i="3"/>
  <c r="Q48" i="3"/>
  <c r="P48" i="3"/>
  <c r="E48" i="3"/>
  <c r="T47" i="3"/>
  <c r="S47" i="3"/>
  <c r="R47" i="3"/>
  <c r="Q47" i="3"/>
  <c r="P47" i="3"/>
  <c r="E47" i="3"/>
  <c r="U47" i="3" s="1"/>
  <c r="S46" i="3"/>
  <c r="R46" i="3"/>
  <c r="Q46" i="3"/>
  <c r="P46" i="3"/>
  <c r="E46" i="3"/>
  <c r="S45" i="3"/>
  <c r="R45" i="3"/>
  <c r="Q45" i="3"/>
  <c r="P45" i="3"/>
  <c r="E45" i="3"/>
  <c r="S44" i="3"/>
  <c r="R44" i="3"/>
  <c r="Q44" i="3"/>
  <c r="P44" i="3"/>
  <c r="E44" i="3"/>
  <c r="S43" i="3"/>
  <c r="R43" i="3"/>
  <c r="Q43" i="3"/>
  <c r="P43" i="3"/>
  <c r="E43" i="3"/>
  <c r="O41" i="3"/>
  <c r="N41" i="3"/>
  <c r="M41" i="3"/>
  <c r="L41" i="3"/>
  <c r="K41" i="3"/>
  <c r="J41" i="3"/>
  <c r="I41" i="3"/>
  <c r="H41" i="3"/>
  <c r="R41" i="3" s="1"/>
  <c r="G41" i="3"/>
  <c r="F41" i="3"/>
  <c r="C41" i="3"/>
  <c r="B41" i="3"/>
  <c r="E41" i="3" s="1"/>
  <c r="U40" i="3"/>
  <c r="T40" i="3"/>
  <c r="S40" i="3"/>
  <c r="R40" i="3"/>
  <c r="Q40" i="3"/>
  <c r="P40" i="3"/>
  <c r="E40" i="3"/>
  <c r="U39" i="3"/>
  <c r="T39" i="3"/>
  <c r="S39" i="3"/>
  <c r="R39" i="3"/>
  <c r="Q39" i="3"/>
  <c r="P39" i="3"/>
  <c r="E39" i="3"/>
  <c r="T38" i="3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S36" i="3"/>
  <c r="R36" i="3"/>
  <c r="Q36" i="3"/>
  <c r="P36" i="3"/>
  <c r="E36" i="3"/>
  <c r="O34" i="3"/>
  <c r="N34" i="3"/>
  <c r="M34" i="3"/>
  <c r="L34" i="3"/>
  <c r="K34" i="3"/>
  <c r="J34" i="3"/>
  <c r="R34" i="3" s="1"/>
  <c r="I34" i="3"/>
  <c r="S34" i="3" s="1"/>
  <c r="H34" i="3"/>
  <c r="G34" i="3"/>
  <c r="F34" i="3"/>
  <c r="C34" i="3"/>
  <c r="B34" i="3"/>
  <c r="E34" i="3" s="1"/>
  <c r="S33" i="3"/>
  <c r="R33" i="3"/>
  <c r="Q33" i="3"/>
  <c r="U33" i="3" s="1"/>
  <c r="P33" i="3"/>
  <c r="E33" i="3"/>
  <c r="S31" i="3"/>
  <c r="O31" i="3"/>
  <c r="N31" i="3"/>
  <c r="M31" i="3"/>
  <c r="L31" i="3"/>
  <c r="K31" i="3"/>
  <c r="J31" i="3"/>
  <c r="I31" i="3"/>
  <c r="H31" i="3"/>
  <c r="G31" i="3"/>
  <c r="F31" i="3"/>
  <c r="E31" i="3"/>
  <c r="C31" i="3"/>
  <c r="B31" i="3"/>
  <c r="S30" i="3"/>
  <c r="R30" i="3"/>
  <c r="Q30" i="3"/>
  <c r="P30" i="3"/>
  <c r="E30" i="3"/>
  <c r="U30" i="3" s="1"/>
  <c r="S29" i="3"/>
  <c r="R29" i="3"/>
  <c r="Q29" i="3"/>
  <c r="P29" i="3"/>
  <c r="E29" i="3"/>
  <c r="T28" i="3"/>
  <c r="S28" i="3"/>
  <c r="R28" i="3"/>
  <c r="Q28" i="3"/>
  <c r="P28" i="3"/>
  <c r="E28" i="3"/>
  <c r="U28" i="3" s="1"/>
  <c r="S27" i="3"/>
  <c r="R27" i="3"/>
  <c r="Q27" i="3"/>
  <c r="P27" i="3"/>
  <c r="E27" i="3"/>
  <c r="O25" i="3"/>
  <c r="N25" i="3"/>
  <c r="M25" i="3"/>
  <c r="L25" i="3"/>
  <c r="K25" i="3"/>
  <c r="J25" i="3"/>
  <c r="I25" i="3"/>
  <c r="S25" i="3" s="1"/>
  <c r="H25" i="3"/>
  <c r="R25" i="3" s="1"/>
  <c r="G25" i="3"/>
  <c r="F25" i="3"/>
  <c r="C25" i="3"/>
  <c r="B25" i="3"/>
  <c r="U24" i="3"/>
  <c r="S24" i="3"/>
  <c r="R24" i="3"/>
  <c r="Q24" i="3"/>
  <c r="P24" i="3"/>
  <c r="E24" i="3"/>
  <c r="T24" i="3" s="1"/>
  <c r="S23" i="3"/>
  <c r="R23" i="3"/>
  <c r="Q23" i="3"/>
  <c r="P23" i="3"/>
  <c r="E23" i="3"/>
  <c r="S22" i="3"/>
  <c r="R22" i="3"/>
  <c r="Q22" i="3"/>
  <c r="P22" i="3"/>
  <c r="E22" i="3"/>
  <c r="U22" i="3" s="1"/>
  <c r="S21" i="3"/>
  <c r="R21" i="3"/>
  <c r="Q21" i="3"/>
  <c r="U21" i="3" s="1"/>
  <c r="P21" i="3"/>
  <c r="E21" i="3"/>
  <c r="U20" i="3"/>
  <c r="T20" i="3"/>
  <c r="S20" i="3"/>
  <c r="R20" i="3"/>
  <c r="Q20" i="3"/>
  <c r="P20" i="3"/>
  <c r="E20" i="3"/>
  <c r="T19" i="3"/>
  <c r="S19" i="3"/>
  <c r="R19" i="3"/>
  <c r="Q19" i="3"/>
  <c r="P19" i="3"/>
  <c r="E19" i="3"/>
  <c r="U19" i="3" s="1"/>
  <c r="U18" i="3"/>
  <c r="S18" i="3"/>
  <c r="R18" i="3"/>
  <c r="Q18" i="3"/>
  <c r="P18" i="3"/>
  <c r="E18" i="3"/>
  <c r="T18" i="3" s="1"/>
  <c r="O16" i="3"/>
  <c r="N16" i="3"/>
  <c r="M16" i="3"/>
  <c r="L16" i="3"/>
  <c r="K16" i="3"/>
  <c r="J16" i="3"/>
  <c r="I16" i="3"/>
  <c r="S16" i="3" s="1"/>
  <c r="H16" i="3"/>
  <c r="R16" i="3" s="1"/>
  <c r="G16" i="3"/>
  <c r="F16" i="3"/>
  <c r="C16" i="3"/>
  <c r="B16" i="3"/>
  <c r="T15" i="3"/>
  <c r="S15" i="3"/>
  <c r="R15" i="3"/>
  <c r="Q15" i="3"/>
  <c r="P15" i="3"/>
  <c r="E15" i="3"/>
  <c r="U15" i="3" s="1"/>
  <c r="S14" i="3"/>
  <c r="R14" i="3"/>
  <c r="Q14" i="3"/>
  <c r="P14" i="3"/>
  <c r="E14" i="3"/>
  <c r="S13" i="3"/>
  <c r="R13" i="3"/>
  <c r="Q13" i="3"/>
  <c r="P13" i="3"/>
  <c r="E13" i="3"/>
  <c r="U12" i="3"/>
  <c r="T12" i="3"/>
  <c r="S12" i="3"/>
  <c r="R12" i="3"/>
  <c r="Q12" i="3"/>
  <c r="P12" i="3"/>
  <c r="E12" i="3"/>
  <c r="U11" i="3"/>
  <c r="T11" i="3"/>
  <c r="S11" i="3"/>
  <c r="R11" i="3"/>
  <c r="Q11" i="3"/>
  <c r="P11" i="3"/>
  <c r="E11" i="3"/>
  <c r="T10" i="3"/>
  <c r="S10" i="3"/>
  <c r="R10" i="3"/>
  <c r="Q10" i="3"/>
  <c r="P10" i="3"/>
  <c r="E10" i="3"/>
  <c r="S9" i="3"/>
  <c r="R9" i="3"/>
  <c r="Q9" i="3"/>
  <c r="P9" i="3"/>
  <c r="E9" i="3"/>
  <c r="T9" i="3" s="1"/>
  <c r="S96" i="2"/>
  <c r="R96" i="2"/>
  <c r="Q96" i="2"/>
  <c r="P96" i="2"/>
  <c r="E96" i="2"/>
  <c r="S95" i="2"/>
  <c r="R95" i="2"/>
  <c r="Q95" i="2"/>
  <c r="P95" i="2"/>
  <c r="E95" i="2"/>
  <c r="S94" i="2"/>
  <c r="R94" i="2"/>
  <c r="Q94" i="2"/>
  <c r="P94" i="2"/>
  <c r="E94" i="2"/>
  <c r="S93" i="2"/>
  <c r="R93" i="2"/>
  <c r="Q93" i="2"/>
  <c r="P93" i="2"/>
  <c r="E93" i="2"/>
  <c r="T92" i="2"/>
  <c r="S92" i="2"/>
  <c r="R92" i="2"/>
  <c r="Q92" i="2"/>
  <c r="P92" i="2"/>
  <c r="E92" i="2"/>
  <c r="U92" i="2" s="1"/>
  <c r="U91" i="2"/>
  <c r="S91" i="2"/>
  <c r="R91" i="2"/>
  <c r="Q91" i="2"/>
  <c r="P91" i="2"/>
  <c r="T91" i="2" s="1"/>
  <c r="E91" i="2"/>
  <c r="U90" i="2"/>
  <c r="T90" i="2"/>
  <c r="S90" i="2"/>
  <c r="R90" i="2"/>
  <c r="Q90" i="2"/>
  <c r="P90" i="2"/>
  <c r="E90" i="2"/>
  <c r="S89" i="2"/>
  <c r="R89" i="2"/>
  <c r="Q89" i="2"/>
  <c r="P89" i="2"/>
  <c r="E89" i="2"/>
  <c r="U89" i="2" s="1"/>
  <c r="S88" i="2"/>
  <c r="R88" i="2"/>
  <c r="Q88" i="2"/>
  <c r="P88" i="2"/>
  <c r="P87" i="2" s="1"/>
  <c r="E88" i="2"/>
  <c r="U88" i="2" s="1"/>
  <c r="S86" i="2"/>
  <c r="R86" i="2"/>
  <c r="Q86" i="2"/>
  <c r="P86" i="2"/>
  <c r="E86" i="2"/>
  <c r="O74" i="2"/>
  <c r="N74" i="2"/>
  <c r="M74" i="2"/>
  <c r="L74" i="2"/>
  <c r="K74" i="2"/>
  <c r="J74" i="2"/>
  <c r="I74" i="2"/>
  <c r="H74" i="2"/>
  <c r="G74" i="2"/>
  <c r="F74" i="2"/>
  <c r="C74" i="2"/>
  <c r="B74" i="2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E73" i="2" s="1"/>
  <c r="O72" i="2"/>
  <c r="N72" i="2"/>
  <c r="M72" i="2"/>
  <c r="L72" i="2"/>
  <c r="K72" i="2"/>
  <c r="J72" i="2"/>
  <c r="I72" i="2"/>
  <c r="S72" i="2" s="1"/>
  <c r="H72" i="2"/>
  <c r="R72" i="2" s="1"/>
  <c r="G72" i="2"/>
  <c r="F72" i="2"/>
  <c r="C72" i="2"/>
  <c r="E72" i="2" s="1"/>
  <c r="B72" i="2"/>
  <c r="S71" i="2"/>
  <c r="R71" i="2"/>
  <c r="Q71" i="2"/>
  <c r="P71" i="2"/>
  <c r="E71" i="2"/>
  <c r="S70" i="2"/>
  <c r="R70" i="2"/>
  <c r="Q70" i="2"/>
  <c r="P70" i="2"/>
  <c r="E70" i="2"/>
  <c r="O68" i="2"/>
  <c r="N68" i="2"/>
  <c r="M68" i="2"/>
  <c r="L68" i="2"/>
  <c r="K68" i="2"/>
  <c r="J68" i="2"/>
  <c r="I68" i="2"/>
  <c r="H68" i="2"/>
  <c r="G68" i="2"/>
  <c r="F68" i="2"/>
  <c r="C68" i="2"/>
  <c r="B68" i="2"/>
  <c r="E68" i="2" s="1"/>
  <c r="O67" i="2"/>
  <c r="N67" i="2"/>
  <c r="M67" i="2"/>
  <c r="L67" i="2"/>
  <c r="K67" i="2"/>
  <c r="J67" i="2"/>
  <c r="I67" i="2"/>
  <c r="H67" i="2"/>
  <c r="G67" i="2"/>
  <c r="F67" i="2"/>
  <c r="C67" i="2"/>
  <c r="B67" i="2"/>
  <c r="S66" i="2"/>
  <c r="R66" i="2"/>
  <c r="Q66" i="2"/>
  <c r="P66" i="2"/>
  <c r="T66" i="2" s="1"/>
  <c r="E66" i="2"/>
  <c r="T65" i="2"/>
  <c r="S65" i="2"/>
  <c r="R65" i="2"/>
  <c r="Q65" i="2"/>
  <c r="P65" i="2"/>
  <c r="E65" i="2"/>
  <c r="U65" i="2" s="1"/>
  <c r="S64" i="2"/>
  <c r="R64" i="2"/>
  <c r="Q64" i="2"/>
  <c r="P64" i="2"/>
  <c r="E64" i="2"/>
  <c r="S63" i="2"/>
  <c r="R63" i="2"/>
  <c r="Q63" i="2"/>
  <c r="P63" i="2"/>
  <c r="E63" i="2"/>
  <c r="U63" i="2" s="1"/>
  <c r="U62" i="2"/>
  <c r="S62" i="2"/>
  <c r="R62" i="2"/>
  <c r="Q62" i="2"/>
  <c r="P62" i="2"/>
  <c r="E62" i="2"/>
  <c r="O60" i="2"/>
  <c r="N60" i="2"/>
  <c r="M60" i="2"/>
  <c r="L60" i="2"/>
  <c r="K60" i="2"/>
  <c r="J60" i="2"/>
  <c r="I60" i="2"/>
  <c r="H60" i="2"/>
  <c r="R60" i="2" s="1"/>
  <c r="C60" i="2"/>
  <c r="B60" i="2"/>
  <c r="U59" i="2"/>
  <c r="S59" i="2"/>
  <c r="R59" i="2"/>
  <c r="Q59" i="2"/>
  <c r="P59" i="2"/>
  <c r="E59" i="2"/>
  <c r="T59" i="2" s="1"/>
  <c r="U58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T56" i="2"/>
  <c r="S56" i="2"/>
  <c r="R56" i="2"/>
  <c r="Q56" i="2"/>
  <c r="P56" i="2"/>
  <c r="E56" i="2"/>
  <c r="U56" i="2" s="1"/>
  <c r="S54" i="2"/>
  <c r="O54" i="2"/>
  <c r="N54" i="2"/>
  <c r="M54" i="2"/>
  <c r="L54" i="2"/>
  <c r="K54" i="2"/>
  <c r="J54" i="2"/>
  <c r="I54" i="2"/>
  <c r="H54" i="2"/>
  <c r="G54" i="2"/>
  <c r="F54" i="2"/>
  <c r="C54" i="2"/>
  <c r="B54" i="2"/>
  <c r="E54" i="2" s="1"/>
  <c r="S53" i="2"/>
  <c r="R53" i="2"/>
  <c r="Q53" i="2"/>
  <c r="P53" i="2"/>
  <c r="E53" i="2"/>
  <c r="S52" i="2"/>
  <c r="R52" i="2"/>
  <c r="Q52" i="2"/>
  <c r="P52" i="2"/>
  <c r="E52" i="2"/>
  <c r="S51" i="2"/>
  <c r="R51" i="2"/>
  <c r="Q51" i="2"/>
  <c r="P51" i="2"/>
  <c r="E51" i="2"/>
  <c r="U51" i="2" s="1"/>
  <c r="S50" i="2"/>
  <c r="R50" i="2"/>
  <c r="Q50" i="2"/>
  <c r="P50" i="2"/>
  <c r="E50" i="2"/>
  <c r="S49" i="2"/>
  <c r="R49" i="2"/>
  <c r="Q49" i="2"/>
  <c r="P49" i="2"/>
  <c r="E49" i="2"/>
  <c r="U49" i="2" s="1"/>
  <c r="S48" i="2"/>
  <c r="R48" i="2"/>
  <c r="Q48" i="2"/>
  <c r="P48" i="2"/>
  <c r="E48" i="2"/>
  <c r="U48" i="2" s="1"/>
  <c r="U47" i="2"/>
  <c r="T47" i="2"/>
  <c r="S47" i="2"/>
  <c r="R47" i="2"/>
  <c r="Q47" i="2"/>
  <c r="P47" i="2"/>
  <c r="E47" i="2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S43" i="2"/>
  <c r="R43" i="2"/>
  <c r="Q43" i="2"/>
  <c r="P43" i="2"/>
  <c r="E43" i="2"/>
  <c r="U43" i="2" s="1"/>
  <c r="O41" i="2"/>
  <c r="N41" i="2"/>
  <c r="M41" i="2"/>
  <c r="L41" i="2"/>
  <c r="K41" i="2"/>
  <c r="J41" i="2"/>
  <c r="I41" i="2"/>
  <c r="S41" i="2" s="1"/>
  <c r="H41" i="2"/>
  <c r="G41" i="2"/>
  <c r="F41" i="2"/>
  <c r="C41" i="2"/>
  <c r="B41" i="2"/>
  <c r="S40" i="2"/>
  <c r="R40" i="2"/>
  <c r="Q40" i="2"/>
  <c r="P40" i="2"/>
  <c r="E40" i="2"/>
  <c r="U40" i="2" s="1"/>
  <c r="U39" i="2"/>
  <c r="S39" i="2"/>
  <c r="R39" i="2"/>
  <c r="Q39" i="2"/>
  <c r="P39" i="2"/>
  <c r="E39" i="2"/>
  <c r="T39" i="2" s="1"/>
  <c r="U38" i="2"/>
  <c r="S38" i="2"/>
  <c r="R38" i="2"/>
  <c r="Q38" i="2"/>
  <c r="P38" i="2"/>
  <c r="E38" i="2"/>
  <c r="T38" i="2" s="1"/>
  <c r="S37" i="2"/>
  <c r="R37" i="2"/>
  <c r="Q37" i="2"/>
  <c r="P37" i="2"/>
  <c r="E37" i="2"/>
  <c r="S36" i="2"/>
  <c r="R36" i="2"/>
  <c r="Q36" i="2"/>
  <c r="P36" i="2"/>
  <c r="E36" i="2"/>
  <c r="U36" i="2" s="1"/>
  <c r="O34" i="2"/>
  <c r="N34" i="2"/>
  <c r="M34" i="2"/>
  <c r="L34" i="2"/>
  <c r="K34" i="2"/>
  <c r="J34" i="2"/>
  <c r="I34" i="2"/>
  <c r="H34" i="2"/>
  <c r="R34" i="2" s="1"/>
  <c r="G34" i="2"/>
  <c r="F34" i="2"/>
  <c r="C34" i="2"/>
  <c r="B34" i="2"/>
  <c r="E34" i="2" s="1"/>
  <c r="U33" i="2"/>
  <c r="S33" i="2"/>
  <c r="R33" i="2"/>
  <c r="Q33" i="2"/>
  <c r="P33" i="2"/>
  <c r="T33" i="2" s="1"/>
  <c r="E33" i="2"/>
  <c r="O31" i="2"/>
  <c r="N31" i="2"/>
  <c r="M31" i="2"/>
  <c r="L31" i="2"/>
  <c r="K31" i="2"/>
  <c r="J31" i="2"/>
  <c r="I31" i="2"/>
  <c r="S31" i="2" s="1"/>
  <c r="H31" i="2"/>
  <c r="G31" i="2"/>
  <c r="F31" i="2"/>
  <c r="C31" i="2"/>
  <c r="E31" i="2" s="1"/>
  <c r="B31" i="2"/>
  <c r="S30" i="2"/>
  <c r="R30" i="2"/>
  <c r="Q30" i="2"/>
  <c r="P30" i="2"/>
  <c r="E30" i="2"/>
  <c r="S29" i="2"/>
  <c r="R29" i="2"/>
  <c r="Q29" i="2"/>
  <c r="P29" i="2"/>
  <c r="E29" i="2"/>
  <c r="T28" i="2"/>
  <c r="S28" i="2"/>
  <c r="R28" i="2"/>
  <c r="Q28" i="2"/>
  <c r="P28" i="2"/>
  <c r="E28" i="2"/>
  <c r="U28" i="2" s="1"/>
  <c r="S27" i="2"/>
  <c r="R27" i="2"/>
  <c r="Q27" i="2"/>
  <c r="P27" i="2"/>
  <c r="E27" i="2"/>
  <c r="O25" i="2"/>
  <c r="N25" i="2"/>
  <c r="M25" i="2"/>
  <c r="L25" i="2"/>
  <c r="K25" i="2"/>
  <c r="J25" i="2"/>
  <c r="I25" i="2"/>
  <c r="H25" i="2"/>
  <c r="R25" i="2" s="1"/>
  <c r="G25" i="2"/>
  <c r="F25" i="2"/>
  <c r="C25" i="2"/>
  <c r="E25" i="2" s="1"/>
  <c r="B25" i="2"/>
  <c r="S24" i="2"/>
  <c r="R24" i="2"/>
  <c r="Q24" i="2"/>
  <c r="P24" i="2"/>
  <c r="E24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U21" i="2"/>
  <c r="S21" i="2"/>
  <c r="R21" i="2"/>
  <c r="Q21" i="2"/>
  <c r="P21" i="2"/>
  <c r="E21" i="2"/>
  <c r="T21" i="2" s="1"/>
  <c r="T20" i="2"/>
  <c r="S20" i="2"/>
  <c r="R20" i="2"/>
  <c r="Q20" i="2"/>
  <c r="P20" i="2"/>
  <c r="E20" i="2"/>
  <c r="U20" i="2" s="1"/>
  <c r="U19" i="2"/>
  <c r="T19" i="2"/>
  <c r="S19" i="2"/>
  <c r="R19" i="2"/>
  <c r="Q19" i="2"/>
  <c r="P19" i="2"/>
  <c r="E19" i="2"/>
  <c r="T18" i="2"/>
  <c r="S18" i="2"/>
  <c r="R18" i="2"/>
  <c r="Q18" i="2"/>
  <c r="P18" i="2"/>
  <c r="E18" i="2"/>
  <c r="U18" i="2" s="1"/>
  <c r="O16" i="2"/>
  <c r="N16" i="2"/>
  <c r="M16" i="2"/>
  <c r="L16" i="2"/>
  <c r="K16" i="2"/>
  <c r="J16" i="2"/>
  <c r="I16" i="2"/>
  <c r="H16" i="2"/>
  <c r="G16" i="2"/>
  <c r="F16" i="2"/>
  <c r="C16" i="2"/>
  <c r="B16" i="2"/>
  <c r="T15" i="2"/>
  <c r="S15" i="2"/>
  <c r="R15" i="2"/>
  <c r="Q15" i="2"/>
  <c r="P15" i="2"/>
  <c r="E15" i="2"/>
  <c r="U15" i="2" s="1"/>
  <c r="S14" i="2"/>
  <c r="R14" i="2"/>
  <c r="Q14" i="2"/>
  <c r="P14" i="2"/>
  <c r="T14" i="2" s="1"/>
  <c r="E14" i="2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P9" i="2"/>
  <c r="E9" i="2"/>
  <c r="U9" i="2" s="1"/>
  <c r="U96" i="1"/>
  <c r="S96" i="1"/>
  <c r="R96" i="1"/>
  <c r="Q96" i="1"/>
  <c r="P96" i="1"/>
  <c r="E96" i="1"/>
  <c r="T96" i="1" s="1"/>
  <c r="S95" i="1"/>
  <c r="R95" i="1"/>
  <c r="Q95" i="1"/>
  <c r="P95" i="1"/>
  <c r="T95" i="1" s="1"/>
  <c r="E95" i="1"/>
  <c r="S94" i="1"/>
  <c r="R94" i="1"/>
  <c r="Q94" i="1"/>
  <c r="P94" i="1"/>
  <c r="T94" i="1" s="1"/>
  <c r="E94" i="1"/>
  <c r="S93" i="1"/>
  <c r="R93" i="1"/>
  <c r="Q93" i="1"/>
  <c r="P93" i="1"/>
  <c r="E93" i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S89" i="1"/>
  <c r="R89" i="1"/>
  <c r="Q89" i="1"/>
  <c r="P89" i="1"/>
  <c r="E89" i="1"/>
  <c r="U89" i="1" s="1"/>
  <c r="S88" i="1"/>
  <c r="R88" i="1"/>
  <c r="Q88" i="1"/>
  <c r="P88" i="1"/>
  <c r="E88" i="1"/>
  <c r="T88" i="1" s="1"/>
  <c r="T86" i="1"/>
  <c r="S86" i="1"/>
  <c r="R86" i="1"/>
  <c r="Q86" i="1"/>
  <c r="P86" i="1"/>
  <c r="E86" i="1"/>
  <c r="U86" i="1" s="1"/>
  <c r="O74" i="1"/>
  <c r="N74" i="1"/>
  <c r="M74" i="1"/>
  <c r="L74" i="1"/>
  <c r="K74" i="1"/>
  <c r="J74" i="1"/>
  <c r="I74" i="1"/>
  <c r="H74" i="1"/>
  <c r="G74" i="1"/>
  <c r="F74" i="1"/>
  <c r="C74" i="1"/>
  <c r="B74" i="1"/>
  <c r="O73" i="1"/>
  <c r="N73" i="1"/>
  <c r="M73" i="1"/>
  <c r="L73" i="1"/>
  <c r="K73" i="1"/>
  <c r="J73" i="1"/>
  <c r="I73" i="1"/>
  <c r="H73" i="1"/>
  <c r="P73" i="1" s="1"/>
  <c r="G73" i="1"/>
  <c r="F73" i="1"/>
  <c r="C73" i="1"/>
  <c r="B73" i="1"/>
  <c r="E73" i="1" s="1"/>
  <c r="O72" i="1"/>
  <c r="N72" i="1"/>
  <c r="M72" i="1"/>
  <c r="L72" i="1"/>
  <c r="K72" i="1"/>
  <c r="J72" i="1"/>
  <c r="I72" i="1"/>
  <c r="H72" i="1"/>
  <c r="R72" i="1" s="1"/>
  <c r="G72" i="1"/>
  <c r="F72" i="1"/>
  <c r="C72" i="1"/>
  <c r="B72" i="1"/>
  <c r="S71" i="1"/>
  <c r="R71" i="1"/>
  <c r="Q71" i="1"/>
  <c r="P71" i="1"/>
  <c r="E71" i="1"/>
  <c r="S70" i="1"/>
  <c r="R70" i="1"/>
  <c r="Q70" i="1"/>
  <c r="P70" i="1"/>
  <c r="E70" i="1"/>
  <c r="O68" i="1"/>
  <c r="N68" i="1"/>
  <c r="M68" i="1"/>
  <c r="L68" i="1"/>
  <c r="K68" i="1"/>
  <c r="J68" i="1"/>
  <c r="I68" i="1"/>
  <c r="H68" i="1"/>
  <c r="G68" i="1"/>
  <c r="F68" i="1"/>
  <c r="C68" i="1"/>
  <c r="B68" i="1"/>
  <c r="E68" i="1" s="1"/>
  <c r="O67" i="1"/>
  <c r="N67" i="1"/>
  <c r="M67" i="1"/>
  <c r="L67" i="1"/>
  <c r="K67" i="1"/>
  <c r="J67" i="1"/>
  <c r="I67" i="1"/>
  <c r="H67" i="1"/>
  <c r="R67" i="1" s="1"/>
  <c r="G67" i="1"/>
  <c r="F67" i="1"/>
  <c r="C67" i="1"/>
  <c r="B67" i="1"/>
  <c r="S66" i="1"/>
  <c r="R66" i="1"/>
  <c r="Q66" i="1"/>
  <c r="P66" i="1"/>
  <c r="E66" i="1"/>
  <c r="T66" i="1" s="1"/>
  <c r="S65" i="1"/>
  <c r="R65" i="1"/>
  <c r="Q65" i="1"/>
  <c r="P65" i="1"/>
  <c r="E65" i="1"/>
  <c r="U65" i="1" s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O60" i="1"/>
  <c r="N60" i="1"/>
  <c r="M60" i="1"/>
  <c r="L60" i="1"/>
  <c r="K60" i="1"/>
  <c r="J60" i="1"/>
  <c r="I60" i="1"/>
  <c r="S60" i="1" s="1"/>
  <c r="H60" i="1"/>
  <c r="C60" i="1"/>
  <c r="B60" i="1"/>
  <c r="S59" i="1"/>
  <c r="R59" i="1"/>
  <c r="Q59" i="1"/>
  <c r="P59" i="1"/>
  <c r="E59" i="1"/>
  <c r="T59" i="1" s="1"/>
  <c r="S58" i="1"/>
  <c r="R58" i="1"/>
  <c r="Q58" i="1"/>
  <c r="P58" i="1"/>
  <c r="E58" i="1"/>
  <c r="U58" i="1" s="1"/>
  <c r="U57" i="1"/>
  <c r="T57" i="1"/>
  <c r="S57" i="1"/>
  <c r="R57" i="1"/>
  <c r="Q57" i="1"/>
  <c r="P57" i="1"/>
  <c r="E57" i="1"/>
  <c r="U56" i="1"/>
  <c r="T56" i="1"/>
  <c r="S56" i="1"/>
  <c r="R56" i="1"/>
  <c r="Q56" i="1"/>
  <c r="P56" i="1"/>
  <c r="E56" i="1"/>
  <c r="O54" i="1"/>
  <c r="N54" i="1"/>
  <c r="M54" i="1"/>
  <c r="L54" i="1"/>
  <c r="K54" i="1"/>
  <c r="J54" i="1"/>
  <c r="I54" i="1"/>
  <c r="H54" i="1"/>
  <c r="R54" i="1" s="1"/>
  <c r="G54" i="1"/>
  <c r="F54" i="1"/>
  <c r="C54" i="1"/>
  <c r="B54" i="1"/>
  <c r="S53" i="1"/>
  <c r="R53" i="1"/>
  <c r="Q53" i="1"/>
  <c r="P53" i="1"/>
  <c r="E53" i="1"/>
  <c r="U53" i="1" s="1"/>
  <c r="S52" i="1"/>
  <c r="R52" i="1"/>
  <c r="Q52" i="1"/>
  <c r="P52" i="1"/>
  <c r="T52" i="1" s="1"/>
  <c r="E52" i="1"/>
  <c r="T51" i="1"/>
  <c r="S51" i="1"/>
  <c r="R51" i="1"/>
  <c r="Q51" i="1"/>
  <c r="P51" i="1"/>
  <c r="E51" i="1"/>
  <c r="U51" i="1" s="1"/>
  <c r="S50" i="1"/>
  <c r="R50" i="1"/>
  <c r="Q50" i="1"/>
  <c r="P50" i="1"/>
  <c r="E50" i="1"/>
  <c r="S49" i="1"/>
  <c r="R49" i="1"/>
  <c r="Q49" i="1"/>
  <c r="P49" i="1"/>
  <c r="E49" i="1"/>
  <c r="S48" i="1"/>
  <c r="R48" i="1"/>
  <c r="Q48" i="1"/>
  <c r="P48" i="1"/>
  <c r="E48" i="1"/>
  <c r="T48" i="1" s="1"/>
  <c r="S47" i="1"/>
  <c r="R47" i="1"/>
  <c r="Q47" i="1"/>
  <c r="P47" i="1"/>
  <c r="E47" i="1"/>
  <c r="S46" i="1"/>
  <c r="R46" i="1"/>
  <c r="Q46" i="1"/>
  <c r="P46" i="1"/>
  <c r="E46" i="1"/>
  <c r="U46" i="1" s="1"/>
  <c r="U45" i="1"/>
  <c r="S45" i="1"/>
  <c r="R45" i="1"/>
  <c r="Q45" i="1"/>
  <c r="P45" i="1"/>
  <c r="E45" i="1"/>
  <c r="S44" i="1"/>
  <c r="R44" i="1"/>
  <c r="Q44" i="1"/>
  <c r="P44" i="1"/>
  <c r="T44" i="1" s="1"/>
  <c r="E44" i="1"/>
  <c r="T43" i="1"/>
  <c r="S43" i="1"/>
  <c r="R43" i="1"/>
  <c r="Q43" i="1"/>
  <c r="P43" i="1"/>
  <c r="E43" i="1"/>
  <c r="U43" i="1" s="1"/>
  <c r="O41" i="1"/>
  <c r="N41" i="1"/>
  <c r="M41" i="1"/>
  <c r="L41" i="1"/>
  <c r="K41" i="1"/>
  <c r="S41" i="1" s="1"/>
  <c r="J41" i="1"/>
  <c r="I41" i="1"/>
  <c r="H41" i="1"/>
  <c r="G41" i="1"/>
  <c r="F41" i="1"/>
  <c r="C41" i="1"/>
  <c r="E41" i="1" s="1"/>
  <c r="B41" i="1"/>
  <c r="S40" i="1"/>
  <c r="R40" i="1"/>
  <c r="Q40" i="1"/>
  <c r="P40" i="1"/>
  <c r="E40" i="1"/>
  <c r="U40" i="1" s="1"/>
  <c r="S39" i="1"/>
  <c r="R39" i="1"/>
  <c r="Q39" i="1"/>
  <c r="P39" i="1"/>
  <c r="E39" i="1"/>
  <c r="S38" i="1"/>
  <c r="R38" i="1"/>
  <c r="Q38" i="1"/>
  <c r="P38" i="1"/>
  <c r="E38" i="1"/>
  <c r="S37" i="1"/>
  <c r="R37" i="1"/>
  <c r="Q37" i="1"/>
  <c r="P37" i="1"/>
  <c r="E37" i="1"/>
  <c r="T37" i="1" s="1"/>
  <c r="U36" i="1"/>
  <c r="S36" i="1"/>
  <c r="R36" i="1"/>
  <c r="Q36" i="1"/>
  <c r="P36" i="1"/>
  <c r="T36" i="1" s="1"/>
  <c r="E36" i="1"/>
  <c r="O34" i="1"/>
  <c r="N34" i="1"/>
  <c r="M34" i="1"/>
  <c r="L34" i="1"/>
  <c r="K34" i="1"/>
  <c r="J34" i="1"/>
  <c r="R34" i="1" s="1"/>
  <c r="I34" i="1"/>
  <c r="S34" i="1" s="1"/>
  <c r="H34" i="1"/>
  <c r="G34" i="1"/>
  <c r="F34" i="1"/>
  <c r="C34" i="1"/>
  <c r="B34" i="1"/>
  <c r="E34" i="1" s="1"/>
  <c r="S33" i="1"/>
  <c r="R33" i="1"/>
  <c r="Q33" i="1"/>
  <c r="P33" i="1"/>
  <c r="E33" i="1"/>
  <c r="O31" i="1"/>
  <c r="N31" i="1"/>
  <c r="M31" i="1"/>
  <c r="L31" i="1"/>
  <c r="K31" i="1"/>
  <c r="J31" i="1"/>
  <c r="R31" i="1" s="1"/>
  <c r="I31" i="1"/>
  <c r="S31" i="1" s="1"/>
  <c r="H31" i="1"/>
  <c r="G31" i="1"/>
  <c r="F31" i="1"/>
  <c r="C31" i="1"/>
  <c r="B31" i="1"/>
  <c r="E31" i="1" s="1"/>
  <c r="T30" i="1"/>
  <c r="S30" i="1"/>
  <c r="R30" i="1"/>
  <c r="Q30" i="1"/>
  <c r="P30" i="1"/>
  <c r="E30" i="1"/>
  <c r="U29" i="1"/>
  <c r="S29" i="1"/>
  <c r="R29" i="1"/>
  <c r="Q29" i="1"/>
  <c r="P29" i="1"/>
  <c r="E29" i="1"/>
  <c r="T29" i="1" s="1"/>
  <c r="S28" i="1"/>
  <c r="R28" i="1"/>
  <c r="Q28" i="1"/>
  <c r="P28" i="1"/>
  <c r="E28" i="1"/>
  <c r="S27" i="1"/>
  <c r="R27" i="1"/>
  <c r="Q27" i="1"/>
  <c r="P27" i="1"/>
  <c r="E27" i="1"/>
  <c r="O25" i="1"/>
  <c r="N25" i="1"/>
  <c r="M25" i="1"/>
  <c r="L25" i="1"/>
  <c r="K25" i="1"/>
  <c r="J25" i="1"/>
  <c r="I25" i="1"/>
  <c r="Q25" i="1" s="1"/>
  <c r="H25" i="1"/>
  <c r="R25" i="1" s="1"/>
  <c r="G25" i="1"/>
  <c r="F25" i="1"/>
  <c r="C25" i="1"/>
  <c r="B25" i="1"/>
  <c r="S24" i="1"/>
  <c r="R24" i="1"/>
  <c r="Q24" i="1"/>
  <c r="P24" i="1"/>
  <c r="E24" i="1"/>
  <c r="S23" i="1"/>
  <c r="R23" i="1"/>
  <c r="Q23" i="1"/>
  <c r="P23" i="1"/>
  <c r="E23" i="1"/>
  <c r="S22" i="1"/>
  <c r="R22" i="1"/>
  <c r="Q22" i="1"/>
  <c r="P22" i="1"/>
  <c r="E22" i="1"/>
  <c r="S21" i="1"/>
  <c r="R21" i="1"/>
  <c r="Q21" i="1"/>
  <c r="P21" i="1"/>
  <c r="E21" i="1"/>
  <c r="S20" i="1"/>
  <c r="R20" i="1"/>
  <c r="Q20" i="1"/>
  <c r="P20" i="1"/>
  <c r="E20" i="1"/>
  <c r="T19" i="1"/>
  <c r="S19" i="1"/>
  <c r="R19" i="1"/>
  <c r="Q19" i="1"/>
  <c r="P19" i="1"/>
  <c r="E19" i="1"/>
  <c r="U19" i="1" s="1"/>
  <c r="U18" i="1"/>
  <c r="T18" i="1"/>
  <c r="S18" i="1"/>
  <c r="R18" i="1"/>
  <c r="Q18" i="1"/>
  <c r="P18" i="1"/>
  <c r="E18" i="1"/>
  <c r="O16" i="1"/>
  <c r="N16" i="1"/>
  <c r="M16" i="1"/>
  <c r="L16" i="1"/>
  <c r="K16" i="1"/>
  <c r="J16" i="1"/>
  <c r="I16" i="1"/>
  <c r="S16" i="1" s="1"/>
  <c r="H16" i="1"/>
  <c r="G16" i="1"/>
  <c r="F16" i="1"/>
  <c r="C16" i="1"/>
  <c r="B16" i="1"/>
  <c r="E16" i="1" s="1"/>
  <c r="S15" i="1"/>
  <c r="R15" i="1"/>
  <c r="Q15" i="1"/>
  <c r="P15" i="1"/>
  <c r="E15" i="1"/>
  <c r="U15" i="1" s="1"/>
  <c r="U14" i="1"/>
  <c r="S14" i="1"/>
  <c r="R14" i="1"/>
  <c r="Q14" i="1"/>
  <c r="P14" i="1"/>
  <c r="E14" i="1"/>
  <c r="S13" i="1"/>
  <c r="R13" i="1"/>
  <c r="Q13" i="1"/>
  <c r="P13" i="1"/>
  <c r="T13" i="1" s="1"/>
  <c r="E13" i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P10" i="1"/>
  <c r="E10" i="1"/>
  <c r="S9" i="1"/>
  <c r="R9" i="1"/>
  <c r="Q9" i="1"/>
  <c r="P9" i="1"/>
  <c r="E9" i="1"/>
  <c r="U9" i="1" s="1"/>
  <c r="U29" i="5" l="1"/>
  <c r="T29" i="5"/>
  <c r="T91" i="32"/>
  <c r="U91" i="32"/>
  <c r="S34" i="38"/>
  <c r="Q34" i="38"/>
  <c r="U59" i="38"/>
  <c r="T59" i="38"/>
  <c r="U23" i="1"/>
  <c r="T23" i="1"/>
  <c r="U33" i="1"/>
  <c r="U47" i="1"/>
  <c r="T47" i="1"/>
  <c r="U70" i="1"/>
  <c r="U10" i="2"/>
  <c r="T10" i="2"/>
  <c r="U37" i="2"/>
  <c r="T37" i="2"/>
  <c r="T43" i="3"/>
  <c r="U43" i="3"/>
  <c r="U15" i="5"/>
  <c r="T15" i="5"/>
  <c r="U51" i="5"/>
  <c r="U30" i="6"/>
  <c r="T30" i="6"/>
  <c r="U58" i="6"/>
  <c r="T58" i="6"/>
  <c r="U89" i="6"/>
  <c r="T24" i="7"/>
  <c r="U24" i="7"/>
  <c r="U62" i="13"/>
  <c r="T62" i="13"/>
  <c r="U50" i="15"/>
  <c r="T50" i="15"/>
  <c r="T20" i="17"/>
  <c r="U20" i="17"/>
  <c r="T37" i="17"/>
  <c r="U37" i="17"/>
  <c r="T20" i="1"/>
  <c r="U20" i="1"/>
  <c r="T65" i="1"/>
  <c r="U88" i="1"/>
  <c r="U71" i="2"/>
  <c r="T71" i="2"/>
  <c r="U94" i="2"/>
  <c r="T27" i="3"/>
  <c r="U27" i="3"/>
  <c r="U58" i="3"/>
  <c r="T58" i="3"/>
  <c r="T29" i="4"/>
  <c r="U29" i="4"/>
  <c r="T71" i="4"/>
  <c r="U71" i="4"/>
  <c r="U24" i="5"/>
  <c r="T33" i="5"/>
  <c r="U96" i="5"/>
  <c r="T96" i="5"/>
  <c r="U33" i="6"/>
  <c r="T33" i="6"/>
  <c r="T52" i="7"/>
  <c r="U52" i="7"/>
  <c r="U58" i="7"/>
  <c r="T58" i="7"/>
  <c r="U88" i="14"/>
  <c r="T88" i="14"/>
  <c r="T28" i="1"/>
  <c r="U28" i="1"/>
  <c r="U11" i="4"/>
  <c r="T11" i="4"/>
  <c r="U46" i="6"/>
  <c r="T46" i="6"/>
  <c r="U10" i="11"/>
  <c r="T10" i="11"/>
  <c r="T40" i="25"/>
  <c r="U40" i="25"/>
  <c r="T15" i="27"/>
  <c r="U15" i="27"/>
  <c r="U37" i="1"/>
  <c r="T40" i="1"/>
  <c r="T58" i="1"/>
  <c r="U70" i="2"/>
  <c r="T70" i="2"/>
  <c r="T93" i="2"/>
  <c r="U93" i="2"/>
  <c r="U57" i="3"/>
  <c r="T57" i="3"/>
  <c r="U20" i="4"/>
  <c r="T20" i="4"/>
  <c r="U49" i="4"/>
  <c r="T49" i="4"/>
  <c r="U57" i="5"/>
  <c r="T57" i="5"/>
  <c r="P73" i="6"/>
  <c r="U9" i="20"/>
  <c r="T9" i="20"/>
  <c r="U38" i="20"/>
  <c r="T38" i="20"/>
  <c r="U29" i="2"/>
  <c r="T29" i="2"/>
  <c r="T14" i="1"/>
  <c r="U24" i="1"/>
  <c r="T24" i="1"/>
  <c r="T45" i="1"/>
  <c r="U71" i="1"/>
  <c r="T71" i="1"/>
  <c r="U10" i="3"/>
  <c r="P34" i="3"/>
  <c r="U36" i="3"/>
  <c r="T36" i="3"/>
  <c r="T46" i="4"/>
  <c r="U46" i="4"/>
  <c r="U43" i="5"/>
  <c r="T43" i="5"/>
  <c r="U15" i="6"/>
  <c r="U12" i="7"/>
  <c r="T12" i="7"/>
  <c r="U70" i="9"/>
  <c r="T70" i="9"/>
  <c r="U63" i="12"/>
  <c r="T63" i="12"/>
  <c r="T30" i="13"/>
  <c r="U30" i="13"/>
  <c r="U89" i="13"/>
  <c r="T89" i="13"/>
  <c r="U96" i="2"/>
  <c r="T96" i="2"/>
  <c r="U30" i="1"/>
  <c r="U53" i="2"/>
  <c r="T53" i="2"/>
  <c r="T95" i="3"/>
  <c r="U95" i="3"/>
  <c r="R73" i="4"/>
  <c r="T20" i="5"/>
  <c r="U20" i="5"/>
  <c r="U63" i="8"/>
  <c r="T63" i="8"/>
  <c r="U58" i="11"/>
  <c r="T58" i="11"/>
  <c r="U88" i="18"/>
  <c r="T88" i="18"/>
  <c r="P34" i="2"/>
  <c r="U19" i="7"/>
  <c r="T19" i="7"/>
  <c r="U65" i="38"/>
  <c r="T65" i="38"/>
  <c r="P34" i="5"/>
  <c r="R34" i="5"/>
  <c r="U27" i="1"/>
  <c r="T27" i="1"/>
  <c r="T53" i="1"/>
  <c r="U66" i="1"/>
  <c r="U90" i="1"/>
  <c r="T90" i="1"/>
  <c r="U30" i="2"/>
  <c r="T30" i="2"/>
  <c r="T50" i="2"/>
  <c r="U50" i="2"/>
  <c r="U46" i="3"/>
  <c r="T46" i="3"/>
  <c r="U14" i="4"/>
  <c r="U53" i="4"/>
  <c r="U88" i="4"/>
  <c r="T88" i="4"/>
  <c r="U30" i="5"/>
  <c r="T30" i="5"/>
  <c r="U56" i="5"/>
  <c r="T56" i="5"/>
  <c r="U64" i="5"/>
  <c r="T91" i="6"/>
  <c r="U49" i="11"/>
  <c r="T49" i="11"/>
  <c r="P73" i="7"/>
  <c r="R41" i="8"/>
  <c r="U43" i="8"/>
  <c r="T43" i="8"/>
  <c r="U51" i="9"/>
  <c r="T51" i="9"/>
  <c r="Q16" i="10"/>
  <c r="T22" i="10"/>
  <c r="U22" i="10"/>
  <c r="U49" i="10"/>
  <c r="T49" i="10"/>
  <c r="U58" i="10"/>
  <c r="T58" i="10"/>
  <c r="Q67" i="10"/>
  <c r="S25" i="11"/>
  <c r="U50" i="11"/>
  <c r="T50" i="11"/>
  <c r="U12" i="12"/>
  <c r="T12" i="12"/>
  <c r="R73" i="12"/>
  <c r="P68" i="13"/>
  <c r="U70" i="13"/>
  <c r="T70" i="13"/>
  <c r="U59" i="14"/>
  <c r="T59" i="14"/>
  <c r="U96" i="14"/>
  <c r="T96" i="14"/>
  <c r="R34" i="15"/>
  <c r="T65" i="17"/>
  <c r="U65" i="17"/>
  <c r="U21" i="18"/>
  <c r="T21" i="18"/>
  <c r="T23" i="20"/>
  <c r="U23" i="20"/>
  <c r="T29" i="20"/>
  <c r="U29" i="20"/>
  <c r="U36" i="20"/>
  <c r="T36" i="20"/>
  <c r="M114" i="14"/>
  <c r="S114" i="14" s="1"/>
  <c r="S97" i="14"/>
  <c r="E54" i="1"/>
  <c r="E67" i="1"/>
  <c r="S73" i="1"/>
  <c r="S34" i="2"/>
  <c r="E41" i="2"/>
  <c r="E74" i="2"/>
  <c r="E16" i="5"/>
  <c r="E25" i="5"/>
  <c r="P67" i="5"/>
  <c r="E16" i="6"/>
  <c r="E72" i="6"/>
  <c r="T37" i="7"/>
  <c r="E41" i="7"/>
  <c r="U63" i="7"/>
  <c r="T63" i="7"/>
  <c r="E72" i="7"/>
  <c r="U92" i="7"/>
  <c r="T92" i="7"/>
  <c r="Q31" i="9"/>
  <c r="U33" i="9"/>
  <c r="T33" i="9"/>
  <c r="U66" i="9"/>
  <c r="E68" i="10"/>
  <c r="U23" i="11"/>
  <c r="T23" i="11"/>
  <c r="T30" i="11"/>
  <c r="Q41" i="11"/>
  <c r="Q67" i="11"/>
  <c r="T52" i="12"/>
  <c r="U52" i="12"/>
  <c r="Q74" i="12"/>
  <c r="U91" i="12"/>
  <c r="S41" i="13"/>
  <c r="Q41" i="13"/>
  <c r="U52" i="13"/>
  <c r="T95" i="13"/>
  <c r="U44" i="14"/>
  <c r="T30" i="15"/>
  <c r="T27" i="16"/>
  <c r="U27" i="16"/>
  <c r="U50" i="18"/>
  <c r="U47" i="19"/>
  <c r="T51" i="20"/>
  <c r="U51" i="20"/>
  <c r="T57" i="20"/>
  <c r="U57" i="20"/>
  <c r="E60" i="20"/>
  <c r="S16" i="28"/>
  <c r="Q16" i="28"/>
  <c r="E67" i="2"/>
  <c r="S87" i="5"/>
  <c r="T53" i="6"/>
  <c r="U51" i="7"/>
  <c r="T51" i="7"/>
  <c r="U96" i="8"/>
  <c r="T96" i="8"/>
  <c r="E67" i="9"/>
  <c r="U44" i="12"/>
  <c r="T44" i="12"/>
  <c r="T40" i="36"/>
  <c r="U40" i="36"/>
  <c r="U46" i="36"/>
  <c r="T46" i="36"/>
  <c r="U90" i="37"/>
  <c r="T90" i="37"/>
  <c r="U13" i="1"/>
  <c r="R16" i="1"/>
  <c r="U44" i="1"/>
  <c r="T63" i="1"/>
  <c r="S72" i="1"/>
  <c r="R74" i="1"/>
  <c r="U95" i="1"/>
  <c r="P31" i="2"/>
  <c r="T46" i="2"/>
  <c r="E60" i="2"/>
  <c r="T89" i="2"/>
  <c r="E16" i="3"/>
  <c r="T21" i="3"/>
  <c r="U29" i="3"/>
  <c r="T51" i="3"/>
  <c r="T12" i="4"/>
  <c r="T52" i="4"/>
  <c r="R72" i="4"/>
  <c r="U89" i="4"/>
  <c r="R16" i="5"/>
  <c r="P31" i="5"/>
  <c r="Q31" i="5"/>
  <c r="R73" i="5"/>
  <c r="E74" i="5"/>
  <c r="T88" i="5"/>
  <c r="Q34" i="6"/>
  <c r="E41" i="6"/>
  <c r="T45" i="6"/>
  <c r="T47" i="6"/>
  <c r="U53" i="6"/>
  <c r="E67" i="6"/>
  <c r="R73" i="6"/>
  <c r="U13" i="7"/>
  <c r="P34" i="7"/>
  <c r="U36" i="7"/>
  <c r="T36" i="7"/>
  <c r="U62" i="7"/>
  <c r="T62" i="7"/>
  <c r="E31" i="8"/>
  <c r="U39" i="8"/>
  <c r="U52" i="8"/>
  <c r="T52" i="8"/>
  <c r="E31" i="9"/>
  <c r="E34" i="10"/>
  <c r="S41" i="10"/>
  <c r="T45" i="10"/>
  <c r="U22" i="11"/>
  <c r="T22" i="11"/>
  <c r="E54" i="11"/>
  <c r="U92" i="11"/>
  <c r="T92" i="11"/>
  <c r="E73" i="12"/>
  <c r="U9" i="14"/>
  <c r="T9" i="14"/>
  <c r="T70" i="14"/>
  <c r="Q72" i="14"/>
  <c r="U18" i="15"/>
  <c r="T18" i="15"/>
  <c r="U12" i="16"/>
  <c r="T12" i="16"/>
  <c r="U29" i="17"/>
  <c r="T29" i="17"/>
  <c r="U43" i="17"/>
  <c r="T43" i="17"/>
  <c r="U44" i="18"/>
  <c r="T44" i="18"/>
  <c r="U91" i="20"/>
  <c r="T91" i="20"/>
  <c r="Q16" i="21"/>
  <c r="S16" i="21"/>
  <c r="T19" i="26"/>
  <c r="U19" i="26"/>
  <c r="S72" i="26"/>
  <c r="Q72" i="26"/>
  <c r="E72" i="3"/>
  <c r="R16" i="4"/>
  <c r="U12" i="8"/>
  <c r="T12" i="8"/>
  <c r="U88" i="32"/>
  <c r="T88" i="32"/>
  <c r="R87" i="1"/>
  <c r="P41" i="2"/>
  <c r="R41" i="2"/>
  <c r="P31" i="3"/>
  <c r="S72" i="4"/>
  <c r="U45" i="6"/>
  <c r="U59" i="7"/>
  <c r="T59" i="7"/>
  <c r="T50" i="8"/>
  <c r="T94" i="8"/>
  <c r="T15" i="9"/>
  <c r="T40" i="9"/>
  <c r="T59" i="9"/>
  <c r="U59" i="9"/>
  <c r="U91" i="9"/>
  <c r="T94" i="9"/>
  <c r="U96" i="9"/>
  <c r="T96" i="9"/>
  <c r="T28" i="10"/>
  <c r="U30" i="10"/>
  <c r="T30" i="10"/>
  <c r="P54" i="10"/>
  <c r="T88" i="10"/>
  <c r="U90" i="10"/>
  <c r="T90" i="10"/>
  <c r="U40" i="11"/>
  <c r="T40" i="11"/>
  <c r="U51" i="11"/>
  <c r="T51" i="11"/>
  <c r="U62" i="12"/>
  <c r="T62" i="12"/>
  <c r="U43" i="13"/>
  <c r="U63" i="13"/>
  <c r="T36" i="14"/>
  <c r="T65" i="14"/>
  <c r="T19" i="17"/>
  <c r="U19" i="17"/>
  <c r="U29" i="19"/>
  <c r="T29" i="19"/>
  <c r="U40" i="19"/>
  <c r="T40" i="19"/>
  <c r="U50" i="21"/>
  <c r="T50" i="21"/>
  <c r="U20" i="22"/>
  <c r="T20" i="22"/>
  <c r="T33" i="22"/>
  <c r="U33" i="22"/>
  <c r="T40" i="22"/>
  <c r="U40" i="22"/>
  <c r="U50" i="24"/>
  <c r="T50" i="24"/>
  <c r="U28" i="26"/>
  <c r="T28" i="26"/>
  <c r="U38" i="18"/>
  <c r="T38" i="18"/>
  <c r="U53" i="22"/>
  <c r="T53" i="22"/>
  <c r="T23" i="36"/>
  <c r="U23" i="36"/>
  <c r="T15" i="1"/>
  <c r="T33" i="1"/>
  <c r="R41" i="1"/>
  <c r="T46" i="1"/>
  <c r="U59" i="1"/>
  <c r="S67" i="1"/>
  <c r="T70" i="1"/>
  <c r="T89" i="1"/>
  <c r="T9" i="2"/>
  <c r="R16" i="2"/>
  <c r="U22" i="2"/>
  <c r="Q25" i="2"/>
  <c r="S25" i="2"/>
  <c r="T36" i="2"/>
  <c r="T45" i="2"/>
  <c r="T49" i="2"/>
  <c r="T57" i="2"/>
  <c r="R67" i="2"/>
  <c r="T88" i="2"/>
  <c r="T30" i="3"/>
  <c r="Q31" i="3"/>
  <c r="U44" i="3"/>
  <c r="T50" i="3"/>
  <c r="Q72" i="3"/>
  <c r="T10" i="4"/>
  <c r="U15" i="4"/>
  <c r="Q41" i="4"/>
  <c r="S54" i="4"/>
  <c r="T70" i="4"/>
  <c r="T11" i="5"/>
  <c r="T52" i="5"/>
  <c r="E60" i="6"/>
  <c r="T70" i="6"/>
  <c r="U93" i="7"/>
  <c r="T93" i="7"/>
  <c r="U95" i="8"/>
  <c r="T95" i="8"/>
  <c r="U70" i="12"/>
  <c r="U92" i="12"/>
  <c r="T92" i="12"/>
  <c r="P72" i="13"/>
  <c r="R73" i="13"/>
  <c r="U15" i="17"/>
  <c r="T15" i="17"/>
  <c r="T24" i="19"/>
  <c r="U24" i="19"/>
  <c r="P34" i="19"/>
  <c r="R34" i="19"/>
  <c r="Q31" i="22"/>
  <c r="S31" i="22"/>
  <c r="T29" i="23"/>
  <c r="U29" i="23"/>
  <c r="E16" i="2"/>
  <c r="E25" i="3"/>
  <c r="Q34" i="8"/>
  <c r="S34" i="8"/>
  <c r="T39" i="10"/>
  <c r="U39" i="10"/>
  <c r="U57" i="10"/>
  <c r="T57" i="10"/>
  <c r="E73" i="11"/>
  <c r="U65" i="13"/>
  <c r="T65" i="13"/>
  <c r="U58" i="14"/>
  <c r="T58" i="14"/>
  <c r="U22" i="20"/>
  <c r="T22" i="20"/>
  <c r="U19" i="40"/>
  <c r="T19" i="40"/>
  <c r="E25" i="1"/>
  <c r="U25" i="1" s="1"/>
  <c r="Q41" i="1"/>
  <c r="E60" i="1"/>
  <c r="E72" i="1"/>
  <c r="T91" i="1"/>
  <c r="U94" i="1"/>
  <c r="T11" i="2"/>
  <c r="U14" i="2"/>
  <c r="S16" i="2"/>
  <c r="Q67" i="2"/>
  <c r="R31" i="3"/>
  <c r="T33" i="3"/>
  <c r="P87" i="3"/>
  <c r="E25" i="4"/>
  <c r="R68" i="6"/>
  <c r="U70" i="6"/>
  <c r="U27" i="8"/>
  <c r="T27" i="8"/>
  <c r="U51" i="8"/>
  <c r="T51" i="8"/>
  <c r="U64" i="8"/>
  <c r="T64" i="8"/>
  <c r="E41" i="9"/>
  <c r="S67" i="10"/>
  <c r="E72" i="10"/>
  <c r="E74" i="10"/>
  <c r="U11" i="11"/>
  <c r="T11" i="11"/>
  <c r="Q16" i="13"/>
  <c r="R72" i="13"/>
  <c r="U33" i="14"/>
  <c r="T33" i="14"/>
  <c r="U46" i="14"/>
  <c r="T46" i="14"/>
  <c r="U43" i="16"/>
  <c r="T43" i="16"/>
  <c r="E60" i="16"/>
  <c r="U63" i="16"/>
  <c r="T63" i="16"/>
  <c r="T51" i="17"/>
  <c r="U51" i="17"/>
  <c r="T11" i="18"/>
  <c r="U11" i="18"/>
  <c r="T24" i="18"/>
  <c r="U24" i="18"/>
  <c r="U89" i="18"/>
  <c r="T89" i="18"/>
  <c r="T46" i="20"/>
  <c r="U46" i="20"/>
  <c r="T49" i="20"/>
  <c r="U49" i="20"/>
  <c r="E67" i="20"/>
  <c r="P87" i="11"/>
  <c r="P115" i="11" s="1"/>
  <c r="P41" i="12"/>
  <c r="R72" i="12"/>
  <c r="P67" i="13"/>
  <c r="S68" i="13"/>
  <c r="S73" i="13"/>
  <c r="E67" i="14"/>
  <c r="S16" i="15"/>
  <c r="S34" i="15"/>
  <c r="R72" i="15"/>
  <c r="Q87" i="15"/>
  <c r="U91" i="15"/>
  <c r="T91" i="15"/>
  <c r="U39" i="16"/>
  <c r="T39" i="16"/>
  <c r="U91" i="16"/>
  <c r="T91" i="16"/>
  <c r="T47" i="17"/>
  <c r="U47" i="17"/>
  <c r="U71" i="17"/>
  <c r="T71" i="17"/>
  <c r="T96" i="17"/>
  <c r="U96" i="17"/>
  <c r="E34" i="18"/>
  <c r="U9" i="19"/>
  <c r="T9" i="19"/>
  <c r="E41" i="19"/>
  <c r="T58" i="19"/>
  <c r="U58" i="19"/>
  <c r="Q41" i="20"/>
  <c r="T43" i="20"/>
  <c r="U43" i="20"/>
  <c r="T71" i="20"/>
  <c r="U71" i="20"/>
  <c r="U50" i="22"/>
  <c r="T50" i="22"/>
  <c r="U56" i="22"/>
  <c r="T56" i="22"/>
  <c r="T66" i="22"/>
  <c r="U66" i="22"/>
  <c r="U37" i="23"/>
  <c r="T37" i="23"/>
  <c r="U57" i="23"/>
  <c r="T57" i="23"/>
  <c r="U93" i="24"/>
  <c r="T93" i="24"/>
  <c r="U22" i="25"/>
  <c r="U43" i="26"/>
  <c r="T43" i="26"/>
  <c r="U70" i="26"/>
  <c r="T70" i="26"/>
  <c r="E73" i="26"/>
  <c r="T89" i="31"/>
  <c r="U89" i="31"/>
  <c r="U9" i="33"/>
  <c r="T9" i="33"/>
  <c r="T71" i="37"/>
  <c r="U71" i="37"/>
  <c r="U19" i="38"/>
  <c r="T19" i="38"/>
  <c r="T43" i="7"/>
  <c r="Q67" i="7"/>
  <c r="P87" i="7"/>
  <c r="T87" i="7" s="1"/>
  <c r="T13" i="8"/>
  <c r="U18" i="8"/>
  <c r="T21" i="8"/>
  <c r="T28" i="8"/>
  <c r="E34" i="8"/>
  <c r="T40" i="8"/>
  <c r="T53" i="8"/>
  <c r="Q60" i="8"/>
  <c r="T65" i="8"/>
  <c r="T88" i="8"/>
  <c r="T12" i="9"/>
  <c r="T27" i="9"/>
  <c r="T43" i="9"/>
  <c r="T56" i="9"/>
  <c r="T71" i="9"/>
  <c r="T88" i="9"/>
  <c r="T9" i="10"/>
  <c r="T18" i="10"/>
  <c r="U45" i="10"/>
  <c r="T46" i="10"/>
  <c r="T53" i="10"/>
  <c r="R73" i="10"/>
  <c r="T91" i="10"/>
  <c r="U24" i="11"/>
  <c r="U30" i="11"/>
  <c r="P41" i="11"/>
  <c r="U52" i="11"/>
  <c r="U18" i="12"/>
  <c r="T37" i="12"/>
  <c r="U45" i="12"/>
  <c r="T64" i="12"/>
  <c r="T71" i="13"/>
  <c r="T95" i="14"/>
  <c r="E34" i="15"/>
  <c r="U20" i="16"/>
  <c r="T20" i="16"/>
  <c r="U38" i="16"/>
  <c r="T38" i="16"/>
  <c r="U90" i="16"/>
  <c r="T90" i="16"/>
  <c r="U24" i="17"/>
  <c r="T24" i="17"/>
  <c r="U95" i="17"/>
  <c r="T95" i="17"/>
  <c r="U71" i="18"/>
  <c r="T71" i="18"/>
  <c r="Q72" i="18"/>
  <c r="T93" i="18"/>
  <c r="U93" i="18"/>
  <c r="U96" i="18"/>
  <c r="T96" i="18"/>
  <c r="T37" i="19"/>
  <c r="U37" i="19"/>
  <c r="U65" i="19"/>
  <c r="T65" i="19"/>
  <c r="U89" i="19"/>
  <c r="T89" i="19"/>
  <c r="T18" i="20"/>
  <c r="U18" i="20"/>
  <c r="U93" i="20"/>
  <c r="T27" i="21"/>
  <c r="U27" i="21"/>
  <c r="U39" i="21"/>
  <c r="T39" i="21"/>
  <c r="U94" i="21"/>
  <c r="T94" i="21"/>
  <c r="T9" i="24"/>
  <c r="U9" i="24"/>
  <c r="P25" i="24"/>
  <c r="S16" i="26"/>
  <c r="Q16" i="26"/>
  <c r="U22" i="30"/>
  <c r="T22" i="30"/>
  <c r="Q34" i="30"/>
  <c r="S34" i="30"/>
  <c r="T65" i="31"/>
  <c r="U65" i="31"/>
  <c r="P41" i="7"/>
  <c r="Q41" i="7"/>
  <c r="R73" i="8"/>
  <c r="P68" i="10"/>
  <c r="Q87" i="10"/>
  <c r="E25" i="11"/>
  <c r="S31" i="11"/>
  <c r="T33" i="11"/>
  <c r="R41" i="11"/>
  <c r="P16" i="13"/>
  <c r="U95" i="14"/>
  <c r="Q41" i="15"/>
  <c r="S41" i="15"/>
  <c r="U57" i="15"/>
  <c r="T57" i="15"/>
  <c r="T45" i="16"/>
  <c r="U45" i="16"/>
  <c r="U14" i="17"/>
  <c r="T14" i="17"/>
  <c r="P72" i="18"/>
  <c r="R72" i="18"/>
  <c r="E31" i="19"/>
  <c r="E72" i="19"/>
  <c r="U22" i="21"/>
  <c r="T22" i="21"/>
  <c r="T13" i="22"/>
  <c r="U13" i="22"/>
  <c r="U18" i="23"/>
  <c r="T18" i="23"/>
  <c r="T24" i="23"/>
  <c r="U24" i="23"/>
  <c r="E73" i="23"/>
  <c r="T95" i="25"/>
  <c r="U95" i="25"/>
  <c r="U94" i="27"/>
  <c r="T94" i="27"/>
  <c r="U89" i="29"/>
  <c r="T89" i="29"/>
  <c r="T39" i="30"/>
  <c r="U39" i="30"/>
  <c r="T23" i="31"/>
  <c r="U23" i="31"/>
  <c r="R41" i="7"/>
  <c r="E73" i="7"/>
  <c r="T10" i="8"/>
  <c r="Q31" i="8"/>
  <c r="P16" i="9"/>
  <c r="P31" i="9"/>
  <c r="R73" i="9"/>
  <c r="S34" i="10"/>
  <c r="E54" i="10"/>
  <c r="S68" i="10"/>
  <c r="T70" i="10"/>
  <c r="Q72" i="10"/>
  <c r="R74" i="10"/>
  <c r="P73" i="11"/>
  <c r="T91" i="11"/>
  <c r="T11" i="12"/>
  <c r="T38" i="12"/>
  <c r="T43" i="12"/>
  <c r="U56" i="12"/>
  <c r="T59" i="12"/>
  <c r="T91" i="12"/>
  <c r="T15" i="13"/>
  <c r="S16" i="13"/>
  <c r="R16" i="13"/>
  <c r="T22" i="13"/>
  <c r="T24" i="13"/>
  <c r="T29" i="13"/>
  <c r="T44" i="13"/>
  <c r="T53" i="13"/>
  <c r="T64" i="13"/>
  <c r="T88" i="13"/>
  <c r="T96" i="13"/>
  <c r="U38" i="14"/>
  <c r="T45" i="14"/>
  <c r="T53" i="14"/>
  <c r="T49" i="15"/>
  <c r="U92" i="15"/>
  <c r="T92" i="15"/>
  <c r="U22" i="16"/>
  <c r="T28" i="16"/>
  <c r="U28" i="16"/>
  <c r="E31" i="16"/>
  <c r="U38" i="17"/>
  <c r="T38" i="17"/>
  <c r="T50" i="17"/>
  <c r="U52" i="17"/>
  <c r="T52" i="17"/>
  <c r="U90" i="17"/>
  <c r="U30" i="18"/>
  <c r="Q41" i="18"/>
  <c r="U43" i="18"/>
  <c r="T43" i="18"/>
  <c r="U12" i="19"/>
  <c r="U37" i="20"/>
  <c r="T37" i="20"/>
  <c r="U50" i="20"/>
  <c r="T50" i="20"/>
  <c r="T70" i="22"/>
  <c r="U70" i="22"/>
  <c r="T21" i="23"/>
  <c r="U21" i="23"/>
  <c r="U66" i="23"/>
  <c r="S87" i="23"/>
  <c r="T48" i="25"/>
  <c r="U48" i="25"/>
  <c r="U20" i="27"/>
  <c r="T20" i="27"/>
  <c r="U47" i="27"/>
  <c r="T47" i="27"/>
  <c r="U90" i="27"/>
  <c r="T90" i="27"/>
  <c r="T14" i="29"/>
  <c r="U14" i="29"/>
  <c r="E60" i="7"/>
  <c r="S74" i="7"/>
  <c r="E73" i="8"/>
  <c r="S16" i="9"/>
  <c r="Q25" i="9"/>
  <c r="R31" i="9"/>
  <c r="S73" i="9"/>
  <c r="R16" i="10"/>
  <c r="Q25" i="10"/>
  <c r="E31" i="10"/>
  <c r="U70" i="10"/>
  <c r="U20" i="11"/>
  <c r="S34" i="11"/>
  <c r="Q73" i="11"/>
  <c r="T93" i="12"/>
  <c r="U22" i="13"/>
  <c r="T93" i="13"/>
  <c r="R16" i="14"/>
  <c r="E34" i="14"/>
  <c r="R73" i="14"/>
  <c r="E74" i="14"/>
  <c r="U62" i="15"/>
  <c r="T62" i="15"/>
  <c r="U13" i="16"/>
  <c r="T13" i="16"/>
  <c r="E16" i="16"/>
  <c r="Q25" i="16"/>
  <c r="S25" i="16"/>
  <c r="P41" i="16"/>
  <c r="R41" i="16"/>
  <c r="U64" i="16"/>
  <c r="T64" i="16"/>
  <c r="U10" i="17"/>
  <c r="T10" i="17"/>
  <c r="U23" i="17"/>
  <c r="T23" i="17"/>
  <c r="T30" i="17"/>
  <c r="U30" i="17"/>
  <c r="E34" i="17"/>
  <c r="Q34" i="17"/>
  <c r="Q73" i="17"/>
  <c r="T91" i="17"/>
  <c r="U91" i="17"/>
  <c r="U12" i="18"/>
  <c r="T12" i="18"/>
  <c r="Q16" i="18"/>
  <c r="E31" i="18"/>
  <c r="T39" i="18"/>
  <c r="U39" i="18"/>
  <c r="U63" i="18"/>
  <c r="T63" i="18"/>
  <c r="U92" i="18"/>
  <c r="T92" i="18"/>
  <c r="T13" i="19"/>
  <c r="U13" i="19"/>
  <c r="T64" i="19"/>
  <c r="U64" i="19"/>
  <c r="U33" i="20"/>
  <c r="T33" i="20"/>
  <c r="P16" i="21"/>
  <c r="U48" i="23"/>
  <c r="T48" i="23"/>
  <c r="U89" i="23"/>
  <c r="T89" i="23"/>
  <c r="R34" i="25"/>
  <c r="T45" i="25"/>
  <c r="U45" i="25"/>
  <c r="U14" i="28"/>
  <c r="T14" i="28"/>
  <c r="U18" i="28"/>
  <c r="T18" i="28"/>
  <c r="U86" i="28"/>
  <c r="T86" i="28"/>
  <c r="T11" i="29"/>
  <c r="U11" i="29"/>
  <c r="U57" i="29"/>
  <c r="T57" i="29"/>
  <c r="T58" i="15"/>
  <c r="U63" i="15"/>
  <c r="T66" i="15"/>
  <c r="T93" i="15"/>
  <c r="T21" i="16"/>
  <c r="T40" i="16"/>
  <c r="U65" i="16"/>
  <c r="U11" i="17"/>
  <c r="S25" i="17"/>
  <c r="T44" i="17"/>
  <c r="T57" i="17"/>
  <c r="T92" i="17"/>
  <c r="U22" i="18"/>
  <c r="T70" i="18"/>
  <c r="E16" i="19"/>
  <c r="S34" i="20"/>
  <c r="S41" i="21"/>
  <c r="S72" i="21"/>
  <c r="Q41" i="22"/>
  <c r="S41" i="22"/>
  <c r="T49" i="22"/>
  <c r="U49" i="22"/>
  <c r="T52" i="22"/>
  <c r="U52" i="22"/>
  <c r="Q72" i="25"/>
  <c r="S72" i="25"/>
  <c r="U24" i="27"/>
  <c r="T24" i="27"/>
  <c r="R34" i="27"/>
  <c r="P67" i="28"/>
  <c r="R67" i="28"/>
  <c r="E73" i="28"/>
  <c r="U88" i="29"/>
  <c r="T88" i="29"/>
  <c r="T63" i="30"/>
  <c r="U63" i="30"/>
  <c r="U89" i="36"/>
  <c r="T89" i="36"/>
  <c r="T57" i="37"/>
  <c r="U57" i="37"/>
  <c r="E60" i="15"/>
  <c r="R16" i="16"/>
  <c r="S72" i="16"/>
  <c r="R74" i="16"/>
  <c r="U70" i="18"/>
  <c r="P31" i="19"/>
  <c r="R31" i="19"/>
  <c r="E31" i="20"/>
  <c r="E72" i="21"/>
  <c r="Q73" i="22"/>
  <c r="U10" i="25"/>
  <c r="S25" i="25"/>
  <c r="R67" i="26"/>
  <c r="T21" i="27"/>
  <c r="U21" i="27"/>
  <c r="U95" i="27"/>
  <c r="T95" i="27"/>
  <c r="U13" i="28"/>
  <c r="T13" i="28"/>
  <c r="U64" i="28"/>
  <c r="T64" i="28"/>
  <c r="U71" i="29"/>
  <c r="T71" i="29"/>
  <c r="T15" i="31"/>
  <c r="U15" i="31"/>
  <c r="T90" i="34"/>
  <c r="U90" i="34"/>
  <c r="U13" i="35"/>
  <c r="T13" i="35"/>
  <c r="S73" i="15"/>
  <c r="Q16" i="16"/>
  <c r="E41" i="16"/>
  <c r="E72" i="16"/>
  <c r="R34" i="18"/>
  <c r="R41" i="19"/>
  <c r="S68" i="19"/>
  <c r="S72" i="19"/>
  <c r="R74" i="19"/>
  <c r="S72" i="20"/>
  <c r="Q67" i="21"/>
  <c r="Q73" i="21"/>
  <c r="S73" i="21"/>
  <c r="U23" i="25"/>
  <c r="T23" i="25"/>
  <c r="U50" i="25"/>
  <c r="T50" i="25"/>
  <c r="U51" i="26"/>
  <c r="T51" i="26"/>
  <c r="U48" i="27"/>
  <c r="T48" i="27"/>
  <c r="T50" i="29"/>
  <c r="U50" i="29"/>
  <c r="U56" i="29"/>
  <c r="T56" i="29"/>
  <c r="U91" i="30"/>
  <c r="T91" i="30"/>
  <c r="R74" i="31"/>
  <c r="U28" i="32"/>
  <c r="T28" i="32"/>
  <c r="U29" i="33"/>
  <c r="T29" i="33"/>
  <c r="U57" i="34"/>
  <c r="T57" i="34"/>
  <c r="U66" i="34"/>
  <c r="T66" i="34"/>
  <c r="R68" i="15"/>
  <c r="P25" i="16"/>
  <c r="R34" i="16"/>
  <c r="E54" i="16"/>
  <c r="Q67" i="16"/>
  <c r="E68" i="16"/>
  <c r="E74" i="16"/>
  <c r="T96" i="16"/>
  <c r="E16" i="17"/>
  <c r="E25" i="17"/>
  <c r="Q31" i="17"/>
  <c r="U36" i="17"/>
  <c r="E72" i="17"/>
  <c r="R73" i="17"/>
  <c r="E72" i="18"/>
  <c r="T10" i="19"/>
  <c r="R16" i="19"/>
  <c r="E34" i="20"/>
  <c r="P41" i="20"/>
  <c r="R41" i="20"/>
  <c r="Q67" i="20"/>
  <c r="S74" i="20"/>
  <c r="E34" i="21"/>
  <c r="Q16" i="22"/>
  <c r="U48" i="22"/>
  <c r="T48" i="22"/>
  <c r="E60" i="22"/>
  <c r="T10" i="24"/>
  <c r="T33" i="24"/>
  <c r="T51" i="24"/>
  <c r="U51" i="24"/>
  <c r="E54" i="24"/>
  <c r="U11" i="26"/>
  <c r="T11" i="26"/>
  <c r="U22" i="26"/>
  <c r="T22" i="26"/>
  <c r="P34" i="26"/>
  <c r="R34" i="26"/>
  <c r="T19" i="28"/>
  <c r="U19" i="28"/>
  <c r="U15" i="29"/>
  <c r="T15" i="29"/>
  <c r="U49" i="30"/>
  <c r="T49" i="30"/>
  <c r="U62" i="30"/>
  <c r="T62" i="30"/>
  <c r="U52" i="32"/>
  <c r="T52" i="32"/>
  <c r="U89" i="32"/>
  <c r="T89" i="32"/>
  <c r="U47" i="33"/>
  <c r="T47" i="33"/>
  <c r="T50" i="33"/>
  <c r="U50" i="33"/>
  <c r="E41" i="22"/>
  <c r="E67" i="23"/>
  <c r="R68" i="23"/>
  <c r="R16" i="24"/>
  <c r="R34" i="24"/>
  <c r="R73" i="24"/>
  <c r="E41" i="25"/>
  <c r="P68" i="25"/>
  <c r="U70" i="25"/>
  <c r="T33" i="26"/>
  <c r="Q74" i="26"/>
  <c r="E41" i="28"/>
  <c r="T59" i="28"/>
  <c r="U59" i="28"/>
  <c r="P72" i="28"/>
  <c r="R72" i="28"/>
  <c r="U9" i="29"/>
  <c r="T9" i="29"/>
  <c r="U53" i="29"/>
  <c r="T53" i="29"/>
  <c r="U65" i="29"/>
  <c r="T65" i="29"/>
  <c r="R73" i="29"/>
  <c r="S16" i="30"/>
  <c r="U11" i="31"/>
  <c r="T11" i="31"/>
  <c r="P34" i="32"/>
  <c r="R34" i="32"/>
  <c r="P60" i="32"/>
  <c r="U11" i="34"/>
  <c r="U63" i="35"/>
  <c r="T63" i="35"/>
  <c r="T43" i="36"/>
  <c r="U43" i="36"/>
  <c r="U28" i="21"/>
  <c r="P31" i="21"/>
  <c r="R31" i="21"/>
  <c r="T44" i="21"/>
  <c r="T93" i="21"/>
  <c r="T29" i="22"/>
  <c r="U58" i="22"/>
  <c r="Q67" i="22"/>
  <c r="U71" i="22"/>
  <c r="T93" i="22"/>
  <c r="S16" i="23"/>
  <c r="T36" i="23"/>
  <c r="T56" i="23"/>
  <c r="T71" i="23"/>
  <c r="T88" i="23"/>
  <c r="T20" i="24"/>
  <c r="T37" i="24"/>
  <c r="T46" i="24"/>
  <c r="R68" i="24"/>
  <c r="T89" i="24"/>
  <c r="T24" i="25"/>
  <c r="T51" i="25"/>
  <c r="T62" i="25"/>
  <c r="P67" i="25"/>
  <c r="T12" i="26"/>
  <c r="T23" i="26"/>
  <c r="T29" i="26"/>
  <c r="S41" i="26"/>
  <c r="U46" i="26"/>
  <c r="T52" i="26"/>
  <c r="U65" i="26"/>
  <c r="T65" i="26"/>
  <c r="Q67" i="26"/>
  <c r="U96" i="26"/>
  <c r="T96" i="26"/>
  <c r="T29" i="27"/>
  <c r="S34" i="27"/>
  <c r="U36" i="27"/>
  <c r="T36" i="27"/>
  <c r="T56" i="27"/>
  <c r="U65" i="27"/>
  <c r="T65" i="27"/>
  <c r="T11" i="28"/>
  <c r="T23" i="28"/>
  <c r="T37" i="28"/>
  <c r="U37" i="28"/>
  <c r="U89" i="28"/>
  <c r="T89" i="28"/>
  <c r="U22" i="29"/>
  <c r="S34" i="29"/>
  <c r="U51" i="31"/>
  <c r="T51" i="31"/>
  <c r="Q67" i="31"/>
  <c r="S67" i="31"/>
  <c r="T93" i="31"/>
  <c r="U95" i="31"/>
  <c r="T95" i="31"/>
  <c r="U46" i="32"/>
  <c r="U66" i="33"/>
  <c r="T66" i="33"/>
  <c r="U10" i="34"/>
  <c r="T10" i="34"/>
  <c r="R25" i="34"/>
  <c r="T103" i="31"/>
  <c r="U103" i="31"/>
  <c r="Q31" i="21"/>
  <c r="E67" i="21"/>
  <c r="S34" i="22"/>
  <c r="E72" i="22"/>
  <c r="P73" i="22"/>
  <c r="R73" i="22"/>
  <c r="U93" i="22"/>
  <c r="R16" i="23"/>
  <c r="S25" i="23"/>
  <c r="E34" i="24"/>
  <c r="R72" i="24"/>
  <c r="Q73" i="25"/>
  <c r="E25" i="26"/>
  <c r="U43" i="28"/>
  <c r="T43" i="28"/>
  <c r="U20" i="29"/>
  <c r="E31" i="29"/>
  <c r="U45" i="29"/>
  <c r="T45" i="29"/>
  <c r="U58" i="29"/>
  <c r="T58" i="29"/>
  <c r="T90" i="29"/>
  <c r="U90" i="29"/>
  <c r="E16" i="30"/>
  <c r="T10" i="31"/>
  <c r="U27" i="32"/>
  <c r="T27" i="32"/>
  <c r="U64" i="32"/>
  <c r="T64" i="32"/>
  <c r="T28" i="33"/>
  <c r="U28" i="33"/>
  <c r="U50" i="36"/>
  <c r="T50" i="36"/>
  <c r="U11" i="37"/>
  <c r="T11" i="37"/>
  <c r="U21" i="37"/>
  <c r="T21" i="37"/>
  <c r="T66" i="37"/>
  <c r="U66" i="37"/>
  <c r="U65" i="39"/>
  <c r="T65" i="39"/>
  <c r="T52" i="40"/>
  <c r="U52" i="40"/>
  <c r="P41" i="24"/>
  <c r="R41" i="24"/>
  <c r="U66" i="27"/>
  <c r="T22" i="28"/>
  <c r="T93" i="29"/>
  <c r="U93" i="29"/>
  <c r="T27" i="30"/>
  <c r="U27" i="30"/>
  <c r="T40" i="30"/>
  <c r="S72" i="30"/>
  <c r="U46" i="31"/>
  <c r="T49" i="31"/>
  <c r="U92" i="31"/>
  <c r="U13" i="32"/>
  <c r="T13" i="32"/>
  <c r="U23" i="32"/>
  <c r="T23" i="32"/>
  <c r="S25" i="32"/>
  <c r="Q25" i="32"/>
  <c r="T45" i="32"/>
  <c r="U94" i="32"/>
  <c r="U19" i="33"/>
  <c r="P60" i="36"/>
  <c r="U62" i="36"/>
  <c r="T62" i="36"/>
  <c r="Q16" i="39"/>
  <c r="U30" i="39"/>
  <c r="T30" i="39"/>
  <c r="P25" i="21"/>
  <c r="R25" i="21"/>
  <c r="E67" i="22"/>
  <c r="T95" i="22"/>
  <c r="E16" i="23"/>
  <c r="R34" i="23"/>
  <c r="S73" i="23"/>
  <c r="E74" i="23"/>
  <c r="Q41" i="24"/>
  <c r="S41" i="24"/>
  <c r="R31" i="25"/>
  <c r="P72" i="25"/>
  <c r="P16" i="26"/>
  <c r="E41" i="26"/>
  <c r="U57" i="26"/>
  <c r="T57" i="26"/>
  <c r="S73" i="26"/>
  <c r="U88" i="26"/>
  <c r="T88" i="26"/>
  <c r="E34" i="27"/>
  <c r="E73" i="27"/>
  <c r="U57" i="28"/>
  <c r="T57" i="28"/>
  <c r="E25" i="29"/>
  <c r="U38" i="29"/>
  <c r="T38" i="29"/>
  <c r="E41" i="30"/>
  <c r="S41" i="31"/>
  <c r="U50" i="31"/>
  <c r="T50" i="31"/>
  <c r="T20" i="32"/>
  <c r="U20" i="32"/>
  <c r="P25" i="33"/>
  <c r="R25" i="33"/>
  <c r="U94" i="37"/>
  <c r="T94" i="37"/>
  <c r="T50" i="37"/>
  <c r="U50" i="37"/>
  <c r="P67" i="39"/>
  <c r="R67" i="39"/>
  <c r="U88" i="39"/>
  <c r="T88" i="39"/>
  <c r="U108" i="16"/>
  <c r="T108" i="16"/>
  <c r="U100" i="9"/>
  <c r="T100" i="9"/>
  <c r="U107" i="6"/>
  <c r="T107" i="6"/>
  <c r="U100" i="4"/>
  <c r="T100" i="4"/>
  <c r="N115" i="39"/>
  <c r="N114" i="39"/>
  <c r="O115" i="38"/>
  <c r="O114" i="38"/>
  <c r="N114" i="31"/>
  <c r="N115" i="31"/>
  <c r="O115" i="30"/>
  <c r="O114" i="30"/>
  <c r="N115" i="23"/>
  <c r="N114" i="23"/>
  <c r="O114" i="22"/>
  <c r="O115" i="22"/>
  <c r="N115" i="15"/>
  <c r="N114" i="15"/>
  <c r="O114" i="14"/>
  <c r="O115" i="14"/>
  <c r="N115" i="7"/>
  <c r="N114" i="7"/>
  <c r="O115" i="6"/>
  <c r="O114" i="6"/>
  <c r="Q34" i="26"/>
  <c r="S34" i="26"/>
  <c r="R16" i="27"/>
  <c r="Q31" i="28"/>
  <c r="S34" i="28"/>
  <c r="R16" i="29"/>
  <c r="R72" i="29"/>
  <c r="S73" i="29"/>
  <c r="R73" i="30"/>
  <c r="U10" i="31"/>
  <c r="P16" i="31"/>
  <c r="R16" i="31"/>
  <c r="Q34" i="31"/>
  <c r="S16" i="32"/>
  <c r="R41" i="32"/>
  <c r="Q41" i="33"/>
  <c r="U46" i="33"/>
  <c r="T46" i="33"/>
  <c r="Q73" i="33"/>
  <c r="U52" i="34"/>
  <c r="T52" i="34"/>
  <c r="U15" i="36"/>
  <c r="T15" i="36"/>
  <c r="U71" i="36"/>
  <c r="T71" i="36"/>
  <c r="Q41" i="37"/>
  <c r="U92" i="37"/>
  <c r="T92" i="37"/>
  <c r="U56" i="38"/>
  <c r="T56" i="38"/>
  <c r="U94" i="38"/>
  <c r="T94" i="38"/>
  <c r="R34" i="39"/>
  <c r="T46" i="39"/>
  <c r="U46" i="39"/>
  <c r="U105" i="37"/>
  <c r="T105" i="37"/>
  <c r="U106" i="26"/>
  <c r="T106" i="26"/>
  <c r="T98" i="12"/>
  <c r="U98" i="12"/>
  <c r="E67" i="26"/>
  <c r="T93" i="26"/>
  <c r="T10" i="27"/>
  <c r="E41" i="27"/>
  <c r="E54" i="27"/>
  <c r="R72" i="27"/>
  <c r="U53" i="28"/>
  <c r="P73" i="28"/>
  <c r="Q73" i="28"/>
  <c r="T91" i="28"/>
  <c r="S16" i="29"/>
  <c r="E60" i="29"/>
  <c r="R68" i="29"/>
  <c r="S72" i="29"/>
  <c r="P41" i="30"/>
  <c r="R41" i="30"/>
  <c r="P67" i="30"/>
  <c r="R67" i="30"/>
  <c r="E72" i="30"/>
  <c r="Q73" i="30"/>
  <c r="Q16" i="31"/>
  <c r="S16" i="31"/>
  <c r="U22" i="31"/>
  <c r="Q25" i="31"/>
  <c r="E31" i="31"/>
  <c r="E60" i="31"/>
  <c r="S73" i="31"/>
  <c r="Q41" i="32"/>
  <c r="S34" i="33"/>
  <c r="T39" i="33"/>
  <c r="U39" i="33"/>
  <c r="U9" i="35"/>
  <c r="T9" i="35"/>
  <c r="T12" i="36"/>
  <c r="U12" i="36"/>
  <c r="P87" i="36"/>
  <c r="T93" i="36"/>
  <c r="U46" i="37"/>
  <c r="T46" i="37"/>
  <c r="U28" i="38"/>
  <c r="T28" i="38"/>
  <c r="S72" i="38"/>
  <c r="S34" i="39"/>
  <c r="T103" i="33"/>
  <c r="U103" i="33"/>
  <c r="E54" i="29"/>
  <c r="S87" i="29"/>
  <c r="E68" i="30"/>
  <c r="E67" i="31"/>
  <c r="U96" i="32"/>
  <c r="T96" i="32"/>
  <c r="T59" i="33"/>
  <c r="U59" i="33"/>
  <c r="U91" i="33"/>
  <c r="T91" i="33"/>
  <c r="T58" i="34"/>
  <c r="U58" i="34"/>
  <c r="U43" i="35"/>
  <c r="T43" i="35"/>
  <c r="P72" i="36"/>
  <c r="R72" i="36"/>
  <c r="U51" i="38"/>
  <c r="T51" i="38"/>
  <c r="U28" i="39"/>
  <c r="T28" i="39"/>
  <c r="U107" i="1"/>
  <c r="T107" i="1"/>
  <c r="T107" i="38"/>
  <c r="U107" i="38"/>
  <c r="I114" i="36"/>
  <c r="W114" i="20"/>
  <c r="U103" i="20"/>
  <c r="T103" i="20"/>
  <c r="U91" i="40"/>
  <c r="T91" i="40"/>
  <c r="T112" i="32"/>
  <c r="P72" i="26"/>
  <c r="E16" i="27"/>
  <c r="Q73" i="27"/>
  <c r="P16" i="28"/>
  <c r="S41" i="28"/>
  <c r="S72" i="28"/>
  <c r="E16" i="29"/>
  <c r="T20" i="29"/>
  <c r="P34" i="29"/>
  <c r="R34" i="29"/>
  <c r="E41" i="29"/>
  <c r="E72" i="29"/>
  <c r="R16" i="30"/>
  <c r="Q25" i="30"/>
  <c r="S25" i="30"/>
  <c r="U33" i="30"/>
  <c r="R34" i="30"/>
  <c r="E60" i="30"/>
  <c r="Q87" i="30"/>
  <c r="E16" i="31"/>
  <c r="U37" i="31"/>
  <c r="P72" i="31"/>
  <c r="T37" i="32"/>
  <c r="E54" i="32"/>
  <c r="U65" i="32"/>
  <c r="T65" i="32"/>
  <c r="S87" i="33"/>
  <c r="Q31" i="34"/>
  <c r="S31" i="34"/>
  <c r="T33" i="34"/>
  <c r="U96" i="34"/>
  <c r="T96" i="34"/>
  <c r="U66" i="36"/>
  <c r="T66" i="36"/>
  <c r="U92" i="36"/>
  <c r="T92" i="36"/>
  <c r="U12" i="37"/>
  <c r="T12" i="37"/>
  <c r="T37" i="37"/>
  <c r="U37" i="37"/>
  <c r="U27" i="38"/>
  <c r="T27" i="38"/>
  <c r="U43" i="38"/>
  <c r="T43" i="38"/>
  <c r="E60" i="38"/>
  <c r="U18" i="39"/>
  <c r="T18" i="39"/>
  <c r="U21" i="39"/>
  <c r="T21" i="39"/>
  <c r="U23" i="40"/>
  <c r="T23" i="40"/>
  <c r="G114" i="22"/>
  <c r="S16" i="34"/>
  <c r="Q25" i="34"/>
  <c r="S25" i="34"/>
  <c r="U33" i="34"/>
  <c r="R34" i="34"/>
  <c r="R73" i="34"/>
  <c r="T93" i="34"/>
  <c r="E16" i="35"/>
  <c r="R73" i="35"/>
  <c r="U93" i="36"/>
  <c r="Q31" i="37"/>
  <c r="E31" i="38"/>
  <c r="T70" i="38"/>
  <c r="U71" i="39"/>
  <c r="T71" i="39"/>
  <c r="P87" i="39"/>
  <c r="T87" i="39" s="1"/>
  <c r="D114" i="40"/>
  <c r="U99" i="14"/>
  <c r="T99" i="14"/>
  <c r="I114" i="12"/>
  <c r="V114" i="5"/>
  <c r="W114" i="4"/>
  <c r="T18" i="33"/>
  <c r="E68" i="33"/>
  <c r="U12" i="34"/>
  <c r="R16" i="34"/>
  <c r="U24" i="34"/>
  <c r="Q34" i="34"/>
  <c r="T36" i="34"/>
  <c r="E60" i="34"/>
  <c r="E67" i="34"/>
  <c r="E74" i="34"/>
  <c r="U20" i="35"/>
  <c r="P25" i="35"/>
  <c r="R25" i="35"/>
  <c r="U33" i="35"/>
  <c r="T51" i="35"/>
  <c r="E72" i="35"/>
  <c r="P41" i="36"/>
  <c r="R41" i="36"/>
  <c r="S73" i="36"/>
  <c r="U94" i="36"/>
  <c r="R16" i="38"/>
  <c r="Q60" i="38"/>
  <c r="S74" i="38"/>
  <c r="U91" i="38"/>
  <c r="R41" i="39"/>
  <c r="E54" i="39"/>
  <c r="U9" i="40"/>
  <c r="T9" i="40"/>
  <c r="U56" i="40"/>
  <c r="T56" i="40"/>
  <c r="E81" i="30"/>
  <c r="E81" i="22"/>
  <c r="U104" i="36"/>
  <c r="T104" i="36"/>
  <c r="U101" i="31"/>
  <c r="T101" i="31"/>
  <c r="K114" i="10"/>
  <c r="U98" i="4"/>
  <c r="T98" i="4"/>
  <c r="K114" i="2"/>
  <c r="Q67" i="32"/>
  <c r="S87" i="32"/>
  <c r="Q16" i="33"/>
  <c r="Q72" i="33"/>
  <c r="T93" i="33"/>
  <c r="S34" i="34"/>
  <c r="P41" i="34"/>
  <c r="R41" i="34"/>
  <c r="T52" i="35"/>
  <c r="T10" i="36"/>
  <c r="Q72" i="36"/>
  <c r="E73" i="37"/>
  <c r="E25" i="38"/>
  <c r="Q67" i="38"/>
  <c r="P73" i="38"/>
  <c r="R73" i="38"/>
  <c r="U70" i="39"/>
  <c r="T70" i="39"/>
  <c r="T93" i="39"/>
  <c r="U93" i="39"/>
  <c r="T49" i="40"/>
  <c r="U49" i="40"/>
  <c r="T95" i="40"/>
  <c r="U95" i="40"/>
  <c r="T105" i="34"/>
  <c r="T110" i="32"/>
  <c r="T110" i="30"/>
  <c r="U110" i="30"/>
  <c r="K114" i="18"/>
  <c r="E67" i="32"/>
  <c r="R68" i="32"/>
  <c r="P73" i="32"/>
  <c r="R73" i="32"/>
  <c r="R16" i="33"/>
  <c r="R72" i="33"/>
  <c r="S73" i="33"/>
  <c r="S41" i="34"/>
  <c r="U70" i="34"/>
  <c r="S72" i="34"/>
  <c r="R72" i="35"/>
  <c r="S41" i="36"/>
  <c r="P16" i="37"/>
  <c r="R16" i="37"/>
  <c r="Q25" i="37"/>
  <c r="R34" i="37"/>
  <c r="R72" i="37"/>
  <c r="S16" i="38"/>
  <c r="T37" i="38"/>
  <c r="U14" i="39"/>
  <c r="T14" i="39"/>
  <c r="U53" i="39"/>
  <c r="T53" i="39"/>
  <c r="T90" i="39"/>
  <c r="U90" i="39"/>
  <c r="U96" i="39"/>
  <c r="T96" i="39"/>
  <c r="U30" i="40"/>
  <c r="T38" i="40"/>
  <c r="U38" i="40"/>
  <c r="T92" i="40"/>
  <c r="U92" i="40"/>
  <c r="H114" i="37"/>
  <c r="L114" i="33"/>
  <c r="R114" i="33" s="1"/>
  <c r="V114" i="29"/>
  <c r="K114" i="26"/>
  <c r="D114" i="24"/>
  <c r="U102" i="9"/>
  <c r="T102" i="9"/>
  <c r="S73" i="32"/>
  <c r="E74" i="32"/>
  <c r="U93" i="32"/>
  <c r="T10" i="33"/>
  <c r="S16" i="33"/>
  <c r="T22" i="33"/>
  <c r="E67" i="33"/>
  <c r="S72" i="33"/>
  <c r="U96" i="33"/>
  <c r="T9" i="34"/>
  <c r="U37" i="34"/>
  <c r="S74" i="34"/>
  <c r="S87" i="34"/>
  <c r="T10" i="35"/>
  <c r="T12" i="35"/>
  <c r="U38" i="35"/>
  <c r="T44" i="35"/>
  <c r="R87" i="35"/>
  <c r="U91" i="35"/>
  <c r="R16" i="36"/>
  <c r="Q31" i="36"/>
  <c r="U33" i="36"/>
  <c r="E41" i="36"/>
  <c r="T65" i="36"/>
  <c r="S72" i="36"/>
  <c r="Q73" i="36"/>
  <c r="Q16" i="37"/>
  <c r="U33" i="37"/>
  <c r="S41" i="37"/>
  <c r="T49" i="37"/>
  <c r="E16" i="38"/>
  <c r="R34" i="38"/>
  <c r="U37" i="38"/>
  <c r="U38" i="38"/>
  <c r="S16" i="39"/>
  <c r="T22" i="39"/>
  <c r="U22" i="39"/>
  <c r="U33" i="39"/>
  <c r="U36" i="39"/>
  <c r="T50" i="39"/>
  <c r="U50" i="39"/>
  <c r="E72" i="39"/>
  <c r="T27" i="40"/>
  <c r="U27" i="40"/>
  <c r="U33" i="40"/>
  <c r="T33" i="40"/>
  <c r="U102" i="4"/>
  <c r="T102" i="4"/>
  <c r="Q25" i="39"/>
  <c r="T33" i="39"/>
  <c r="P25" i="40"/>
  <c r="R25" i="40"/>
  <c r="R73" i="40"/>
  <c r="E81" i="34"/>
  <c r="D114" i="1"/>
  <c r="T108" i="40"/>
  <c r="U111" i="39"/>
  <c r="I114" i="37"/>
  <c r="J114" i="36"/>
  <c r="T112" i="36"/>
  <c r="V114" i="35"/>
  <c r="W114" i="34"/>
  <c r="M114" i="33"/>
  <c r="S114" i="33" s="1"/>
  <c r="D114" i="32"/>
  <c r="U109" i="29"/>
  <c r="D114" i="22"/>
  <c r="M114" i="22"/>
  <c r="S114" i="22" s="1"/>
  <c r="H114" i="21"/>
  <c r="O114" i="20"/>
  <c r="C114" i="18"/>
  <c r="L114" i="18"/>
  <c r="R114" i="18" s="1"/>
  <c r="D114" i="16"/>
  <c r="U110" i="14"/>
  <c r="H114" i="13"/>
  <c r="G114" i="12"/>
  <c r="W114" i="12"/>
  <c r="U111" i="10"/>
  <c r="T99" i="8"/>
  <c r="U109" i="8"/>
  <c r="T100" i="7"/>
  <c r="T103" i="5"/>
  <c r="V114" i="3"/>
  <c r="G114" i="38"/>
  <c r="T103" i="37"/>
  <c r="K114" i="34"/>
  <c r="T103" i="34"/>
  <c r="D114" i="30"/>
  <c r="H114" i="29"/>
  <c r="N115" i="29"/>
  <c r="G114" i="28"/>
  <c r="O114" i="28"/>
  <c r="T102" i="27"/>
  <c r="C114" i="23"/>
  <c r="H114" i="22"/>
  <c r="U105" i="19"/>
  <c r="T110" i="19"/>
  <c r="T112" i="19"/>
  <c r="W114" i="18"/>
  <c r="J114" i="17"/>
  <c r="U103" i="17"/>
  <c r="J114" i="12"/>
  <c r="U100" i="12"/>
  <c r="T105" i="12"/>
  <c r="J114" i="11"/>
  <c r="U103" i="11"/>
  <c r="U108" i="11"/>
  <c r="C114" i="7"/>
  <c r="U106" i="7"/>
  <c r="V114" i="6"/>
  <c r="U99" i="6"/>
  <c r="W114" i="5"/>
  <c r="I114" i="4"/>
  <c r="E25" i="39"/>
  <c r="E73" i="40"/>
  <c r="E81" i="33"/>
  <c r="E81" i="13"/>
  <c r="F114" i="39"/>
  <c r="H114" i="38"/>
  <c r="N114" i="37"/>
  <c r="J114" i="35"/>
  <c r="C114" i="34"/>
  <c r="L114" i="34"/>
  <c r="R114" i="34" s="1"/>
  <c r="C114" i="31"/>
  <c r="L114" i="31"/>
  <c r="R114" i="31" s="1"/>
  <c r="V114" i="30"/>
  <c r="I114" i="29"/>
  <c r="W114" i="28"/>
  <c r="H114" i="27"/>
  <c r="I114" i="20"/>
  <c r="C114" i="15"/>
  <c r="L114" i="15"/>
  <c r="R114" i="15" s="1"/>
  <c r="G114" i="14"/>
  <c r="V114" i="14"/>
  <c r="B114" i="11"/>
  <c r="K114" i="11"/>
  <c r="G114" i="6"/>
  <c r="H114" i="5"/>
  <c r="J114" i="4"/>
  <c r="J114" i="3"/>
  <c r="R74" i="39"/>
  <c r="Q41" i="40"/>
  <c r="R68" i="40"/>
  <c r="R87" i="40"/>
  <c r="E81" i="32"/>
  <c r="E81" i="24"/>
  <c r="J114" i="1"/>
  <c r="F114" i="37"/>
  <c r="V114" i="37"/>
  <c r="G114" i="36"/>
  <c r="W114" i="36"/>
  <c r="B114" i="35"/>
  <c r="K114" i="35"/>
  <c r="J114" i="33"/>
  <c r="G114" i="30"/>
  <c r="I114" i="28"/>
  <c r="W114" i="26"/>
  <c r="B114" i="24"/>
  <c r="K114" i="24"/>
  <c r="F114" i="23"/>
  <c r="J114" i="20"/>
  <c r="J114" i="19"/>
  <c r="C114" i="17"/>
  <c r="H114" i="14"/>
  <c r="W114" i="10"/>
  <c r="J114" i="9"/>
  <c r="B114" i="8"/>
  <c r="K114" i="8"/>
  <c r="F114" i="7"/>
  <c r="H114" i="6"/>
  <c r="I114" i="5"/>
  <c r="B114" i="3"/>
  <c r="K114" i="3"/>
  <c r="W114" i="2"/>
  <c r="Q31" i="39"/>
  <c r="S31" i="39"/>
  <c r="E60" i="39"/>
  <c r="T10" i="40"/>
  <c r="E16" i="40"/>
  <c r="E81" i="28"/>
  <c r="W114" i="37"/>
  <c r="T102" i="36"/>
  <c r="T103" i="35"/>
  <c r="R97" i="34"/>
  <c r="B114" i="32"/>
  <c r="K114" i="32"/>
  <c r="F114" i="31"/>
  <c r="H114" i="30"/>
  <c r="T101" i="24"/>
  <c r="F114" i="21"/>
  <c r="V114" i="21"/>
  <c r="T108" i="20"/>
  <c r="B114" i="19"/>
  <c r="K114" i="19"/>
  <c r="B114" i="16"/>
  <c r="K114" i="16"/>
  <c r="F114" i="15"/>
  <c r="S97" i="15"/>
  <c r="F114" i="13"/>
  <c r="V114" i="13"/>
  <c r="T105" i="6"/>
  <c r="E74" i="40"/>
  <c r="E54" i="40"/>
  <c r="E68" i="40"/>
  <c r="T59" i="40"/>
  <c r="T58" i="40"/>
  <c r="E60" i="40"/>
  <c r="R74" i="40"/>
  <c r="U104" i="40"/>
  <c r="T98" i="40"/>
  <c r="T100" i="40"/>
  <c r="U112" i="40"/>
  <c r="U86" i="40"/>
  <c r="E81" i="40"/>
  <c r="P60" i="39"/>
  <c r="R60" i="39"/>
  <c r="R68" i="39"/>
  <c r="E74" i="39"/>
  <c r="S68" i="39"/>
  <c r="T105" i="39"/>
  <c r="T107" i="39"/>
  <c r="U103" i="39"/>
  <c r="E81" i="39"/>
  <c r="R68" i="38"/>
  <c r="Q74" i="38"/>
  <c r="S68" i="38"/>
  <c r="R74" i="38"/>
  <c r="T58" i="38"/>
  <c r="E74" i="38"/>
  <c r="S60" i="38"/>
  <c r="S97" i="38"/>
  <c r="T99" i="38"/>
  <c r="T101" i="38"/>
  <c r="T86" i="38"/>
  <c r="E81" i="38"/>
  <c r="E54" i="37"/>
  <c r="E68" i="37"/>
  <c r="E74" i="37"/>
  <c r="E60" i="37"/>
  <c r="P60" i="37"/>
  <c r="Q74" i="37"/>
  <c r="U59" i="37"/>
  <c r="Q60" i="37"/>
  <c r="S97" i="37"/>
  <c r="T111" i="37"/>
  <c r="E81" i="37"/>
  <c r="E54" i="36"/>
  <c r="R68" i="36"/>
  <c r="R60" i="36"/>
  <c r="S74" i="36"/>
  <c r="S68" i="36"/>
  <c r="R74" i="36"/>
  <c r="E54" i="35"/>
  <c r="R54" i="35"/>
  <c r="T59" i="35"/>
  <c r="R68" i="35"/>
  <c r="E60" i="35"/>
  <c r="R74" i="35"/>
  <c r="E68" i="35"/>
  <c r="U99" i="35"/>
  <c r="T109" i="35"/>
  <c r="T111" i="35"/>
  <c r="U107" i="35"/>
  <c r="T86" i="35"/>
  <c r="T48" i="34"/>
  <c r="R74" i="34"/>
  <c r="S68" i="34"/>
  <c r="T111" i="34"/>
  <c r="Q54" i="33"/>
  <c r="Q60" i="33"/>
  <c r="S60" i="33"/>
  <c r="Q68" i="33"/>
  <c r="P74" i="33"/>
  <c r="P60" i="33"/>
  <c r="R60" i="33"/>
  <c r="R68" i="33"/>
  <c r="T107" i="33"/>
  <c r="U105" i="33"/>
  <c r="T99" i="33"/>
  <c r="U111" i="33"/>
  <c r="R74" i="32"/>
  <c r="U48" i="32"/>
  <c r="S68" i="32"/>
  <c r="R60" i="32"/>
  <c r="U59" i="32"/>
  <c r="Q74" i="32"/>
  <c r="T102" i="32"/>
  <c r="T104" i="32"/>
  <c r="Q74" i="31"/>
  <c r="E68" i="31"/>
  <c r="R68" i="31"/>
  <c r="Q60" i="31"/>
  <c r="E74" i="31"/>
  <c r="T109" i="31"/>
  <c r="T111" i="31"/>
  <c r="U98" i="31"/>
  <c r="R97" i="31"/>
  <c r="T86" i="31"/>
  <c r="Q68" i="30"/>
  <c r="Q54" i="30"/>
  <c r="E74" i="30"/>
  <c r="T48" i="30"/>
  <c r="S68" i="30"/>
  <c r="T59" i="30"/>
  <c r="T58" i="30"/>
  <c r="P74" i="30"/>
  <c r="R74" i="30"/>
  <c r="Q74" i="30"/>
  <c r="S74" i="30"/>
  <c r="U108" i="30"/>
  <c r="U86" i="30"/>
  <c r="T48" i="29"/>
  <c r="S54" i="29"/>
  <c r="S74" i="29"/>
  <c r="P60" i="29"/>
  <c r="R60" i="29"/>
  <c r="P74" i="29"/>
  <c r="R74" i="29"/>
  <c r="S68" i="29"/>
  <c r="T99" i="29"/>
  <c r="T101" i="29"/>
  <c r="E74" i="28"/>
  <c r="E68" i="28"/>
  <c r="R68" i="28"/>
  <c r="T58" i="28"/>
  <c r="R74" i="28"/>
  <c r="Q74" i="28"/>
  <c r="U103" i="28"/>
  <c r="U101" i="28"/>
  <c r="R68" i="27"/>
  <c r="R74" i="27"/>
  <c r="S68" i="27"/>
  <c r="E60" i="27"/>
  <c r="E68" i="27"/>
  <c r="S74" i="27"/>
  <c r="T110" i="27"/>
  <c r="U108" i="27"/>
  <c r="T86" i="27"/>
  <c r="E81" i="27"/>
  <c r="R74" i="26"/>
  <c r="P68" i="26"/>
  <c r="S68" i="26"/>
  <c r="R68" i="26"/>
  <c r="U112" i="26"/>
  <c r="T98" i="26"/>
  <c r="T86" i="26"/>
  <c r="Q68" i="25"/>
  <c r="P54" i="25"/>
  <c r="R54" i="25"/>
  <c r="Q54" i="25"/>
  <c r="S54" i="25"/>
  <c r="E74" i="25"/>
  <c r="R68" i="25"/>
  <c r="S68" i="25"/>
  <c r="P74" i="25"/>
  <c r="R74" i="25"/>
  <c r="Q74" i="25"/>
  <c r="T105" i="25"/>
  <c r="U103" i="25"/>
  <c r="U111" i="25"/>
  <c r="Q54" i="24"/>
  <c r="E68" i="24"/>
  <c r="Q68" i="24"/>
  <c r="Q60" i="24"/>
  <c r="T59" i="24"/>
  <c r="T58" i="24"/>
  <c r="S74" i="24"/>
  <c r="E60" i="24"/>
  <c r="T99" i="24"/>
  <c r="T104" i="24"/>
  <c r="T112" i="24"/>
  <c r="S68" i="23"/>
  <c r="E54" i="23"/>
  <c r="R74" i="23"/>
  <c r="U58" i="23"/>
  <c r="E60" i="23"/>
  <c r="T59" i="23"/>
  <c r="E68" i="23"/>
  <c r="T103" i="23"/>
  <c r="U101" i="23"/>
  <c r="S97" i="23"/>
  <c r="U111" i="23"/>
  <c r="U109" i="23"/>
  <c r="U86" i="23"/>
  <c r="Q74" i="22"/>
  <c r="Q68" i="22"/>
  <c r="U68" i="22" s="1"/>
  <c r="P74" i="22"/>
  <c r="S74" i="22"/>
  <c r="R74" i="22"/>
  <c r="P68" i="22"/>
  <c r="S68" i="22"/>
  <c r="R68" i="22"/>
  <c r="E74" i="22"/>
  <c r="T98" i="22"/>
  <c r="U108" i="22"/>
  <c r="T86" i="22"/>
  <c r="Q74" i="21"/>
  <c r="E54" i="21"/>
  <c r="R68" i="21"/>
  <c r="U59" i="21"/>
  <c r="E74" i="21"/>
  <c r="P74" i="21"/>
  <c r="S68" i="21"/>
  <c r="S74" i="21"/>
  <c r="R74" i="21"/>
  <c r="L114" i="21"/>
  <c r="R114" i="21" s="1"/>
  <c r="T98" i="21"/>
  <c r="T100" i="21"/>
  <c r="T105" i="21"/>
  <c r="T103" i="21"/>
  <c r="T86" i="21"/>
  <c r="P54" i="20"/>
  <c r="R54" i="20"/>
  <c r="Q54" i="20"/>
  <c r="T48" i="20"/>
  <c r="E54" i="20"/>
  <c r="P60" i="20"/>
  <c r="Q60" i="20"/>
  <c r="P74" i="20"/>
  <c r="R68" i="20"/>
  <c r="Q74" i="20"/>
  <c r="T59" i="20"/>
  <c r="T58" i="20"/>
  <c r="E68" i="20"/>
  <c r="E74" i="20"/>
  <c r="U106" i="20"/>
  <c r="T111" i="20"/>
  <c r="U100" i="20"/>
  <c r="Q54" i="19"/>
  <c r="E54" i="19"/>
  <c r="S74" i="19"/>
  <c r="T59" i="19"/>
  <c r="M114" i="19"/>
  <c r="S114" i="19" s="1"/>
  <c r="T101" i="19"/>
  <c r="T99" i="19"/>
  <c r="U86" i="19"/>
  <c r="Q54" i="18"/>
  <c r="T48" i="18"/>
  <c r="E54" i="18"/>
  <c r="S68" i="18"/>
  <c r="R74" i="18"/>
  <c r="S74" i="18"/>
  <c r="R54" i="18"/>
  <c r="P68" i="18"/>
  <c r="R68" i="18"/>
  <c r="E60" i="18"/>
  <c r="T98" i="18"/>
  <c r="R97" i="18"/>
  <c r="T101" i="18"/>
  <c r="T86" i="18"/>
  <c r="E81" i="18"/>
  <c r="U48" i="17"/>
  <c r="E54" i="17"/>
  <c r="R74" i="17"/>
  <c r="E74" i="17"/>
  <c r="E60" i="17"/>
  <c r="T60" i="17" s="1"/>
  <c r="R68" i="17"/>
  <c r="Q74" i="17"/>
  <c r="T101" i="17"/>
  <c r="T109" i="17"/>
  <c r="T86" i="17"/>
  <c r="S74" i="16"/>
  <c r="T48" i="16"/>
  <c r="Q54" i="16"/>
  <c r="S54" i="16"/>
  <c r="R68" i="16"/>
  <c r="Q68" i="16"/>
  <c r="S68" i="16"/>
  <c r="T59" i="16"/>
  <c r="Q74" i="16"/>
  <c r="U104" i="16"/>
  <c r="T107" i="16"/>
  <c r="T109" i="16"/>
  <c r="S68" i="15"/>
  <c r="R74" i="15"/>
  <c r="S60" i="15"/>
  <c r="E74" i="15"/>
  <c r="Q74" i="15"/>
  <c r="P60" i="15"/>
  <c r="T103" i="15"/>
  <c r="U111" i="15"/>
  <c r="T48" i="14"/>
  <c r="R74" i="14"/>
  <c r="E68" i="14"/>
  <c r="E60" i="14"/>
  <c r="R68" i="14"/>
  <c r="S68" i="14"/>
  <c r="T102" i="14"/>
  <c r="T98" i="14"/>
  <c r="U100" i="14"/>
  <c r="R97" i="14"/>
  <c r="T86" i="14"/>
  <c r="E54" i="13"/>
  <c r="P54" i="13"/>
  <c r="R54" i="13"/>
  <c r="Q54" i="13"/>
  <c r="S54" i="13"/>
  <c r="E68" i="13"/>
  <c r="Q68" i="13"/>
  <c r="U68" i="13" s="1"/>
  <c r="R68" i="13"/>
  <c r="E60" i="13"/>
  <c r="T60" i="13" s="1"/>
  <c r="R74" i="13"/>
  <c r="S74" i="13"/>
  <c r="S97" i="13"/>
  <c r="T99" i="13"/>
  <c r="T86" i="13"/>
  <c r="Q68" i="12"/>
  <c r="S74" i="12"/>
  <c r="P74" i="12"/>
  <c r="R74" i="12"/>
  <c r="P68" i="12"/>
  <c r="R68" i="12"/>
  <c r="E74" i="12"/>
  <c r="S68" i="12"/>
  <c r="U106" i="12"/>
  <c r="T102" i="12"/>
  <c r="T86" i="12"/>
  <c r="Q54" i="11"/>
  <c r="S74" i="11"/>
  <c r="S54" i="11"/>
  <c r="R74" i="11"/>
  <c r="E74" i="11"/>
  <c r="T59" i="11"/>
  <c r="E60" i="11"/>
  <c r="Q74" i="11"/>
  <c r="U106" i="11"/>
  <c r="U111" i="11"/>
  <c r="R54" i="10"/>
  <c r="T48" i="10"/>
  <c r="S54" i="10"/>
  <c r="R68" i="10"/>
  <c r="E60" i="10"/>
  <c r="P60" i="10"/>
  <c r="R60" i="10"/>
  <c r="J114" i="10"/>
  <c r="T101" i="10"/>
  <c r="T103" i="10"/>
  <c r="U99" i="10"/>
  <c r="E54" i="9"/>
  <c r="U48" i="9"/>
  <c r="S74" i="9"/>
  <c r="E74" i="9"/>
  <c r="R54" i="9"/>
  <c r="S54" i="9"/>
  <c r="Q74" i="9"/>
  <c r="U74" i="9" s="1"/>
  <c r="E68" i="9"/>
  <c r="T58" i="9"/>
  <c r="U110" i="9"/>
  <c r="T99" i="9"/>
  <c r="U108" i="9"/>
  <c r="T86" i="9"/>
  <c r="P54" i="8"/>
  <c r="T54" i="8" s="1"/>
  <c r="Q54" i="8"/>
  <c r="E54" i="8"/>
  <c r="S60" i="8"/>
  <c r="P68" i="8"/>
  <c r="R68" i="8"/>
  <c r="R74" i="8"/>
  <c r="E60" i="8"/>
  <c r="E68" i="8"/>
  <c r="T101" i="8"/>
  <c r="U86" i="8"/>
  <c r="E54" i="7"/>
  <c r="Q54" i="7"/>
  <c r="Q74" i="7"/>
  <c r="R74" i="7"/>
  <c r="E74" i="7"/>
  <c r="E68" i="7"/>
  <c r="T98" i="7"/>
  <c r="U109" i="7"/>
  <c r="T105" i="7"/>
  <c r="T103" i="7"/>
  <c r="T101" i="7"/>
  <c r="U108" i="7"/>
  <c r="P60" i="6"/>
  <c r="R60" i="6"/>
  <c r="Q60" i="6"/>
  <c r="S60" i="6"/>
  <c r="S68" i="6"/>
  <c r="T59" i="6"/>
  <c r="R74" i="6"/>
  <c r="U48" i="5"/>
  <c r="R68" i="5"/>
  <c r="R54" i="5"/>
  <c r="Q54" i="5"/>
  <c r="E60" i="5"/>
  <c r="R74" i="5"/>
  <c r="U59" i="5"/>
  <c r="E68" i="5"/>
  <c r="T106" i="5"/>
  <c r="T104" i="5"/>
  <c r="T98" i="5"/>
  <c r="T111" i="5"/>
  <c r="T109" i="5"/>
  <c r="T107" i="5"/>
  <c r="E81" i="5"/>
  <c r="R68" i="4"/>
  <c r="E54" i="4"/>
  <c r="E60" i="4"/>
  <c r="P74" i="4"/>
  <c r="R74" i="4"/>
  <c r="E74" i="4"/>
  <c r="T106" i="4"/>
  <c r="T108" i="4"/>
  <c r="T110" i="4"/>
  <c r="R74" i="3"/>
  <c r="E68" i="3"/>
  <c r="Q74" i="3"/>
  <c r="U74" i="3" s="1"/>
  <c r="E74" i="3"/>
  <c r="R68" i="3"/>
  <c r="Q68" i="3"/>
  <c r="S74" i="3"/>
  <c r="U99" i="3"/>
  <c r="T109" i="3"/>
  <c r="P54" i="2"/>
  <c r="R74" i="2"/>
  <c r="T48" i="2"/>
  <c r="S74" i="2"/>
  <c r="P68" i="2"/>
  <c r="T68" i="2" s="1"/>
  <c r="Q68" i="2"/>
  <c r="U68" i="2" s="1"/>
  <c r="Q60" i="2"/>
  <c r="S60" i="2"/>
  <c r="P74" i="2"/>
  <c r="S68" i="2"/>
  <c r="Q74" i="2"/>
  <c r="U74" i="2" s="1"/>
  <c r="T101" i="2"/>
  <c r="T103" i="2"/>
  <c r="S54" i="1"/>
  <c r="U48" i="1"/>
  <c r="S68" i="1"/>
  <c r="Q74" i="1"/>
  <c r="P60" i="1"/>
  <c r="R60" i="1"/>
  <c r="Q60" i="1"/>
  <c r="R68" i="1"/>
  <c r="E74" i="1"/>
  <c r="T101" i="1"/>
  <c r="T109" i="1"/>
  <c r="P54" i="1"/>
  <c r="U34" i="5"/>
  <c r="T34" i="5"/>
  <c r="U60" i="1"/>
  <c r="T60" i="1"/>
  <c r="Q67" i="1"/>
  <c r="U67" i="1" s="1"/>
  <c r="U60" i="2"/>
  <c r="T60" i="2"/>
  <c r="P72" i="5"/>
  <c r="U31" i="7"/>
  <c r="T31" i="7"/>
  <c r="U31" i="8"/>
  <c r="T31" i="8"/>
  <c r="U31" i="12"/>
  <c r="T31" i="12"/>
  <c r="U11" i="1"/>
  <c r="T11" i="1"/>
  <c r="T87" i="2"/>
  <c r="P114" i="2"/>
  <c r="P115" i="2"/>
  <c r="U92" i="3"/>
  <c r="T92" i="3"/>
  <c r="U60" i="4"/>
  <c r="T60" i="4"/>
  <c r="U86" i="4"/>
  <c r="T86" i="4"/>
  <c r="U95" i="6"/>
  <c r="T95" i="6"/>
  <c r="T47" i="8"/>
  <c r="U47" i="8"/>
  <c r="U87" i="10"/>
  <c r="Q114" i="10"/>
  <c r="T93" i="10"/>
  <c r="U93" i="10"/>
  <c r="U89" i="12"/>
  <c r="T89" i="12"/>
  <c r="T86" i="16"/>
  <c r="U86" i="16"/>
  <c r="T56" i="17"/>
  <c r="U56" i="17"/>
  <c r="U60" i="17"/>
  <c r="U54" i="20"/>
  <c r="T54" i="20"/>
  <c r="T44" i="20"/>
  <c r="U44" i="20"/>
  <c r="P31" i="1"/>
  <c r="Q31" i="1"/>
  <c r="U31" i="1" s="1"/>
  <c r="U49" i="1"/>
  <c r="T49" i="1"/>
  <c r="U52" i="1"/>
  <c r="Q72" i="1"/>
  <c r="U93" i="1"/>
  <c r="T93" i="1"/>
  <c r="U13" i="2"/>
  <c r="T13" i="2"/>
  <c r="U25" i="2"/>
  <c r="P60" i="2"/>
  <c r="U66" i="2"/>
  <c r="T87" i="3"/>
  <c r="T96" i="7"/>
  <c r="U96" i="7"/>
  <c r="U60" i="8"/>
  <c r="T60" i="8"/>
  <c r="P25" i="9"/>
  <c r="Q34" i="9"/>
  <c r="S34" i="9"/>
  <c r="Q68" i="9"/>
  <c r="U27" i="10"/>
  <c r="T27" i="10"/>
  <c r="U10" i="1"/>
  <c r="T10" i="1"/>
  <c r="Q16" i="1"/>
  <c r="U16" i="1" s="1"/>
  <c r="U21" i="1"/>
  <c r="T21" i="1"/>
  <c r="P72" i="1"/>
  <c r="P16" i="1"/>
  <c r="T16" i="1" s="1"/>
  <c r="U39" i="1"/>
  <c r="T39" i="1"/>
  <c r="U86" i="2"/>
  <c r="T86" i="2"/>
  <c r="U49" i="3"/>
  <c r="T49" i="3"/>
  <c r="U37" i="4"/>
  <c r="T37" i="4"/>
  <c r="U14" i="5"/>
  <c r="T14" i="5"/>
  <c r="U28" i="5"/>
  <c r="T28" i="5"/>
  <c r="T12" i="6"/>
  <c r="U12" i="6"/>
  <c r="T63" i="6"/>
  <c r="U63" i="6"/>
  <c r="U34" i="8"/>
  <c r="T51" i="10"/>
  <c r="U51" i="10"/>
  <c r="U64" i="10"/>
  <c r="T64" i="10"/>
  <c r="T56" i="11"/>
  <c r="U56" i="11"/>
  <c r="U60" i="11"/>
  <c r="T60" i="11"/>
  <c r="Q73" i="18"/>
  <c r="U62" i="1"/>
  <c r="T62" i="1"/>
  <c r="U54" i="2"/>
  <c r="T54" i="2"/>
  <c r="U44" i="2"/>
  <c r="T44" i="2"/>
  <c r="U37" i="8"/>
  <c r="T37" i="8"/>
  <c r="U96" i="15"/>
  <c r="T96" i="15"/>
  <c r="P25" i="2"/>
  <c r="T25" i="2" s="1"/>
  <c r="U52" i="2"/>
  <c r="T52" i="2"/>
  <c r="P25" i="3"/>
  <c r="T25" i="3" s="1"/>
  <c r="U60" i="3"/>
  <c r="T60" i="3"/>
  <c r="P25" i="4"/>
  <c r="T25" i="4" s="1"/>
  <c r="T91" i="5"/>
  <c r="U91" i="5"/>
  <c r="T50" i="6"/>
  <c r="U50" i="6"/>
  <c r="T56" i="7"/>
  <c r="U56" i="7"/>
  <c r="U60" i="7"/>
  <c r="T60" i="7"/>
  <c r="T33" i="8"/>
  <c r="U33" i="8"/>
  <c r="U91" i="8"/>
  <c r="T91" i="8"/>
  <c r="P67" i="9"/>
  <c r="P34" i="12"/>
  <c r="T34" i="12" s="1"/>
  <c r="U31" i="14"/>
  <c r="T31" i="14"/>
  <c r="U59" i="18"/>
  <c r="T59" i="18"/>
  <c r="U24" i="4"/>
  <c r="T24" i="4"/>
  <c r="U46" i="11"/>
  <c r="T46" i="11"/>
  <c r="U87" i="15"/>
  <c r="Q114" i="15"/>
  <c r="Q115" i="15"/>
  <c r="P68" i="1"/>
  <c r="T68" i="1" s="1"/>
  <c r="Q41" i="2"/>
  <c r="Q54" i="2"/>
  <c r="U23" i="3"/>
  <c r="T23" i="3"/>
  <c r="U31" i="4"/>
  <c r="T31" i="4"/>
  <c r="U48" i="4"/>
  <c r="T48" i="4"/>
  <c r="T38" i="5"/>
  <c r="U38" i="5"/>
  <c r="S41" i="5"/>
  <c r="Q41" i="5"/>
  <c r="P25" i="8"/>
  <c r="P25" i="12"/>
  <c r="T25" i="12" s="1"/>
  <c r="U24" i="2"/>
  <c r="T24" i="2"/>
  <c r="U95" i="2"/>
  <c r="T95" i="2"/>
  <c r="U13" i="10"/>
  <c r="T13" i="10"/>
  <c r="T43" i="10"/>
  <c r="U43" i="10"/>
  <c r="U22" i="1"/>
  <c r="T22" i="1"/>
  <c r="T31" i="1"/>
  <c r="U38" i="1"/>
  <c r="T38" i="1"/>
  <c r="P34" i="1"/>
  <c r="T34" i="1" s="1"/>
  <c r="Q34" i="1"/>
  <c r="U34" i="1" s="1"/>
  <c r="U50" i="1"/>
  <c r="T50" i="1"/>
  <c r="P67" i="1"/>
  <c r="T67" i="1" s="1"/>
  <c r="U27" i="2"/>
  <c r="T27" i="2"/>
  <c r="U64" i="2"/>
  <c r="T64" i="2"/>
  <c r="Q73" i="2"/>
  <c r="U9" i="3"/>
  <c r="U14" i="3"/>
  <c r="T14" i="3"/>
  <c r="Q41" i="3"/>
  <c r="U41" i="3" s="1"/>
  <c r="S41" i="3"/>
  <c r="P68" i="3"/>
  <c r="P87" i="4"/>
  <c r="T87" i="4" s="1"/>
  <c r="U46" i="7"/>
  <c r="T46" i="7"/>
  <c r="T58" i="8"/>
  <c r="U58" i="8"/>
  <c r="U25" i="10"/>
  <c r="T25" i="10"/>
  <c r="T14" i="11"/>
  <c r="U14" i="11"/>
  <c r="P25" i="13"/>
  <c r="T25" i="13" s="1"/>
  <c r="T52" i="20"/>
  <c r="U52" i="20"/>
  <c r="U19" i="21"/>
  <c r="T19" i="21"/>
  <c r="S87" i="1"/>
  <c r="Q87" i="2"/>
  <c r="U87" i="2" s="1"/>
  <c r="U11" i="9"/>
  <c r="T11" i="9"/>
  <c r="U22" i="9"/>
  <c r="T22" i="9"/>
  <c r="Q67" i="9"/>
  <c r="P73" i="9"/>
  <c r="T92" i="9"/>
  <c r="U92" i="9"/>
  <c r="T23" i="10"/>
  <c r="U23" i="10"/>
  <c r="U31" i="10"/>
  <c r="T31" i="10"/>
  <c r="P34" i="10"/>
  <c r="T34" i="10" s="1"/>
  <c r="U86" i="10"/>
  <c r="T86" i="10"/>
  <c r="R87" i="10"/>
  <c r="T65" i="11"/>
  <c r="U65" i="11"/>
  <c r="T96" i="11"/>
  <c r="U96" i="11"/>
  <c r="T65" i="12"/>
  <c r="U65" i="12"/>
  <c r="T33" i="13"/>
  <c r="U33" i="13"/>
  <c r="U11" i="14"/>
  <c r="T11" i="14"/>
  <c r="T21" i="14"/>
  <c r="U21" i="14"/>
  <c r="U40" i="14"/>
  <c r="T40" i="14"/>
  <c r="T60" i="15"/>
  <c r="U60" i="15"/>
  <c r="U86" i="15"/>
  <c r="T86" i="15"/>
  <c r="P60" i="16"/>
  <c r="U66" i="18"/>
  <c r="T66" i="18"/>
  <c r="P54" i="19"/>
  <c r="U74" i="1"/>
  <c r="P25" i="1"/>
  <c r="T25" i="1" s="1"/>
  <c r="Q54" i="1"/>
  <c r="U54" i="1" s="1"/>
  <c r="Q68" i="1"/>
  <c r="U68" i="1" s="1"/>
  <c r="Q73" i="1"/>
  <c r="P74" i="1"/>
  <c r="T74" i="1" s="1"/>
  <c r="P16" i="2"/>
  <c r="T16" i="2" s="1"/>
  <c r="Q31" i="2"/>
  <c r="Q34" i="2"/>
  <c r="U34" i="2" s="1"/>
  <c r="U67" i="2"/>
  <c r="P67" i="2"/>
  <c r="T67" i="2" s="1"/>
  <c r="P72" i="2"/>
  <c r="R87" i="2"/>
  <c r="T13" i="3"/>
  <c r="P16" i="3"/>
  <c r="P60" i="3"/>
  <c r="Q67" i="3"/>
  <c r="U72" i="3"/>
  <c r="T72" i="3"/>
  <c r="U73" i="3"/>
  <c r="T73" i="3"/>
  <c r="T70" i="3"/>
  <c r="U70" i="3"/>
  <c r="P72" i="3"/>
  <c r="Q73" i="3"/>
  <c r="R87" i="3"/>
  <c r="T96" i="3"/>
  <c r="U96" i="3"/>
  <c r="Q16" i="4"/>
  <c r="U16" i="4" s="1"/>
  <c r="Q34" i="4"/>
  <c r="U34" i="4" s="1"/>
  <c r="E41" i="4"/>
  <c r="P68" i="4"/>
  <c r="Q68" i="4"/>
  <c r="E72" i="4"/>
  <c r="P16" i="5"/>
  <c r="T16" i="5" s="1"/>
  <c r="P68" i="5"/>
  <c r="T68" i="5" s="1"/>
  <c r="P54" i="6"/>
  <c r="T54" i="6" s="1"/>
  <c r="U67" i="6"/>
  <c r="T67" i="6"/>
  <c r="T62" i="6"/>
  <c r="U15" i="7"/>
  <c r="T15" i="7"/>
  <c r="U29" i="7"/>
  <c r="T29" i="7"/>
  <c r="P60" i="7"/>
  <c r="P34" i="8"/>
  <c r="T34" i="8" s="1"/>
  <c r="Q68" i="8"/>
  <c r="U68" i="8" s="1"/>
  <c r="E72" i="8"/>
  <c r="U50" i="9"/>
  <c r="T50" i="9"/>
  <c r="E60" i="9"/>
  <c r="P72" i="9"/>
  <c r="Q73" i="9"/>
  <c r="R87" i="9"/>
  <c r="Q34" i="10"/>
  <c r="U60" i="10"/>
  <c r="T60" i="10"/>
  <c r="Q74" i="10"/>
  <c r="P60" i="11"/>
  <c r="U20" i="12"/>
  <c r="T20" i="12"/>
  <c r="U60" i="12"/>
  <c r="T60" i="12"/>
  <c r="T19" i="13"/>
  <c r="U19" i="13"/>
  <c r="T57" i="13"/>
  <c r="U57" i="13"/>
  <c r="U60" i="13"/>
  <c r="U43" i="14"/>
  <c r="T43" i="14"/>
  <c r="T49" i="14"/>
  <c r="U49" i="14"/>
  <c r="U94" i="14"/>
  <c r="T94" i="14"/>
  <c r="U31" i="16"/>
  <c r="T31" i="16"/>
  <c r="U58" i="16"/>
  <c r="T58" i="16"/>
  <c r="Q60" i="16"/>
  <c r="U46" i="18"/>
  <c r="T46" i="18"/>
  <c r="T38" i="19"/>
  <c r="U38" i="19"/>
  <c r="U57" i="19"/>
  <c r="T57" i="19"/>
  <c r="T31" i="3"/>
  <c r="U31" i="3"/>
  <c r="T19" i="4"/>
  <c r="U19" i="4"/>
  <c r="U92" i="28"/>
  <c r="T92" i="28"/>
  <c r="U73" i="30"/>
  <c r="T73" i="30"/>
  <c r="U72" i="30"/>
  <c r="T72" i="30"/>
  <c r="U70" i="30"/>
  <c r="T70" i="30"/>
  <c r="U60" i="31"/>
  <c r="T60" i="31"/>
  <c r="Q87" i="4"/>
  <c r="U87" i="4" s="1"/>
  <c r="T9" i="5"/>
  <c r="T49" i="5"/>
  <c r="U49" i="5"/>
  <c r="T25" i="7"/>
  <c r="U25" i="7"/>
  <c r="T65" i="7"/>
  <c r="U65" i="7"/>
  <c r="R73" i="1"/>
  <c r="Q16" i="3"/>
  <c r="Q60" i="3"/>
  <c r="T47" i="4"/>
  <c r="U47" i="4"/>
  <c r="P60" i="4"/>
  <c r="Q16" i="5"/>
  <c r="U16" i="5" s="1"/>
  <c r="U25" i="6"/>
  <c r="T25" i="6"/>
  <c r="P31" i="6"/>
  <c r="U44" i="6"/>
  <c r="T44" i="6"/>
  <c r="P72" i="6"/>
  <c r="P31" i="7"/>
  <c r="T41" i="8"/>
  <c r="T36" i="8"/>
  <c r="U36" i="8"/>
  <c r="Q72" i="9"/>
  <c r="T45" i="11"/>
  <c r="U45" i="11"/>
  <c r="U31" i="13"/>
  <c r="T31" i="13"/>
  <c r="T74" i="2"/>
  <c r="U16" i="2"/>
  <c r="Q60" i="4"/>
  <c r="Q67" i="4"/>
  <c r="T90" i="4"/>
  <c r="U90" i="4"/>
  <c r="P54" i="5"/>
  <c r="T54" i="5" s="1"/>
  <c r="Q60" i="5"/>
  <c r="Q67" i="5"/>
  <c r="U73" i="5"/>
  <c r="U72" i="5"/>
  <c r="T72" i="5"/>
  <c r="T73" i="5"/>
  <c r="U70" i="5"/>
  <c r="Q74" i="5"/>
  <c r="U74" i="5" s="1"/>
  <c r="P16" i="6"/>
  <c r="U24" i="6"/>
  <c r="T24" i="6"/>
  <c r="Q31" i="6"/>
  <c r="P67" i="6"/>
  <c r="Q72" i="6"/>
  <c r="P87" i="6"/>
  <c r="U18" i="7"/>
  <c r="T18" i="7"/>
  <c r="U89" i="7"/>
  <c r="T89" i="7"/>
  <c r="P16" i="8"/>
  <c r="T19" i="8"/>
  <c r="U19" i="8"/>
  <c r="P41" i="8"/>
  <c r="P67" i="8"/>
  <c r="P73" i="8"/>
  <c r="T10" i="9"/>
  <c r="U10" i="9"/>
  <c r="T21" i="9"/>
  <c r="U21" i="9"/>
  <c r="U25" i="9"/>
  <c r="T25" i="9"/>
  <c r="U39" i="9"/>
  <c r="T39" i="9"/>
  <c r="U67" i="9"/>
  <c r="T67" i="9"/>
  <c r="U62" i="9"/>
  <c r="T62" i="9"/>
  <c r="Q60" i="10"/>
  <c r="P73" i="10"/>
  <c r="U29" i="11"/>
  <c r="T29" i="11"/>
  <c r="U89" i="11"/>
  <c r="T89" i="11"/>
  <c r="U39" i="12"/>
  <c r="T39" i="12"/>
  <c r="U58" i="12"/>
  <c r="T58" i="12"/>
  <c r="Q60" i="12"/>
  <c r="P73" i="12"/>
  <c r="U95" i="12"/>
  <c r="T95" i="12"/>
  <c r="U10" i="13"/>
  <c r="T10" i="13"/>
  <c r="T90" i="13"/>
  <c r="U90" i="13"/>
  <c r="T10" i="14"/>
  <c r="U10" i="14"/>
  <c r="P31" i="14"/>
  <c r="U45" i="15"/>
  <c r="T45" i="15"/>
  <c r="T51" i="15"/>
  <c r="U51" i="15"/>
  <c r="U47" i="16"/>
  <c r="T47" i="16"/>
  <c r="T53" i="16"/>
  <c r="U53" i="16"/>
  <c r="U21" i="17"/>
  <c r="T21" i="17"/>
  <c r="U41" i="22"/>
  <c r="T36" i="22"/>
  <c r="U36" i="22"/>
  <c r="P54" i="22"/>
  <c r="T63" i="24"/>
  <c r="U63" i="24"/>
  <c r="U73" i="24"/>
  <c r="T73" i="24"/>
  <c r="U72" i="24"/>
  <c r="T72" i="24"/>
  <c r="U70" i="24"/>
  <c r="T70" i="24"/>
  <c r="U25" i="26"/>
  <c r="T25" i="26"/>
  <c r="U60" i="5"/>
  <c r="T60" i="5"/>
  <c r="U20" i="8"/>
  <c r="T20" i="8"/>
  <c r="P41" i="1"/>
  <c r="T41" i="1" s="1"/>
  <c r="Q16" i="2"/>
  <c r="R31" i="2"/>
  <c r="Q72" i="2"/>
  <c r="P73" i="2"/>
  <c r="S87" i="2"/>
  <c r="S87" i="3"/>
  <c r="U34" i="6"/>
  <c r="U52" i="6"/>
  <c r="T52" i="6"/>
  <c r="P68" i="6"/>
  <c r="T68" i="6" s="1"/>
  <c r="T63" i="10"/>
  <c r="U63" i="10"/>
  <c r="U95" i="10"/>
  <c r="T95" i="10"/>
  <c r="U25" i="11"/>
  <c r="T25" i="11"/>
  <c r="P31" i="11"/>
  <c r="T31" i="11" s="1"/>
  <c r="Q60" i="11"/>
  <c r="U64" i="15"/>
  <c r="T64" i="15"/>
  <c r="U31" i="17"/>
  <c r="T31" i="17"/>
  <c r="T12" i="1"/>
  <c r="S25" i="1"/>
  <c r="U73" i="1"/>
  <c r="U72" i="1"/>
  <c r="T72" i="1"/>
  <c r="T73" i="1"/>
  <c r="S74" i="1"/>
  <c r="E87" i="1"/>
  <c r="E115" i="1" s="1"/>
  <c r="U41" i="2"/>
  <c r="T41" i="2"/>
  <c r="R54" i="2"/>
  <c r="S67" i="2"/>
  <c r="R68" i="2"/>
  <c r="Q34" i="3"/>
  <c r="P54" i="3"/>
  <c r="U67" i="3"/>
  <c r="E16" i="4"/>
  <c r="Q25" i="4"/>
  <c r="U25" i="4" s="1"/>
  <c r="P31" i="4"/>
  <c r="P54" i="4"/>
  <c r="T54" i="4" s="1"/>
  <c r="Q54" i="4"/>
  <c r="T58" i="4"/>
  <c r="U58" i="4"/>
  <c r="P73" i="4"/>
  <c r="Q73" i="4"/>
  <c r="U39" i="5"/>
  <c r="U67" i="5"/>
  <c r="T67" i="5"/>
  <c r="U62" i="5"/>
  <c r="P73" i="5"/>
  <c r="U13" i="6"/>
  <c r="T13" i="6"/>
  <c r="Q16" i="6"/>
  <c r="P41" i="6"/>
  <c r="U64" i="6"/>
  <c r="T64" i="6"/>
  <c r="Q67" i="6"/>
  <c r="Q87" i="6"/>
  <c r="U87" i="6" s="1"/>
  <c r="T14" i="7"/>
  <c r="U14" i="7"/>
  <c r="Q16" i="7"/>
  <c r="P25" i="7"/>
  <c r="T28" i="7"/>
  <c r="U28" i="7"/>
  <c r="U54" i="7"/>
  <c r="T44" i="7"/>
  <c r="T53" i="7"/>
  <c r="U53" i="7"/>
  <c r="U57" i="7"/>
  <c r="T57" i="7"/>
  <c r="P68" i="7"/>
  <c r="T68" i="7" s="1"/>
  <c r="T68" i="8"/>
  <c r="T16" i="8"/>
  <c r="T74" i="8"/>
  <c r="U9" i="8"/>
  <c r="T9" i="8"/>
  <c r="Q16" i="8"/>
  <c r="U16" i="8" s="1"/>
  <c r="T30" i="8"/>
  <c r="U30" i="8"/>
  <c r="Q41" i="8"/>
  <c r="U41" i="8" s="1"/>
  <c r="U48" i="8"/>
  <c r="T48" i="8"/>
  <c r="U59" i="8"/>
  <c r="T59" i="8"/>
  <c r="P60" i="8"/>
  <c r="Q67" i="8"/>
  <c r="Q74" i="8"/>
  <c r="U74" i="8" s="1"/>
  <c r="U31" i="9"/>
  <c r="T31" i="9"/>
  <c r="P41" i="9"/>
  <c r="T49" i="9"/>
  <c r="U49" i="9"/>
  <c r="Q60" i="9"/>
  <c r="P31" i="10"/>
  <c r="U34" i="10"/>
  <c r="T40" i="10"/>
  <c r="U40" i="10"/>
  <c r="T54" i="10"/>
  <c r="U44" i="10"/>
  <c r="T44" i="10"/>
  <c r="U52" i="10"/>
  <c r="T52" i="10"/>
  <c r="U67" i="10"/>
  <c r="T67" i="10"/>
  <c r="T62" i="10"/>
  <c r="U15" i="11"/>
  <c r="T15" i="11"/>
  <c r="P34" i="11"/>
  <c r="T34" i="11" s="1"/>
  <c r="U54" i="11"/>
  <c r="T54" i="11"/>
  <c r="T44" i="11"/>
  <c r="T53" i="11"/>
  <c r="U53" i="11"/>
  <c r="U57" i="11"/>
  <c r="T57" i="11"/>
  <c r="P68" i="11"/>
  <c r="T68" i="11" s="1"/>
  <c r="P16" i="12"/>
  <c r="T16" i="12" s="1"/>
  <c r="T19" i="12"/>
  <c r="U19" i="12"/>
  <c r="T30" i="12"/>
  <c r="U30" i="12"/>
  <c r="U34" i="12"/>
  <c r="T53" i="12"/>
  <c r="U53" i="12"/>
  <c r="U71" i="12"/>
  <c r="T71" i="12"/>
  <c r="U49" i="13"/>
  <c r="T49" i="13"/>
  <c r="Q67" i="14"/>
  <c r="U33" i="16"/>
  <c r="T33" i="16"/>
  <c r="E87" i="16"/>
  <c r="E115" i="16" s="1"/>
  <c r="U88" i="16"/>
  <c r="T88" i="16"/>
  <c r="S74" i="17"/>
  <c r="E87" i="17"/>
  <c r="E115" i="17" s="1"/>
  <c r="T88" i="17"/>
  <c r="U88" i="17"/>
  <c r="U18" i="18"/>
  <c r="T18" i="18"/>
  <c r="U60" i="18"/>
  <c r="T60" i="18"/>
  <c r="T21" i="19"/>
  <c r="U21" i="19"/>
  <c r="T65" i="3"/>
  <c r="U65" i="3"/>
  <c r="P67" i="3"/>
  <c r="T67" i="3" s="1"/>
  <c r="P34" i="4"/>
  <c r="T34" i="4" s="1"/>
  <c r="T30" i="4"/>
  <c r="U30" i="4"/>
  <c r="U41" i="4"/>
  <c r="T41" i="4"/>
  <c r="T36" i="4"/>
  <c r="U36" i="4"/>
  <c r="P67" i="4"/>
  <c r="P60" i="5"/>
  <c r="Q68" i="5"/>
  <c r="U68" i="5" s="1"/>
  <c r="P74" i="5"/>
  <c r="T74" i="5" s="1"/>
  <c r="T40" i="6"/>
  <c r="U40" i="6"/>
  <c r="T45" i="7"/>
  <c r="U45" i="7"/>
  <c r="T90" i="8"/>
  <c r="U90" i="8"/>
  <c r="T12" i="10"/>
  <c r="U12" i="10"/>
  <c r="U71" i="11"/>
  <c r="T71" i="11"/>
  <c r="P60" i="12"/>
  <c r="T54" i="1"/>
  <c r="P87" i="1"/>
  <c r="T12" i="2"/>
  <c r="T23" i="2"/>
  <c r="U31" i="2"/>
  <c r="T31" i="2"/>
  <c r="T34" i="2"/>
  <c r="T40" i="2"/>
  <c r="T43" i="2"/>
  <c r="T51" i="2"/>
  <c r="T63" i="2"/>
  <c r="T94" i="2"/>
  <c r="U68" i="3"/>
  <c r="T68" i="3"/>
  <c r="U16" i="3"/>
  <c r="T16" i="3"/>
  <c r="T22" i="3"/>
  <c r="T29" i="3"/>
  <c r="Q54" i="3"/>
  <c r="U54" i="3" s="1"/>
  <c r="U66" i="3"/>
  <c r="U86" i="3"/>
  <c r="T13" i="4"/>
  <c r="Q31" i="4"/>
  <c r="P41" i="4"/>
  <c r="T43" i="4"/>
  <c r="U66" i="4"/>
  <c r="P72" i="4"/>
  <c r="Q74" i="4"/>
  <c r="U74" i="4" s="1"/>
  <c r="T91" i="4"/>
  <c r="U9" i="5"/>
  <c r="U22" i="5"/>
  <c r="P25" i="5"/>
  <c r="T25" i="5" s="1"/>
  <c r="U31" i="5"/>
  <c r="T31" i="5"/>
  <c r="T65" i="5"/>
  <c r="Q73" i="5"/>
  <c r="T92" i="5"/>
  <c r="U92" i="5"/>
  <c r="U22" i="6"/>
  <c r="U27" i="6"/>
  <c r="T27" i="6"/>
  <c r="Q41" i="6"/>
  <c r="T43" i="6"/>
  <c r="U43" i="6"/>
  <c r="T51" i="6"/>
  <c r="U51" i="6"/>
  <c r="U86" i="6"/>
  <c r="T86" i="6"/>
  <c r="R87" i="6"/>
  <c r="Q25" i="7"/>
  <c r="U66" i="7"/>
  <c r="T66" i="7"/>
  <c r="Q68" i="7"/>
  <c r="U68" i="7" s="1"/>
  <c r="U72" i="7"/>
  <c r="T72" i="7"/>
  <c r="U73" i="7"/>
  <c r="T73" i="7"/>
  <c r="T70" i="7"/>
  <c r="U70" i="7"/>
  <c r="Q72" i="7"/>
  <c r="U86" i="7"/>
  <c r="P72" i="8"/>
  <c r="U68" i="9"/>
  <c r="U16" i="9"/>
  <c r="T16" i="9"/>
  <c r="T9" i="9"/>
  <c r="Q16" i="9"/>
  <c r="U37" i="9"/>
  <c r="P54" i="9"/>
  <c r="U93" i="9"/>
  <c r="T93" i="9"/>
  <c r="U24" i="10"/>
  <c r="T24" i="10"/>
  <c r="Q31" i="10"/>
  <c r="P72" i="10"/>
  <c r="T94" i="10"/>
  <c r="U94" i="10"/>
  <c r="U27" i="11"/>
  <c r="U66" i="11"/>
  <c r="T66" i="11"/>
  <c r="Q68" i="11"/>
  <c r="U68" i="11" s="1"/>
  <c r="U72" i="11"/>
  <c r="T72" i="11"/>
  <c r="U73" i="11"/>
  <c r="T73" i="11"/>
  <c r="T70" i="11"/>
  <c r="U70" i="11"/>
  <c r="Q72" i="11"/>
  <c r="U86" i="11"/>
  <c r="U74" i="12"/>
  <c r="U68" i="12"/>
  <c r="T68" i="12"/>
  <c r="T74" i="12"/>
  <c r="U9" i="12"/>
  <c r="T9" i="12"/>
  <c r="Q16" i="12"/>
  <c r="U16" i="12" s="1"/>
  <c r="U47" i="12"/>
  <c r="T47" i="12"/>
  <c r="U66" i="12"/>
  <c r="T66" i="12"/>
  <c r="U93" i="12"/>
  <c r="P41" i="13"/>
  <c r="U45" i="13"/>
  <c r="T45" i="13"/>
  <c r="P74" i="13"/>
  <c r="T74" i="13" s="1"/>
  <c r="U22" i="14"/>
  <c r="T22" i="14"/>
  <c r="U18" i="16"/>
  <c r="T18" i="16"/>
  <c r="P74" i="16"/>
  <c r="T74" i="16" s="1"/>
  <c r="T87" i="16"/>
  <c r="P115" i="16"/>
  <c r="P114" i="16"/>
  <c r="U95" i="16"/>
  <c r="T95" i="16"/>
  <c r="U34" i="17"/>
  <c r="P73" i="17"/>
  <c r="T31" i="18"/>
  <c r="U91" i="18"/>
  <c r="T91" i="18"/>
  <c r="U95" i="18"/>
  <c r="T95" i="18"/>
  <c r="U34" i="3"/>
  <c r="T34" i="3"/>
  <c r="T54" i="3"/>
  <c r="T44" i="3"/>
  <c r="P73" i="3"/>
  <c r="T21" i="5"/>
  <c r="U21" i="5"/>
  <c r="U41" i="1"/>
  <c r="Q25" i="3"/>
  <c r="U25" i="3" s="1"/>
  <c r="T53" i="3"/>
  <c r="U53" i="3"/>
  <c r="U93" i="5"/>
  <c r="T93" i="5"/>
  <c r="T94" i="6"/>
  <c r="U94" i="6"/>
  <c r="T34" i="7"/>
  <c r="Q60" i="7"/>
  <c r="U71" i="7"/>
  <c r="T71" i="7"/>
  <c r="U34" i="9"/>
  <c r="S87" i="9"/>
  <c r="U14" i="15"/>
  <c r="T14" i="15"/>
  <c r="T92" i="1"/>
  <c r="T9" i="1"/>
  <c r="Q87" i="1"/>
  <c r="T62" i="2"/>
  <c r="U73" i="2"/>
  <c r="T73" i="2"/>
  <c r="U72" i="2"/>
  <c r="T72" i="2"/>
  <c r="E87" i="2"/>
  <c r="E115" i="2" s="1"/>
  <c r="U13" i="3"/>
  <c r="P41" i="3"/>
  <c r="T45" i="3"/>
  <c r="U45" i="3"/>
  <c r="T56" i="3"/>
  <c r="U56" i="3"/>
  <c r="P74" i="3"/>
  <c r="T74" i="3" s="1"/>
  <c r="E87" i="3"/>
  <c r="E115" i="3" s="1"/>
  <c r="T88" i="3"/>
  <c r="U88" i="3"/>
  <c r="T68" i="4"/>
  <c r="T16" i="4"/>
  <c r="T74" i="4"/>
  <c r="U68" i="4"/>
  <c r="U9" i="4"/>
  <c r="T23" i="4"/>
  <c r="T33" i="4"/>
  <c r="U33" i="4"/>
  <c r="U54" i="4"/>
  <c r="T59" i="4"/>
  <c r="E67" i="4"/>
  <c r="Q72" i="4"/>
  <c r="T10" i="5"/>
  <c r="U10" i="5"/>
  <c r="Q25" i="5"/>
  <c r="U25" i="5" s="1"/>
  <c r="U37" i="5"/>
  <c r="P41" i="5"/>
  <c r="T53" i="5"/>
  <c r="Q72" i="5"/>
  <c r="R87" i="5"/>
  <c r="U11" i="6"/>
  <c r="T23" i="6"/>
  <c r="U23" i="6"/>
  <c r="Q25" i="6"/>
  <c r="U31" i="6"/>
  <c r="T31" i="6"/>
  <c r="P34" i="6"/>
  <c r="T34" i="6" s="1"/>
  <c r="U62" i="6"/>
  <c r="Q74" i="6"/>
  <c r="U74" i="6" s="1"/>
  <c r="P54" i="7"/>
  <c r="T54" i="7" s="1"/>
  <c r="P74" i="7"/>
  <c r="E87" i="7"/>
  <c r="E115" i="7" s="1"/>
  <c r="T88" i="7"/>
  <c r="U88" i="7"/>
  <c r="U95" i="7"/>
  <c r="U15" i="8"/>
  <c r="Q25" i="8"/>
  <c r="P31" i="8"/>
  <c r="U46" i="8"/>
  <c r="U57" i="8"/>
  <c r="U66" i="8"/>
  <c r="Q72" i="8"/>
  <c r="P34" i="9"/>
  <c r="T34" i="9" s="1"/>
  <c r="T38" i="9"/>
  <c r="U38" i="9"/>
  <c r="Q54" i="9"/>
  <c r="P68" i="9"/>
  <c r="T68" i="9" s="1"/>
  <c r="P74" i="9"/>
  <c r="T74" i="9" s="1"/>
  <c r="P16" i="10"/>
  <c r="T16" i="10" s="1"/>
  <c r="P41" i="10"/>
  <c r="U50" i="10"/>
  <c r="P67" i="10"/>
  <c r="P87" i="10"/>
  <c r="U13" i="11"/>
  <c r="U18" i="11"/>
  <c r="T18" i="11"/>
  <c r="P25" i="11"/>
  <c r="T28" i="11"/>
  <c r="U28" i="11"/>
  <c r="P54" i="11"/>
  <c r="P74" i="11"/>
  <c r="T74" i="11" s="1"/>
  <c r="T87" i="11"/>
  <c r="U87" i="11"/>
  <c r="E87" i="11"/>
  <c r="E115" i="11" s="1"/>
  <c r="T88" i="11"/>
  <c r="U88" i="11"/>
  <c r="Q25" i="12"/>
  <c r="U25" i="12" s="1"/>
  <c r="P67" i="12"/>
  <c r="T94" i="12"/>
  <c r="U94" i="12"/>
  <c r="U20" i="13"/>
  <c r="T20" i="13"/>
  <c r="U38" i="13"/>
  <c r="T38" i="13"/>
  <c r="T58" i="13"/>
  <c r="U58" i="13"/>
  <c r="U50" i="14"/>
  <c r="T50" i="14"/>
  <c r="U60" i="14"/>
  <c r="T60" i="14"/>
  <c r="U63" i="14"/>
  <c r="T63" i="14"/>
  <c r="T40" i="15"/>
  <c r="U40" i="15"/>
  <c r="T14" i="16"/>
  <c r="U14" i="16"/>
  <c r="U29" i="16"/>
  <c r="T29" i="16"/>
  <c r="P73" i="18"/>
  <c r="S87" i="18"/>
  <c r="T29" i="21"/>
  <c r="U29" i="21"/>
  <c r="U33" i="21"/>
  <c r="T33" i="21"/>
  <c r="T41" i="3"/>
  <c r="S87" i="4"/>
  <c r="Q87" i="5"/>
  <c r="S25" i="6"/>
  <c r="R41" i="6"/>
  <c r="U73" i="6"/>
  <c r="T73" i="6"/>
  <c r="U72" i="6"/>
  <c r="T72" i="6"/>
  <c r="S74" i="6"/>
  <c r="E87" i="6"/>
  <c r="E115" i="6" s="1"/>
  <c r="S16" i="7"/>
  <c r="U41" i="7"/>
  <c r="T41" i="7"/>
  <c r="R54" i="7"/>
  <c r="S67" i="7"/>
  <c r="R68" i="7"/>
  <c r="S72" i="7"/>
  <c r="R73" i="7"/>
  <c r="R31" i="8"/>
  <c r="R34" i="8"/>
  <c r="S87" i="8"/>
  <c r="S60" i="9"/>
  <c r="Q87" i="9"/>
  <c r="S25" i="10"/>
  <c r="R41" i="10"/>
  <c r="U73" i="10"/>
  <c r="T73" i="10"/>
  <c r="U72" i="10"/>
  <c r="T72" i="10"/>
  <c r="S74" i="10"/>
  <c r="E87" i="10"/>
  <c r="E115" i="10" s="1"/>
  <c r="S16" i="11"/>
  <c r="U41" i="11"/>
  <c r="T41" i="11"/>
  <c r="R54" i="11"/>
  <c r="S67" i="11"/>
  <c r="R68" i="11"/>
  <c r="S72" i="11"/>
  <c r="R73" i="11"/>
  <c r="U33" i="12"/>
  <c r="Q31" i="13"/>
  <c r="Q60" i="13"/>
  <c r="S87" i="13"/>
  <c r="U91" i="13"/>
  <c r="T91" i="13"/>
  <c r="Q31" i="14"/>
  <c r="P67" i="14"/>
  <c r="P72" i="14"/>
  <c r="Q25" i="15"/>
  <c r="U25" i="15" s="1"/>
  <c r="U27" i="15"/>
  <c r="T27" i="15"/>
  <c r="T31" i="15"/>
  <c r="U31" i="15"/>
  <c r="U52" i="15"/>
  <c r="T52" i="15"/>
  <c r="U65" i="15"/>
  <c r="T65" i="15"/>
  <c r="P87" i="15"/>
  <c r="P115" i="15" s="1"/>
  <c r="U30" i="16"/>
  <c r="T30" i="16"/>
  <c r="Q41" i="16"/>
  <c r="U60" i="16"/>
  <c r="T60" i="16"/>
  <c r="Q72" i="16"/>
  <c r="E73" i="16"/>
  <c r="P74" i="17"/>
  <c r="T74" i="17" s="1"/>
  <c r="T33" i="18"/>
  <c r="U33" i="18"/>
  <c r="U31" i="19"/>
  <c r="T31" i="19"/>
  <c r="Q60" i="19"/>
  <c r="U67" i="19"/>
  <c r="T67" i="19"/>
  <c r="T62" i="19"/>
  <c r="U62" i="19"/>
  <c r="P67" i="19"/>
  <c r="U65" i="20"/>
  <c r="T65" i="20"/>
  <c r="T94" i="20"/>
  <c r="U94" i="20"/>
  <c r="E73" i="21"/>
  <c r="T68" i="22"/>
  <c r="U74" i="22"/>
  <c r="U16" i="22"/>
  <c r="T74" i="22"/>
  <c r="U9" i="22"/>
  <c r="T9" i="22"/>
  <c r="T14" i="22"/>
  <c r="U14" i="22"/>
  <c r="U45" i="22"/>
  <c r="T45" i="22"/>
  <c r="T40" i="20"/>
  <c r="U40" i="20"/>
  <c r="U56" i="20"/>
  <c r="T56" i="20"/>
  <c r="U60" i="20"/>
  <c r="T60" i="20"/>
  <c r="T37" i="21"/>
  <c r="U60" i="22"/>
  <c r="T60" i="22"/>
  <c r="P31" i="23"/>
  <c r="T71" i="25"/>
  <c r="U71" i="25"/>
  <c r="U31" i="26"/>
  <c r="T31" i="26"/>
  <c r="T27" i="28"/>
  <c r="U27" i="28"/>
  <c r="U60" i="33"/>
  <c r="T60" i="33"/>
  <c r="Q87" i="3"/>
  <c r="U73" i="4"/>
  <c r="T73" i="4"/>
  <c r="T72" i="4"/>
  <c r="U72" i="4"/>
  <c r="E87" i="4"/>
  <c r="E115" i="4" s="1"/>
  <c r="U41" i="5"/>
  <c r="T41" i="5"/>
  <c r="S87" i="6"/>
  <c r="Q87" i="7"/>
  <c r="U73" i="8"/>
  <c r="T73" i="8"/>
  <c r="T72" i="8"/>
  <c r="U72" i="8"/>
  <c r="E87" i="8"/>
  <c r="E115" i="8" s="1"/>
  <c r="T41" i="9"/>
  <c r="S87" i="10"/>
  <c r="Q87" i="11"/>
  <c r="Q34" i="12"/>
  <c r="U46" i="12"/>
  <c r="T46" i="12"/>
  <c r="Q67" i="12"/>
  <c r="U73" i="12"/>
  <c r="T73" i="12"/>
  <c r="U72" i="12"/>
  <c r="T72" i="12"/>
  <c r="T70" i="12"/>
  <c r="P72" i="12"/>
  <c r="Q73" i="12"/>
  <c r="E87" i="12"/>
  <c r="E115" i="12" s="1"/>
  <c r="T88" i="12"/>
  <c r="Q25" i="13"/>
  <c r="P34" i="13"/>
  <c r="T34" i="13" s="1"/>
  <c r="U37" i="13"/>
  <c r="T37" i="13"/>
  <c r="Q74" i="13"/>
  <c r="P16" i="14"/>
  <c r="T16" i="14" s="1"/>
  <c r="U25" i="14"/>
  <c r="T25" i="14"/>
  <c r="U39" i="14"/>
  <c r="T39" i="14"/>
  <c r="U92" i="14"/>
  <c r="U23" i="15"/>
  <c r="P31" i="15"/>
  <c r="U43" i="15"/>
  <c r="U94" i="15"/>
  <c r="U41" i="16"/>
  <c r="T41" i="16"/>
  <c r="U36" i="16"/>
  <c r="T36" i="16"/>
  <c r="P16" i="17"/>
  <c r="U39" i="17"/>
  <c r="T39" i="17"/>
  <c r="P72" i="17"/>
  <c r="U40" i="18"/>
  <c r="T40" i="18"/>
  <c r="T90" i="18"/>
  <c r="U90" i="18"/>
  <c r="P16" i="19"/>
  <c r="T16" i="19" s="1"/>
  <c r="Q31" i="19"/>
  <c r="U48" i="19"/>
  <c r="T48" i="19"/>
  <c r="U51" i="19"/>
  <c r="T51" i="19"/>
  <c r="P31" i="20"/>
  <c r="T15" i="21"/>
  <c r="U15" i="21"/>
  <c r="Q25" i="21"/>
  <c r="U25" i="21" s="1"/>
  <c r="T89" i="22"/>
  <c r="U89" i="22"/>
  <c r="T23" i="24"/>
  <c r="U23" i="24"/>
  <c r="Q31" i="27"/>
  <c r="U16" i="6"/>
  <c r="T16" i="6"/>
  <c r="P25" i="6"/>
  <c r="Q54" i="6"/>
  <c r="U54" i="6" s="1"/>
  <c r="Q68" i="6"/>
  <c r="U68" i="6" s="1"/>
  <c r="Q73" i="6"/>
  <c r="P74" i="6"/>
  <c r="T74" i="6" s="1"/>
  <c r="P16" i="7"/>
  <c r="T16" i="7" s="1"/>
  <c r="Q31" i="7"/>
  <c r="Q34" i="7"/>
  <c r="U34" i="7" s="1"/>
  <c r="U67" i="7"/>
  <c r="T67" i="7"/>
  <c r="P67" i="7"/>
  <c r="P72" i="7"/>
  <c r="R87" i="7"/>
  <c r="U54" i="8"/>
  <c r="P87" i="8"/>
  <c r="T87" i="8" s="1"/>
  <c r="Q41" i="9"/>
  <c r="U41" i="9" s="1"/>
  <c r="P60" i="9"/>
  <c r="U74" i="10"/>
  <c r="T68" i="10"/>
  <c r="U16" i="10"/>
  <c r="P25" i="10"/>
  <c r="Q54" i="10"/>
  <c r="U54" i="10" s="1"/>
  <c r="Q68" i="10"/>
  <c r="U68" i="10" s="1"/>
  <c r="Q73" i="10"/>
  <c r="P74" i="10"/>
  <c r="T74" i="10" s="1"/>
  <c r="P16" i="11"/>
  <c r="T16" i="11" s="1"/>
  <c r="Q31" i="11"/>
  <c r="U31" i="11" s="1"/>
  <c r="Q34" i="11"/>
  <c r="U34" i="11" s="1"/>
  <c r="U67" i="11"/>
  <c r="T67" i="11"/>
  <c r="P67" i="11"/>
  <c r="P72" i="11"/>
  <c r="R87" i="11"/>
  <c r="T41" i="12"/>
  <c r="U36" i="12"/>
  <c r="Q41" i="12"/>
  <c r="U41" i="12" s="1"/>
  <c r="P54" i="12"/>
  <c r="U57" i="12"/>
  <c r="T57" i="12"/>
  <c r="Q72" i="12"/>
  <c r="P87" i="12"/>
  <c r="T87" i="12" s="1"/>
  <c r="Q34" i="13"/>
  <c r="U34" i="13" s="1"/>
  <c r="U48" i="13"/>
  <c r="T48" i="13"/>
  <c r="Q73" i="13"/>
  <c r="U92" i="13"/>
  <c r="T92" i="13"/>
  <c r="Q16" i="14"/>
  <c r="U16" i="14" s="1"/>
  <c r="P34" i="14"/>
  <c r="T34" i="14" s="1"/>
  <c r="P54" i="14"/>
  <c r="Q60" i="14"/>
  <c r="U67" i="14"/>
  <c r="T67" i="14"/>
  <c r="U62" i="14"/>
  <c r="T62" i="14"/>
  <c r="Q87" i="14"/>
  <c r="U87" i="14" s="1"/>
  <c r="U93" i="14"/>
  <c r="T93" i="14"/>
  <c r="U24" i="15"/>
  <c r="T24" i="15"/>
  <c r="U28" i="15"/>
  <c r="T28" i="15"/>
  <c r="P41" i="15"/>
  <c r="T41" i="15" s="1"/>
  <c r="U54" i="15"/>
  <c r="T54" i="15"/>
  <c r="U44" i="15"/>
  <c r="T44" i="15"/>
  <c r="U53" i="15"/>
  <c r="T53" i="15"/>
  <c r="U95" i="15"/>
  <c r="T95" i="15"/>
  <c r="P54" i="16"/>
  <c r="U57" i="16"/>
  <c r="T57" i="16"/>
  <c r="P68" i="16"/>
  <c r="T68" i="16" s="1"/>
  <c r="U71" i="16"/>
  <c r="T71" i="16"/>
  <c r="U94" i="16"/>
  <c r="T94" i="16"/>
  <c r="U13" i="17"/>
  <c r="T13" i="17"/>
  <c r="P25" i="17"/>
  <c r="U73" i="17"/>
  <c r="U72" i="17"/>
  <c r="T72" i="17"/>
  <c r="T73" i="17"/>
  <c r="T70" i="17"/>
  <c r="U70" i="17"/>
  <c r="Q72" i="17"/>
  <c r="U25" i="18"/>
  <c r="T25" i="18"/>
  <c r="P41" i="18"/>
  <c r="P54" i="18"/>
  <c r="T54" i="18" s="1"/>
  <c r="Q67" i="18"/>
  <c r="Q16" i="19"/>
  <c r="U16" i="19" s="1"/>
  <c r="T95" i="20"/>
  <c r="U95" i="20"/>
  <c r="T65" i="21"/>
  <c r="U65" i="21"/>
  <c r="U23" i="27"/>
  <c r="T23" i="27"/>
  <c r="U60" i="27"/>
  <c r="T60" i="27"/>
  <c r="E87" i="5"/>
  <c r="E115" i="5" s="1"/>
  <c r="U41" i="6"/>
  <c r="T41" i="6"/>
  <c r="U60" i="6"/>
  <c r="T60" i="6"/>
  <c r="S87" i="7"/>
  <c r="U25" i="8"/>
  <c r="T25" i="8"/>
  <c r="Q87" i="8"/>
  <c r="U73" i="9"/>
  <c r="U72" i="9"/>
  <c r="T72" i="9"/>
  <c r="T73" i="9"/>
  <c r="U87" i="9"/>
  <c r="E87" i="9"/>
  <c r="E115" i="9" s="1"/>
  <c r="U41" i="10"/>
  <c r="T41" i="10"/>
  <c r="S87" i="11"/>
  <c r="P31" i="12"/>
  <c r="Q54" i="12"/>
  <c r="U67" i="12"/>
  <c r="T67" i="12"/>
  <c r="Q87" i="12"/>
  <c r="U74" i="13"/>
  <c r="T68" i="13"/>
  <c r="U16" i="13"/>
  <c r="T16" i="13"/>
  <c r="U9" i="13"/>
  <c r="T9" i="13"/>
  <c r="U21" i="13"/>
  <c r="T21" i="13"/>
  <c r="U41" i="13"/>
  <c r="T41" i="13"/>
  <c r="T36" i="13"/>
  <c r="U12" i="14"/>
  <c r="T12" i="14"/>
  <c r="U23" i="14"/>
  <c r="T23" i="14"/>
  <c r="Q34" i="14"/>
  <c r="U34" i="14" s="1"/>
  <c r="U51" i="14"/>
  <c r="T51" i="14"/>
  <c r="P68" i="14"/>
  <c r="P73" i="14"/>
  <c r="R87" i="14"/>
  <c r="U13" i="15"/>
  <c r="T13" i="15"/>
  <c r="U72" i="15"/>
  <c r="T72" i="15"/>
  <c r="T73" i="15"/>
  <c r="U73" i="15"/>
  <c r="U70" i="15"/>
  <c r="T70" i="15"/>
  <c r="U46" i="16"/>
  <c r="T46" i="16"/>
  <c r="U66" i="16"/>
  <c r="T66" i="16"/>
  <c r="T89" i="16"/>
  <c r="U89" i="16"/>
  <c r="U22" i="17"/>
  <c r="T22" i="17"/>
  <c r="Q25" i="17"/>
  <c r="T53" i="17"/>
  <c r="U53" i="17"/>
  <c r="U66" i="17"/>
  <c r="T66" i="17"/>
  <c r="U34" i="19"/>
  <c r="T34" i="19"/>
  <c r="U43" i="19"/>
  <c r="T43" i="19"/>
  <c r="Q72" i="19"/>
  <c r="T93" i="19"/>
  <c r="U93" i="19"/>
  <c r="T13" i="20"/>
  <c r="U13" i="20"/>
  <c r="E25" i="20"/>
  <c r="Q114" i="20"/>
  <c r="Q115" i="20"/>
  <c r="U60" i="21"/>
  <c r="T60" i="21"/>
  <c r="Q72" i="22"/>
  <c r="S72" i="22"/>
  <c r="P72" i="23"/>
  <c r="S16" i="27"/>
  <c r="Q16" i="27"/>
  <c r="U67" i="4"/>
  <c r="T67" i="4"/>
  <c r="R87" i="4"/>
  <c r="U54" i="5"/>
  <c r="P87" i="5"/>
  <c r="T87" i="5" s="1"/>
  <c r="U74" i="7"/>
  <c r="T74" i="7"/>
  <c r="U16" i="7"/>
  <c r="U67" i="8"/>
  <c r="T67" i="8"/>
  <c r="R87" i="8"/>
  <c r="U54" i="9"/>
  <c r="T54" i="9"/>
  <c r="P87" i="9"/>
  <c r="U74" i="11"/>
  <c r="U16" i="11"/>
  <c r="Q31" i="12"/>
  <c r="U54" i="12"/>
  <c r="T54" i="12"/>
  <c r="R87" i="12"/>
  <c r="U25" i="13"/>
  <c r="P31" i="13"/>
  <c r="U59" i="13"/>
  <c r="T59" i="13"/>
  <c r="P60" i="13"/>
  <c r="S87" i="14"/>
  <c r="P34" i="15"/>
  <c r="T34" i="15" s="1"/>
  <c r="U56" i="15"/>
  <c r="T56" i="15"/>
  <c r="E87" i="15"/>
  <c r="E115" i="15" s="1"/>
  <c r="U115" i="15" s="1"/>
  <c r="U88" i="15"/>
  <c r="T88" i="15"/>
  <c r="U15" i="16"/>
  <c r="T15" i="16"/>
  <c r="U19" i="16"/>
  <c r="T19" i="16"/>
  <c r="U25" i="16"/>
  <c r="T25" i="16"/>
  <c r="U73" i="16"/>
  <c r="T73" i="16"/>
  <c r="U72" i="16"/>
  <c r="T72" i="16"/>
  <c r="T70" i="16"/>
  <c r="U33" i="17"/>
  <c r="T33" i="17"/>
  <c r="U89" i="17"/>
  <c r="T89" i="17"/>
  <c r="U93" i="17"/>
  <c r="T93" i="17"/>
  <c r="T19" i="18"/>
  <c r="U19" i="18"/>
  <c r="U23" i="18"/>
  <c r="T23" i="18"/>
  <c r="R31" i="18"/>
  <c r="T47" i="18"/>
  <c r="U47" i="18"/>
  <c r="U51" i="18"/>
  <c r="T51" i="18"/>
  <c r="P74" i="18"/>
  <c r="T74" i="18" s="1"/>
  <c r="S41" i="19"/>
  <c r="Q41" i="19"/>
  <c r="U41" i="19" s="1"/>
  <c r="T86" i="20"/>
  <c r="U86" i="20"/>
  <c r="T14" i="21"/>
  <c r="U14" i="21"/>
  <c r="U47" i="21"/>
  <c r="T47" i="21"/>
  <c r="T56" i="21"/>
  <c r="U56" i="21"/>
  <c r="P60" i="21"/>
  <c r="Q60" i="21"/>
  <c r="T89" i="21"/>
  <c r="U89" i="21"/>
  <c r="U18" i="22"/>
  <c r="T18" i="22"/>
  <c r="P31" i="22"/>
  <c r="U51" i="23"/>
  <c r="T51" i="23"/>
  <c r="P67" i="23"/>
  <c r="Q72" i="23"/>
  <c r="U25" i="24"/>
  <c r="T25" i="24"/>
  <c r="U54" i="24"/>
  <c r="T54" i="24"/>
  <c r="T44" i="24"/>
  <c r="U44" i="24"/>
  <c r="U53" i="24"/>
  <c r="T53" i="24"/>
  <c r="U30" i="25"/>
  <c r="T30" i="25"/>
  <c r="T66" i="25"/>
  <c r="U66" i="25"/>
  <c r="T68" i="26"/>
  <c r="U16" i="26"/>
  <c r="T16" i="26"/>
  <c r="U74" i="26"/>
  <c r="T9" i="26"/>
  <c r="U9" i="26"/>
  <c r="T20" i="26"/>
  <c r="U20" i="26"/>
  <c r="U92" i="26"/>
  <c r="T92" i="26"/>
  <c r="Q87" i="27"/>
  <c r="R87" i="28"/>
  <c r="U66" i="30"/>
  <c r="T66" i="30"/>
  <c r="S97" i="26"/>
  <c r="M114" i="26"/>
  <c r="S114" i="26" s="1"/>
  <c r="U74" i="14"/>
  <c r="T68" i="14"/>
  <c r="P25" i="14"/>
  <c r="Q54" i="14"/>
  <c r="Q68" i="14"/>
  <c r="U68" i="14" s="1"/>
  <c r="Q73" i="14"/>
  <c r="P74" i="14"/>
  <c r="T74" i="14" s="1"/>
  <c r="P16" i="15"/>
  <c r="T16" i="15" s="1"/>
  <c r="Q31" i="15"/>
  <c r="Q34" i="15"/>
  <c r="U34" i="15" s="1"/>
  <c r="U67" i="15"/>
  <c r="T67" i="15"/>
  <c r="P67" i="15"/>
  <c r="P72" i="15"/>
  <c r="R87" i="15"/>
  <c r="U54" i="16"/>
  <c r="T54" i="16"/>
  <c r="Q87" i="16"/>
  <c r="Q16" i="17"/>
  <c r="U16" i="17" s="1"/>
  <c r="P87" i="17"/>
  <c r="P25" i="18"/>
  <c r="U54" i="18"/>
  <c r="P60" i="18"/>
  <c r="P67" i="18"/>
  <c r="Q74" i="18"/>
  <c r="U74" i="18" s="1"/>
  <c r="Q87" i="19"/>
  <c r="T64" i="20"/>
  <c r="U64" i="20"/>
  <c r="P73" i="20"/>
  <c r="T18" i="21"/>
  <c r="U18" i="21"/>
  <c r="P34" i="21"/>
  <c r="T34" i="21" s="1"/>
  <c r="U36" i="21"/>
  <c r="T36" i="21"/>
  <c r="T46" i="21"/>
  <c r="U46" i="21"/>
  <c r="U58" i="21"/>
  <c r="T58" i="21"/>
  <c r="P41" i="22"/>
  <c r="T41" i="22" s="1"/>
  <c r="U54" i="22"/>
  <c r="T54" i="22"/>
  <c r="T44" i="22"/>
  <c r="U44" i="22"/>
  <c r="E87" i="22"/>
  <c r="E115" i="22" s="1"/>
  <c r="T88" i="22"/>
  <c r="T11" i="23"/>
  <c r="U11" i="23"/>
  <c r="Q67" i="23"/>
  <c r="U56" i="24"/>
  <c r="T56" i="24"/>
  <c r="U25" i="25"/>
  <c r="T57" i="25"/>
  <c r="U57" i="25"/>
  <c r="U73" i="13"/>
  <c r="U72" i="13"/>
  <c r="T72" i="13"/>
  <c r="T73" i="13"/>
  <c r="E87" i="13"/>
  <c r="E115" i="13" s="1"/>
  <c r="T87" i="13"/>
  <c r="Q25" i="14"/>
  <c r="U41" i="14"/>
  <c r="T41" i="14"/>
  <c r="P41" i="14"/>
  <c r="Q74" i="14"/>
  <c r="Q16" i="15"/>
  <c r="U16" i="15" s="1"/>
  <c r="P54" i="15"/>
  <c r="Q67" i="15"/>
  <c r="P68" i="15"/>
  <c r="T68" i="15" s="1"/>
  <c r="Q72" i="15"/>
  <c r="P73" i="15"/>
  <c r="S87" i="15"/>
  <c r="P31" i="16"/>
  <c r="P34" i="16"/>
  <c r="T34" i="16" s="1"/>
  <c r="R87" i="16"/>
  <c r="P34" i="17"/>
  <c r="T34" i="17" s="1"/>
  <c r="P41" i="17"/>
  <c r="T41" i="17" s="1"/>
  <c r="P60" i="17"/>
  <c r="T68" i="18"/>
  <c r="U16" i="18"/>
  <c r="T16" i="18"/>
  <c r="U9" i="18"/>
  <c r="Q25" i="18"/>
  <c r="P34" i="18"/>
  <c r="T34" i="18" s="1"/>
  <c r="Q60" i="18"/>
  <c r="Q68" i="18"/>
  <c r="U68" i="18" s="1"/>
  <c r="Q74" i="19"/>
  <c r="U74" i="19" s="1"/>
  <c r="R87" i="19"/>
  <c r="T24" i="20"/>
  <c r="U24" i="20"/>
  <c r="U28" i="20"/>
  <c r="T28" i="20"/>
  <c r="P34" i="20"/>
  <c r="T34" i="20" s="1"/>
  <c r="Q73" i="20"/>
  <c r="Q34" i="21"/>
  <c r="U34" i="21" s="1"/>
  <c r="P41" i="21"/>
  <c r="T41" i="21" s="1"/>
  <c r="P73" i="21"/>
  <c r="E87" i="21"/>
  <c r="E115" i="21" s="1"/>
  <c r="T88" i="21"/>
  <c r="T91" i="21"/>
  <c r="T96" i="21"/>
  <c r="U96" i="21"/>
  <c r="U24" i="22"/>
  <c r="T24" i="22"/>
  <c r="U51" i="22"/>
  <c r="T51" i="22"/>
  <c r="P34" i="23"/>
  <c r="T34" i="23" s="1"/>
  <c r="U28" i="24"/>
  <c r="T28" i="24"/>
  <c r="T95" i="24"/>
  <c r="U95" i="24"/>
  <c r="P54" i="26"/>
  <c r="T58" i="26"/>
  <c r="U58" i="26"/>
  <c r="P73" i="26"/>
  <c r="S67" i="29"/>
  <c r="Q67" i="29"/>
  <c r="T58" i="32"/>
  <c r="U58" i="32"/>
  <c r="U54" i="13"/>
  <c r="T54" i="13"/>
  <c r="P87" i="13"/>
  <c r="Q41" i="14"/>
  <c r="P60" i="14"/>
  <c r="U74" i="15"/>
  <c r="P25" i="15"/>
  <c r="T25" i="15" s="1"/>
  <c r="Q54" i="15"/>
  <c r="Q68" i="15"/>
  <c r="U68" i="15" s="1"/>
  <c r="Q73" i="15"/>
  <c r="P74" i="15"/>
  <c r="T74" i="15" s="1"/>
  <c r="P16" i="16"/>
  <c r="T16" i="16" s="1"/>
  <c r="Q31" i="16"/>
  <c r="Q34" i="16"/>
  <c r="U34" i="16" s="1"/>
  <c r="U67" i="16"/>
  <c r="T67" i="16"/>
  <c r="P67" i="16"/>
  <c r="P72" i="16"/>
  <c r="U25" i="17"/>
  <c r="T25" i="17"/>
  <c r="Q41" i="17"/>
  <c r="U41" i="17" s="1"/>
  <c r="P54" i="17"/>
  <c r="Q60" i="17"/>
  <c r="P67" i="17"/>
  <c r="P68" i="17"/>
  <c r="T68" i="17" s="1"/>
  <c r="R87" i="17"/>
  <c r="Q34" i="18"/>
  <c r="U34" i="18" s="1"/>
  <c r="P87" i="18"/>
  <c r="P25" i="19"/>
  <c r="T25" i="19" s="1"/>
  <c r="T50" i="19"/>
  <c r="U50" i="19"/>
  <c r="U60" i="19"/>
  <c r="T60" i="19"/>
  <c r="U63" i="19"/>
  <c r="T63" i="19"/>
  <c r="P73" i="19"/>
  <c r="S87" i="19"/>
  <c r="U31" i="20"/>
  <c r="T31" i="20"/>
  <c r="U96" i="20"/>
  <c r="T96" i="20"/>
  <c r="T25" i="21"/>
  <c r="U31" i="21"/>
  <c r="T31" i="21"/>
  <c r="Q41" i="21"/>
  <c r="U41" i="21" s="1"/>
  <c r="P68" i="21"/>
  <c r="T68" i="21" s="1"/>
  <c r="T71" i="21"/>
  <c r="U71" i="21"/>
  <c r="U59" i="22"/>
  <c r="T59" i="22"/>
  <c r="S67" i="22"/>
  <c r="Q34" i="23"/>
  <c r="T38" i="23"/>
  <c r="U38" i="23"/>
  <c r="T24" i="24"/>
  <c r="U24" i="24"/>
  <c r="P34" i="24"/>
  <c r="T43" i="24"/>
  <c r="U43" i="24"/>
  <c r="Q54" i="26"/>
  <c r="Q73" i="26"/>
  <c r="U51" i="29"/>
  <c r="T51" i="29"/>
  <c r="U64" i="29"/>
  <c r="T64" i="29"/>
  <c r="P54" i="32"/>
  <c r="U95" i="34"/>
  <c r="T95" i="34"/>
  <c r="U15" i="35"/>
  <c r="T15" i="35"/>
  <c r="S87" i="12"/>
  <c r="Q87" i="13"/>
  <c r="U73" i="14"/>
  <c r="T73" i="14"/>
  <c r="U72" i="14"/>
  <c r="T72" i="14"/>
  <c r="E87" i="14"/>
  <c r="E115" i="14" s="1"/>
  <c r="U41" i="15"/>
  <c r="P73" i="16"/>
  <c r="U74" i="17"/>
  <c r="T16" i="17"/>
  <c r="T9" i="17"/>
  <c r="P31" i="17"/>
  <c r="Q54" i="17"/>
  <c r="Q67" i="17"/>
  <c r="Q68" i="17"/>
  <c r="U68" i="17" s="1"/>
  <c r="S87" i="17"/>
  <c r="P16" i="18"/>
  <c r="U20" i="18"/>
  <c r="P31" i="18"/>
  <c r="Q87" i="18"/>
  <c r="Q114" i="18" s="1"/>
  <c r="Q25" i="19"/>
  <c r="U25" i="19" s="1"/>
  <c r="P68" i="19"/>
  <c r="T68" i="19" s="1"/>
  <c r="U94" i="19"/>
  <c r="T94" i="19"/>
  <c r="U14" i="20"/>
  <c r="T14" i="20"/>
  <c r="P25" i="20"/>
  <c r="P68" i="20"/>
  <c r="T68" i="20" s="1"/>
  <c r="U73" i="20"/>
  <c r="T73" i="20"/>
  <c r="U72" i="20"/>
  <c r="T72" i="20"/>
  <c r="U70" i="20"/>
  <c r="T70" i="20"/>
  <c r="E87" i="20"/>
  <c r="E115" i="20" s="1"/>
  <c r="U87" i="20"/>
  <c r="U88" i="20"/>
  <c r="T88" i="20"/>
  <c r="U30" i="21"/>
  <c r="T30" i="21"/>
  <c r="P54" i="21"/>
  <c r="T57" i="21"/>
  <c r="U57" i="21"/>
  <c r="T66" i="21"/>
  <c r="U66" i="21"/>
  <c r="Q68" i="21"/>
  <c r="U68" i="21" s="1"/>
  <c r="U10" i="22"/>
  <c r="P25" i="22"/>
  <c r="T25" i="22" s="1"/>
  <c r="U31" i="22"/>
  <c r="T31" i="22"/>
  <c r="Q60" i="22"/>
  <c r="T90" i="22"/>
  <c r="U90" i="22"/>
  <c r="P16" i="23"/>
  <c r="T46" i="25"/>
  <c r="U46" i="25"/>
  <c r="T47" i="26"/>
  <c r="U47" i="26"/>
  <c r="T56" i="28"/>
  <c r="U56" i="28"/>
  <c r="U60" i="28"/>
  <c r="T60" i="28"/>
  <c r="U67" i="13"/>
  <c r="T67" i="13"/>
  <c r="R87" i="13"/>
  <c r="U54" i="14"/>
  <c r="T54" i="14"/>
  <c r="P87" i="14"/>
  <c r="U74" i="16"/>
  <c r="U68" i="16"/>
  <c r="U16" i="16"/>
  <c r="R73" i="16"/>
  <c r="U54" i="17"/>
  <c r="T54" i="17"/>
  <c r="U67" i="17"/>
  <c r="T67" i="17"/>
  <c r="Q31" i="18"/>
  <c r="U31" i="18" s="1"/>
  <c r="U41" i="18"/>
  <c r="T41" i="18"/>
  <c r="T36" i="18"/>
  <c r="E67" i="18"/>
  <c r="T22" i="19"/>
  <c r="U22" i="19"/>
  <c r="T39" i="19"/>
  <c r="U39" i="19"/>
  <c r="P41" i="19"/>
  <c r="P60" i="19"/>
  <c r="U70" i="19"/>
  <c r="P72" i="19"/>
  <c r="Q16" i="20"/>
  <c r="Q25" i="20"/>
  <c r="T27" i="20"/>
  <c r="U27" i="20"/>
  <c r="U45" i="20"/>
  <c r="T45" i="20"/>
  <c r="U53" i="20"/>
  <c r="T53" i="20"/>
  <c r="Q68" i="20"/>
  <c r="Q72" i="20"/>
  <c r="P87" i="20"/>
  <c r="Q54" i="21"/>
  <c r="U73" i="21"/>
  <c r="U72" i="21"/>
  <c r="T72" i="21"/>
  <c r="T73" i="21"/>
  <c r="T70" i="21"/>
  <c r="P72" i="21"/>
  <c r="U90" i="21"/>
  <c r="T90" i="21"/>
  <c r="T15" i="22"/>
  <c r="U15" i="22"/>
  <c r="T23" i="22"/>
  <c r="U23" i="22"/>
  <c r="Q25" i="22"/>
  <c r="U25" i="22" s="1"/>
  <c r="U27" i="22"/>
  <c r="T27" i="22"/>
  <c r="P34" i="22"/>
  <c r="T34" i="22" s="1"/>
  <c r="E73" i="22"/>
  <c r="U23" i="23"/>
  <c r="T23" i="23"/>
  <c r="T92" i="23"/>
  <c r="U92" i="23"/>
  <c r="T13" i="24"/>
  <c r="U13" i="24"/>
  <c r="E87" i="24"/>
  <c r="E115" i="24" s="1"/>
  <c r="U88" i="24"/>
  <c r="T88" i="24"/>
  <c r="T37" i="26"/>
  <c r="U37" i="26"/>
  <c r="P31" i="27"/>
  <c r="U31" i="28"/>
  <c r="T31" i="28"/>
  <c r="U67" i="18"/>
  <c r="T67" i="18"/>
  <c r="R87" i="18"/>
  <c r="U54" i="19"/>
  <c r="T54" i="19"/>
  <c r="R60" i="19"/>
  <c r="P87" i="19"/>
  <c r="P115" i="19" s="1"/>
  <c r="T115" i="19" s="1"/>
  <c r="R25" i="20"/>
  <c r="S54" i="20"/>
  <c r="S68" i="20"/>
  <c r="S73" i="20"/>
  <c r="R74" i="20"/>
  <c r="U74" i="21"/>
  <c r="T74" i="21"/>
  <c r="U16" i="21"/>
  <c r="T16" i="21"/>
  <c r="R16" i="21"/>
  <c r="S31" i="21"/>
  <c r="S34" i="21"/>
  <c r="R67" i="21"/>
  <c r="R72" i="21"/>
  <c r="S16" i="22"/>
  <c r="S25" i="22"/>
  <c r="Q34" i="22"/>
  <c r="U34" i="22" s="1"/>
  <c r="R34" i="22"/>
  <c r="U37" i="22"/>
  <c r="P67" i="22"/>
  <c r="Q16" i="23"/>
  <c r="U16" i="23" s="1"/>
  <c r="T39" i="23"/>
  <c r="U39" i="23"/>
  <c r="Q41" i="23"/>
  <c r="U41" i="23" s="1"/>
  <c r="P68" i="23"/>
  <c r="T68" i="23" s="1"/>
  <c r="P73" i="23"/>
  <c r="R87" i="23"/>
  <c r="P31" i="24"/>
  <c r="U94" i="24"/>
  <c r="U56" i="25"/>
  <c r="P73" i="25"/>
  <c r="S74" i="25"/>
  <c r="T87" i="25"/>
  <c r="E87" i="25"/>
  <c r="E115" i="25" s="1"/>
  <c r="U115" i="25" s="1"/>
  <c r="U87" i="25"/>
  <c r="T88" i="25"/>
  <c r="U96" i="25"/>
  <c r="T48" i="26"/>
  <c r="U48" i="26"/>
  <c r="T59" i="26"/>
  <c r="U59" i="26"/>
  <c r="S67" i="26"/>
  <c r="P74" i="26"/>
  <c r="T74" i="26" s="1"/>
  <c r="P16" i="27"/>
  <c r="T16" i="27" s="1"/>
  <c r="Q34" i="27"/>
  <c r="U51" i="27"/>
  <c r="T51" i="27"/>
  <c r="P67" i="27"/>
  <c r="U10" i="28"/>
  <c r="T10" i="28"/>
  <c r="Q25" i="28"/>
  <c r="P34" i="28"/>
  <c r="T34" i="28" s="1"/>
  <c r="T48" i="28"/>
  <c r="U48" i="28"/>
  <c r="P54" i="28"/>
  <c r="Q68" i="28"/>
  <c r="U68" i="28" s="1"/>
  <c r="U19" i="29"/>
  <c r="P34" i="30"/>
  <c r="E87" i="30"/>
  <c r="E115" i="30" s="1"/>
  <c r="U88" i="30"/>
  <c r="T88" i="30"/>
  <c r="T28" i="31"/>
  <c r="U28" i="31"/>
  <c r="E87" i="31"/>
  <c r="E115" i="31" s="1"/>
  <c r="T88" i="31"/>
  <c r="U88" i="31"/>
  <c r="P31" i="33"/>
  <c r="P73" i="33"/>
  <c r="P72" i="35"/>
  <c r="U20" i="36"/>
  <c r="T20" i="36"/>
  <c r="T15" i="25"/>
  <c r="U15" i="25"/>
  <c r="U19" i="25"/>
  <c r="T19" i="25"/>
  <c r="P41" i="25"/>
  <c r="U73" i="25"/>
  <c r="U72" i="25"/>
  <c r="T72" i="25"/>
  <c r="T73" i="25"/>
  <c r="T70" i="25"/>
  <c r="U90" i="25"/>
  <c r="T90" i="25"/>
  <c r="U12" i="27"/>
  <c r="T12" i="27"/>
  <c r="U34" i="27"/>
  <c r="T34" i="27"/>
  <c r="U40" i="27"/>
  <c r="T40" i="27"/>
  <c r="T50" i="27"/>
  <c r="U50" i="27"/>
  <c r="T59" i="27"/>
  <c r="U59" i="27"/>
  <c r="R87" i="27"/>
  <c r="T91" i="27"/>
  <c r="U91" i="27"/>
  <c r="T20" i="28"/>
  <c r="U20" i="28"/>
  <c r="U25" i="28"/>
  <c r="T25" i="28"/>
  <c r="P16" i="29"/>
  <c r="U60" i="29"/>
  <c r="T60" i="29"/>
  <c r="U25" i="30"/>
  <c r="U47" i="31"/>
  <c r="T47" i="31"/>
  <c r="T56" i="31"/>
  <c r="U56" i="31"/>
  <c r="P54" i="34"/>
  <c r="P25" i="39"/>
  <c r="T25" i="39" s="1"/>
  <c r="U52" i="39"/>
  <c r="T52" i="39"/>
  <c r="P54" i="39"/>
  <c r="Q68" i="19"/>
  <c r="U68" i="19" s="1"/>
  <c r="Q73" i="19"/>
  <c r="P74" i="19"/>
  <c r="T74" i="19" s="1"/>
  <c r="P16" i="20"/>
  <c r="Q31" i="20"/>
  <c r="Q34" i="20"/>
  <c r="U34" i="20" s="1"/>
  <c r="U67" i="20"/>
  <c r="T67" i="20"/>
  <c r="P67" i="20"/>
  <c r="P72" i="20"/>
  <c r="R87" i="20"/>
  <c r="T90" i="20"/>
  <c r="T10" i="21"/>
  <c r="T21" i="21"/>
  <c r="T38" i="21"/>
  <c r="U54" i="21"/>
  <c r="T54" i="21"/>
  <c r="T49" i="21"/>
  <c r="P87" i="21"/>
  <c r="T87" i="21" s="1"/>
  <c r="Q54" i="22"/>
  <c r="P60" i="22"/>
  <c r="U73" i="22"/>
  <c r="T73" i="22"/>
  <c r="U72" i="22"/>
  <c r="T72" i="22"/>
  <c r="P87" i="22"/>
  <c r="Q31" i="23"/>
  <c r="T50" i="23"/>
  <c r="U50" i="23"/>
  <c r="U60" i="23"/>
  <c r="T60" i="23"/>
  <c r="U63" i="23"/>
  <c r="T63" i="23"/>
  <c r="U94" i="23"/>
  <c r="T94" i="23"/>
  <c r="T27" i="24"/>
  <c r="U27" i="24"/>
  <c r="U31" i="24"/>
  <c r="T31" i="24"/>
  <c r="T52" i="24"/>
  <c r="U52" i="24"/>
  <c r="U65" i="24"/>
  <c r="T65" i="24"/>
  <c r="P87" i="24"/>
  <c r="U28" i="25"/>
  <c r="U33" i="25"/>
  <c r="T33" i="25"/>
  <c r="Q41" i="25"/>
  <c r="U53" i="25"/>
  <c r="U60" i="25"/>
  <c r="T60" i="25"/>
  <c r="T36" i="26"/>
  <c r="U90" i="26"/>
  <c r="T71" i="27"/>
  <c r="U71" i="27"/>
  <c r="U29" i="28"/>
  <c r="T29" i="28"/>
  <c r="U39" i="28"/>
  <c r="T39" i="28"/>
  <c r="S60" i="28"/>
  <c r="Q60" i="28"/>
  <c r="U67" i="28"/>
  <c r="T67" i="28"/>
  <c r="T62" i="28"/>
  <c r="U62" i="28"/>
  <c r="Q16" i="29"/>
  <c r="U16" i="29" s="1"/>
  <c r="Q87" i="29"/>
  <c r="U92" i="29"/>
  <c r="T92" i="29"/>
  <c r="U95" i="29"/>
  <c r="T95" i="29"/>
  <c r="T33" i="32"/>
  <c r="U33" i="32"/>
  <c r="T47" i="32"/>
  <c r="U47" i="32"/>
  <c r="U64" i="34"/>
  <c r="T64" i="34"/>
  <c r="S67" i="34"/>
  <c r="Q67" i="34"/>
  <c r="S87" i="16"/>
  <c r="Q87" i="17"/>
  <c r="U87" i="17" s="1"/>
  <c r="T62" i="18"/>
  <c r="U73" i="18"/>
  <c r="T73" i="18"/>
  <c r="U72" i="18"/>
  <c r="T72" i="18"/>
  <c r="E87" i="18"/>
  <c r="E115" i="18" s="1"/>
  <c r="T41" i="19"/>
  <c r="T44" i="19"/>
  <c r="S87" i="20"/>
  <c r="T9" i="21"/>
  <c r="Q87" i="21"/>
  <c r="U87" i="21" s="1"/>
  <c r="U19" i="22"/>
  <c r="T37" i="22"/>
  <c r="Q87" i="22"/>
  <c r="U87" i="22" s="1"/>
  <c r="T10" i="23"/>
  <c r="T12" i="23"/>
  <c r="T22" i="23"/>
  <c r="U22" i="23"/>
  <c r="U34" i="23"/>
  <c r="U40" i="23"/>
  <c r="T40" i="23"/>
  <c r="E41" i="24"/>
  <c r="U60" i="24"/>
  <c r="T60" i="24"/>
  <c r="P74" i="24"/>
  <c r="Q87" i="24"/>
  <c r="U87" i="24" s="1"/>
  <c r="P16" i="25"/>
  <c r="T16" i="25" s="1"/>
  <c r="P25" i="25"/>
  <c r="T25" i="25" s="1"/>
  <c r="T29" i="25"/>
  <c r="U29" i="25"/>
  <c r="Q31" i="25"/>
  <c r="U31" i="25" s="1"/>
  <c r="E54" i="25"/>
  <c r="P60" i="25"/>
  <c r="Q67" i="25"/>
  <c r="E68" i="25"/>
  <c r="U88" i="25"/>
  <c r="P25" i="26"/>
  <c r="U33" i="26"/>
  <c r="P41" i="26"/>
  <c r="T41" i="26" s="1"/>
  <c r="U49" i="26"/>
  <c r="T49" i="26"/>
  <c r="S87" i="26"/>
  <c r="T91" i="26"/>
  <c r="U91" i="26"/>
  <c r="U10" i="27"/>
  <c r="T22" i="27"/>
  <c r="U22" i="27"/>
  <c r="U31" i="27"/>
  <c r="T31" i="27"/>
  <c r="U38" i="27"/>
  <c r="U49" i="28"/>
  <c r="T49" i="28"/>
  <c r="U96" i="28"/>
  <c r="U10" i="29"/>
  <c r="T10" i="29"/>
  <c r="U13" i="29"/>
  <c r="T13" i="29"/>
  <c r="U86" i="29"/>
  <c r="T86" i="29"/>
  <c r="U43" i="30"/>
  <c r="U57" i="30"/>
  <c r="T57" i="30"/>
  <c r="U33" i="31"/>
  <c r="T33" i="31"/>
  <c r="Q16" i="32"/>
  <c r="P34" i="33"/>
  <c r="T34" i="33" s="1"/>
  <c r="T49" i="33"/>
  <c r="U49" i="33"/>
  <c r="P31" i="34"/>
  <c r="T43" i="34"/>
  <c r="U43" i="34"/>
  <c r="U74" i="20"/>
  <c r="T74" i="20"/>
  <c r="T16" i="20"/>
  <c r="U68" i="20"/>
  <c r="U16" i="20"/>
  <c r="U67" i="21"/>
  <c r="T67" i="21"/>
  <c r="R87" i="21"/>
  <c r="P16" i="22"/>
  <c r="T16" i="22" s="1"/>
  <c r="T16" i="23"/>
  <c r="P60" i="23"/>
  <c r="U45" i="24"/>
  <c r="T45" i="24"/>
  <c r="Q74" i="24"/>
  <c r="T86" i="24"/>
  <c r="U86" i="24"/>
  <c r="U96" i="24"/>
  <c r="T96" i="24"/>
  <c r="Q16" i="25"/>
  <c r="U16" i="25" s="1"/>
  <c r="T18" i="25"/>
  <c r="U18" i="25"/>
  <c r="U41" i="25"/>
  <c r="T41" i="25"/>
  <c r="U36" i="25"/>
  <c r="T36" i="25"/>
  <c r="U58" i="25"/>
  <c r="T58" i="25"/>
  <c r="Q60" i="25"/>
  <c r="T89" i="25"/>
  <c r="U89" i="25"/>
  <c r="U10" i="26"/>
  <c r="T10" i="26"/>
  <c r="Q25" i="26"/>
  <c r="P31" i="26"/>
  <c r="E34" i="26"/>
  <c r="Q68" i="26"/>
  <c r="U68" i="26" s="1"/>
  <c r="T11" i="27"/>
  <c r="U11" i="27"/>
  <c r="T39" i="27"/>
  <c r="U39" i="27"/>
  <c r="Q41" i="27"/>
  <c r="U43" i="27"/>
  <c r="T43" i="27"/>
  <c r="U25" i="29"/>
  <c r="T25" i="29"/>
  <c r="Q41" i="30"/>
  <c r="U53" i="30"/>
  <c r="T53" i="30"/>
  <c r="U19" i="31"/>
  <c r="T19" i="31"/>
  <c r="U36" i="31"/>
  <c r="T36" i="31"/>
  <c r="E73" i="31"/>
  <c r="T19" i="32"/>
  <c r="U19" i="32"/>
  <c r="T87" i="36"/>
  <c r="P114" i="36"/>
  <c r="P115" i="36"/>
  <c r="U41" i="37"/>
  <c r="T36" i="37"/>
  <c r="U36" i="37"/>
  <c r="U72" i="19"/>
  <c r="T72" i="19"/>
  <c r="T73" i="19"/>
  <c r="U73" i="19"/>
  <c r="E87" i="19"/>
  <c r="E115" i="19" s="1"/>
  <c r="U41" i="20"/>
  <c r="T41" i="20"/>
  <c r="S87" i="21"/>
  <c r="P72" i="22"/>
  <c r="S87" i="22"/>
  <c r="T91" i="22"/>
  <c r="U91" i="22"/>
  <c r="U31" i="23"/>
  <c r="T31" i="23"/>
  <c r="U43" i="23"/>
  <c r="T43" i="23"/>
  <c r="P54" i="23"/>
  <c r="Q60" i="23"/>
  <c r="U67" i="23"/>
  <c r="T67" i="23"/>
  <c r="T62" i="23"/>
  <c r="U62" i="23"/>
  <c r="Q87" i="23"/>
  <c r="T93" i="23"/>
  <c r="U93" i="23"/>
  <c r="U14" i="24"/>
  <c r="T14" i="24"/>
  <c r="T34" i="24"/>
  <c r="P60" i="24"/>
  <c r="T64" i="24"/>
  <c r="U64" i="24"/>
  <c r="Q34" i="25"/>
  <c r="U34" i="25" s="1"/>
  <c r="U47" i="25"/>
  <c r="T47" i="25"/>
  <c r="U21" i="26"/>
  <c r="T21" i="26"/>
  <c r="Q31" i="26"/>
  <c r="U38" i="26"/>
  <c r="T38" i="26"/>
  <c r="U60" i="26"/>
  <c r="T60" i="26"/>
  <c r="U93" i="26"/>
  <c r="U25" i="27"/>
  <c r="T25" i="27"/>
  <c r="P54" i="27"/>
  <c r="Q68" i="27"/>
  <c r="U68" i="27" s="1"/>
  <c r="U72" i="27"/>
  <c r="T72" i="27"/>
  <c r="U73" i="27"/>
  <c r="T73" i="27"/>
  <c r="T70" i="27"/>
  <c r="U70" i="27"/>
  <c r="U93" i="27"/>
  <c r="P25" i="28"/>
  <c r="T28" i="28"/>
  <c r="U28" i="28"/>
  <c r="U38" i="28"/>
  <c r="T38" i="28"/>
  <c r="P68" i="28"/>
  <c r="T68" i="28" s="1"/>
  <c r="U21" i="29"/>
  <c r="T21" i="29"/>
  <c r="U24" i="29"/>
  <c r="T24" i="29"/>
  <c r="P31" i="29"/>
  <c r="T31" i="29" s="1"/>
  <c r="P25" i="30"/>
  <c r="T25" i="30" s="1"/>
  <c r="U28" i="30"/>
  <c r="T28" i="30"/>
  <c r="U60" i="30"/>
  <c r="T60" i="30"/>
  <c r="U74" i="31"/>
  <c r="U16" i="31"/>
  <c r="T16" i="31"/>
  <c r="U9" i="31"/>
  <c r="T9" i="31"/>
  <c r="R25" i="31"/>
  <c r="P25" i="31"/>
  <c r="T25" i="31" s="1"/>
  <c r="Q72" i="31"/>
  <c r="T23" i="34"/>
  <c r="U23" i="34"/>
  <c r="P74" i="36"/>
  <c r="T52" i="37"/>
  <c r="U52" i="37"/>
  <c r="U67" i="22"/>
  <c r="T67" i="22"/>
  <c r="R87" i="22"/>
  <c r="S41" i="23"/>
  <c r="U54" i="23"/>
  <c r="T54" i="23"/>
  <c r="R60" i="23"/>
  <c r="P87" i="23"/>
  <c r="P115" i="23" s="1"/>
  <c r="T115" i="23" s="1"/>
  <c r="R25" i="24"/>
  <c r="S54" i="24"/>
  <c r="S68" i="24"/>
  <c r="S73" i="24"/>
  <c r="R74" i="24"/>
  <c r="U74" i="25"/>
  <c r="T74" i="25"/>
  <c r="U68" i="25"/>
  <c r="T68" i="25"/>
  <c r="R16" i="25"/>
  <c r="S31" i="25"/>
  <c r="S34" i="25"/>
  <c r="R67" i="25"/>
  <c r="R72" i="25"/>
  <c r="U67" i="26"/>
  <c r="T67" i="26"/>
  <c r="R87" i="26"/>
  <c r="U54" i="27"/>
  <c r="T54" i="27"/>
  <c r="U67" i="27"/>
  <c r="T67" i="27"/>
  <c r="Q67" i="27"/>
  <c r="P87" i="27"/>
  <c r="T87" i="27" s="1"/>
  <c r="U34" i="28"/>
  <c r="Q54" i="28"/>
  <c r="P60" i="28"/>
  <c r="E87" i="28"/>
  <c r="E115" i="28" s="1"/>
  <c r="U93" i="28"/>
  <c r="Q54" i="29"/>
  <c r="U54" i="29" s="1"/>
  <c r="P87" i="29"/>
  <c r="U14" i="30"/>
  <c r="T14" i="30"/>
  <c r="Q31" i="30"/>
  <c r="U34" i="30"/>
  <c r="T34" i="30"/>
  <c r="U45" i="30"/>
  <c r="T45" i="30"/>
  <c r="P72" i="30"/>
  <c r="E73" i="30"/>
  <c r="P54" i="31"/>
  <c r="U10" i="32"/>
  <c r="T10" i="32"/>
  <c r="P31" i="32"/>
  <c r="U38" i="32"/>
  <c r="T38" i="32"/>
  <c r="U60" i="32"/>
  <c r="T60" i="32"/>
  <c r="U90" i="32"/>
  <c r="U12" i="33"/>
  <c r="T12" i="33"/>
  <c r="T25" i="33"/>
  <c r="U25" i="34"/>
  <c r="T25" i="34"/>
  <c r="U23" i="35"/>
  <c r="T23" i="35"/>
  <c r="Q73" i="35"/>
  <c r="P68" i="39"/>
  <c r="T68" i="39" s="1"/>
  <c r="U63" i="33"/>
  <c r="T63" i="33"/>
  <c r="U14" i="34"/>
  <c r="T14" i="34"/>
  <c r="U28" i="34"/>
  <c r="T28" i="34"/>
  <c r="P74" i="34"/>
  <c r="T74" i="34" s="1"/>
  <c r="U18" i="35"/>
  <c r="T18" i="35"/>
  <c r="Q34" i="36"/>
  <c r="P41" i="37"/>
  <c r="T41" i="37" s="1"/>
  <c r="P74" i="37"/>
  <c r="T74" i="37" s="1"/>
  <c r="P87" i="37"/>
  <c r="P67" i="38"/>
  <c r="T54" i="39"/>
  <c r="U54" i="39"/>
  <c r="U44" i="39"/>
  <c r="T44" i="39"/>
  <c r="P25" i="23"/>
  <c r="T25" i="23" s="1"/>
  <c r="Q54" i="23"/>
  <c r="Q68" i="23"/>
  <c r="U68" i="23" s="1"/>
  <c r="Q73" i="23"/>
  <c r="P74" i="23"/>
  <c r="T74" i="23" s="1"/>
  <c r="P16" i="24"/>
  <c r="T16" i="24" s="1"/>
  <c r="Q31" i="24"/>
  <c r="Q34" i="24"/>
  <c r="U34" i="24" s="1"/>
  <c r="U67" i="24"/>
  <c r="T67" i="24"/>
  <c r="P67" i="24"/>
  <c r="P72" i="24"/>
  <c r="R87" i="24"/>
  <c r="U54" i="25"/>
  <c r="T54" i="25"/>
  <c r="P87" i="25"/>
  <c r="Q41" i="26"/>
  <c r="U41" i="26" s="1"/>
  <c r="P60" i="26"/>
  <c r="U16" i="27"/>
  <c r="P25" i="27"/>
  <c r="Q54" i="27"/>
  <c r="P60" i="27"/>
  <c r="P72" i="27"/>
  <c r="P73" i="27"/>
  <c r="P74" i="27"/>
  <c r="T74" i="27" s="1"/>
  <c r="U74" i="28"/>
  <c r="T16" i="28"/>
  <c r="U16" i="28"/>
  <c r="T9" i="28"/>
  <c r="P31" i="28"/>
  <c r="P41" i="28"/>
  <c r="S87" i="28"/>
  <c r="U44" i="29"/>
  <c r="T44" i="29"/>
  <c r="P73" i="29"/>
  <c r="U31" i="30"/>
  <c r="T31" i="30"/>
  <c r="U56" i="30"/>
  <c r="T56" i="30"/>
  <c r="U65" i="30"/>
  <c r="T65" i="30"/>
  <c r="U87" i="30"/>
  <c r="U96" i="30"/>
  <c r="T96" i="30"/>
  <c r="U31" i="31"/>
  <c r="T31" i="31"/>
  <c r="U31" i="32"/>
  <c r="T31" i="32"/>
  <c r="U41" i="32"/>
  <c r="T36" i="32"/>
  <c r="U23" i="33"/>
  <c r="T23" i="33"/>
  <c r="U40" i="33"/>
  <c r="T40" i="33"/>
  <c r="P54" i="33"/>
  <c r="P68" i="33"/>
  <c r="T68" i="33" s="1"/>
  <c r="U94" i="33"/>
  <c r="T94" i="33"/>
  <c r="U40" i="35"/>
  <c r="T40" i="35"/>
  <c r="Q54" i="35"/>
  <c r="U54" i="35" s="1"/>
  <c r="T60" i="35"/>
  <c r="U60" i="35"/>
  <c r="P25" i="36"/>
  <c r="U59" i="36"/>
  <c r="T59" i="36"/>
  <c r="S60" i="36"/>
  <c r="Q60" i="36"/>
  <c r="T13" i="37"/>
  <c r="U13" i="37"/>
  <c r="Q34" i="37"/>
  <c r="U34" i="37" s="1"/>
  <c r="S34" i="37"/>
  <c r="S68" i="37"/>
  <c r="Q68" i="37"/>
  <c r="U68" i="37" s="1"/>
  <c r="P16" i="38"/>
  <c r="T16" i="38" s="1"/>
  <c r="U31" i="38"/>
  <c r="T31" i="38"/>
  <c r="U112" i="33"/>
  <c r="T112" i="33"/>
  <c r="Q25" i="23"/>
  <c r="U25" i="23" s="1"/>
  <c r="P41" i="23"/>
  <c r="T41" i="23" s="1"/>
  <c r="Q74" i="23"/>
  <c r="U74" i="23" s="1"/>
  <c r="Q16" i="24"/>
  <c r="U16" i="24" s="1"/>
  <c r="P54" i="24"/>
  <c r="Q67" i="24"/>
  <c r="P68" i="24"/>
  <c r="T68" i="24" s="1"/>
  <c r="Q72" i="24"/>
  <c r="P73" i="24"/>
  <c r="S87" i="24"/>
  <c r="P31" i="25"/>
  <c r="T31" i="25" s="1"/>
  <c r="P34" i="25"/>
  <c r="T34" i="25" s="1"/>
  <c r="Q87" i="25"/>
  <c r="Q60" i="26"/>
  <c r="U73" i="26"/>
  <c r="T73" i="26"/>
  <c r="U72" i="26"/>
  <c r="T72" i="26"/>
  <c r="E87" i="26"/>
  <c r="E115" i="26" s="1"/>
  <c r="Q25" i="27"/>
  <c r="U41" i="27"/>
  <c r="P41" i="27"/>
  <c r="T41" i="27" s="1"/>
  <c r="Q60" i="27"/>
  <c r="Q72" i="27"/>
  <c r="Q74" i="27"/>
  <c r="U74" i="27" s="1"/>
  <c r="Q41" i="28"/>
  <c r="U41" i="28" s="1"/>
  <c r="U73" i="28"/>
  <c r="T73" i="28"/>
  <c r="U72" i="28"/>
  <c r="T72" i="28"/>
  <c r="P25" i="29"/>
  <c r="T34" i="29"/>
  <c r="U40" i="29"/>
  <c r="T40" i="29"/>
  <c r="U63" i="29"/>
  <c r="T63" i="29"/>
  <c r="Q73" i="29"/>
  <c r="U15" i="30"/>
  <c r="T15" i="30"/>
  <c r="U46" i="30"/>
  <c r="T46" i="30"/>
  <c r="P60" i="30"/>
  <c r="P41" i="31"/>
  <c r="T41" i="31" s="1"/>
  <c r="U58" i="31"/>
  <c r="T58" i="31"/>
  <c r="P73" i="31"/>
  <c r="T25" i="32"/>
  <c r="U25" i="32"/>
  <c r="P68" i="32"/>
  <c r="T68" i="32" s="1"/>
  <c r="U21" i="33"/>
  <c r="U38" i="33"/>
  <c r="U43" i="33"/>
  <c r="T43" i="33"/>
  <c r="U92" i="33"/>
  <c r="P34" i="34"/>
  <c r="E41" i="34"/>
  <c r="T91" i="34"/>
  <c r="U91" i="34"/>
  <c r="T25" i="40"/>
  <c r="U25" i="40"/>
  <c r="U74" i="24"/>
  <c r="T74" i="24"/>
  <c r="U68" i="24"/>
  <c r="U67" i="25"/>
  <c r="T67" i="25"/>
  <c r="R87" i="25"/>
  <c r="U54" i="26"/>
  <c r="T54" i="26"/>
  <c r="U62" i="26"/>
  <c r="P87" i="26"/>
  <c r="U44" i="27"/>
  <c r="U62" i="27"/>
  <c r="T41" i="28"/>
  <c r="U88" i="28"/>
  <c r="U12" i="29"/>
  <c r="T12" i="29"/>
  <c r="U23" i="29"/>
  <c r="T23" i="29"/>
  <c r="U27" i="29"/>
  <c r="T27" i="29"/>
  <c r="U52" i="29"/>
  <c r="T52" i="29"/>
  <c r="Q60" i="29"/>
  <c r="P68" i="29"/>
  <c r="T68" i="29" s="1"/>
  <c r="U94" i="29"/>
  <c r="T94" i="29"/>
  <c r="U29" i="30"/>
  <c r="T29" i="30"/>
  <c r="Q60" i="30"/>
  <c r="U71" i="30"/>
  <c r="T71" i="30"/>
  <c r="U20" i="31"/>
  <c r="T20" i="31"/>
  <c r="U25" i="31"/>
  <c r="U34" i="31"/>
  <c r="P68" i="31"/>
  <c r="T68" i="31" s="1"/>
  <c r="U21" i="32"/>
  <c r="T21" i="32"/>
  <c r="P41" i="32"/>
  <c r="T41" i="32" s="1"/>
  <c r="U51" i="33"/>
  <c r="T51" i="33"/>
  <c r="U45" i="34"/>
  <c r="T45" i="34"/>
  <c r="P73" i="34"/>
  <c r="P34" i="40"/>
  <c r="T34" i="40" s="1"/>
  <c r="U72" i="23"/>
  <c r="T72" i="23"/>
  <c r="U73" i="23"/>
  <c r="T73" i="23"/>
  <c r="E87" i="23"/>
  <c r="E115" i="23" s="1"/>
  <c r="U41" i="24"/>
  <c r="T41" i="24"/>
  <c r="S87" i="25"/>
  <c r="Q87" i="26"/>
  <c r="Q115" i="26" s="1"/>
  <c r="P68" i="27"/>
  <c r="T68" i="27" s="1"/>
  <c r="E87" i="27"/>
  <c r="E115" i="27" s="1"/>
  <c r="U54" i="28"/>
  <c r="T54" i="28"/>
  <c r="P74" i="28"/>
  <c r="T74" i="28" s="1"/>
  <c r="Q41" i="29"/>
  <c r="U43" i="29"/>
  <c r="T43" i="29"/>
  <c r="P54" i="29"/>
  <c r="T54" i="29" s="1"/>
  <c r="Q68" i="29"/>
  <c r="U68" i="29" s="1"/>
  <c r="P16" i="30"/>
  <c r="T16" i="30" s="1"/>
  <c r="U18" i="30"/>
  <c r="T18" i="30"/>
  <c r="P31" i="30"/>
  <c r="E54" i="30"/>
  <c r="U89" i="30"/>
  <c r="T89" i="30"/>
  <c r="U30" i="31"/>
  <c r="T30" i="31"/>
  <c r="U72" i="31"/>
  <c r="T72" i="31"/>
  <c r="U73" i="31"/>
  <c r="T73" i="31"/>
  <c r="T70" i="31"/>
  <c r="U90" i="31"/>
  <c r="T90" i="31"/>
  <c r="E34" i="32"/>
  <c r="U49" i="32"/>
  <c r="T49" i="32"/>
  <c r="U92" i="32"/>
  <c r="T92" i="32"/>
  <c r="Q87" i="33"/>
  <c r="U87" i="33" s="1"/>
  <c r="P68" i="34"/>
  <c r="T68" i="34" s="1"/>
  <c r="U29" i="35"/>
  <c r="T29" i="35"/>
  <c r="P31" i="35"/>
  <c r="Q87" i="35"/>
  <c r="Q54" i="31"/>
  <c r="Q68" i="31"/>
  <c r="U68" i="31" s="1"/>
  <c r="Q73" i="31"/>
  <c r="P74" i="31"/>
  <c r="T74" i="31" s="1"/>
  <c r="P16" i="32"/>
  <c r="T16" i="32" s="1"/>
  <c r="Q31" i="32"/>
  <c r="Q34" i="32"/>
  <c r="U67" i="32"/>
  <c r="T67" i="32"/>
  <c r="P67" i="32"/>
  <c r="P72" i="32"/>
  <c r="R87" i="32"/>
  <c r="U54" i="33"/>
  <c r="T54" i="33"/>
  <c r="P87" i="33"/>
  <c r="U31" i="34"/>
  <c r="T31" i="34"/>
  <c r="U34" i="34"/>
  <c r="T34" i="34"/>
  <c r="Q41" i="34"/>
  <c r="U41" i="34" s="1"/>
  <c r="P87" i="34"/>
  <c r="T87" i="34" s="1"/>
  <c r="U25" i="35"/>
  <c r="T25" i="35"/>
  <c r="T50" i="35"/>
  <c r="U50" i="35"/>
  <c r="U57" i="35"/>
  <c r="T57" i="35"/>
  <c r="U37" i="36"/>
  <c r="T37" i="36"/>
  <c r="T22" i="37"/>
  <c r="U22" i="37"/>
  <c r="U31" i="37"/>
  <c r="T31" i="37"/>
  <c r="U73" i="37"/>
  <c r="U72" i="37"/>
  <c r="T72" i="37"/>
  <c r="T73" i="37"/>
  <c r="U70" i="37"/>
  <c r="T70" i="37"/>
  <c r="E87" i="37"/>
  <c r="E115" i="37" s="1"/>
  <c r="T87" i="37"/>
  <c r="U88" i="37"/>
  <c r="U96" i="37"/>
  <c r="T96" i="37"/>
  <c r="S31" i="38"/>
  <c r="Q31" i="38"/>
  <c r="U110" i="21"/>
  <c r="T110" i="21"/>
  <c r="Q31" i="29"/>
  <c r="U31" i="29" s="1"/>
  <c r="Q34" i="29"/>
  <c r="U34" i="29" s="1"/>
  <c r="U67" i="29"/>
  <c r="T67" i="29"/>
  <c r="P67" i="29"/>
  <c r="P72" i="29"/>
  <c r="R87" i="29"/>
  <c r="U54" i="30"/>
  <c r="T54" i="30"/>
  <c r="P87" i="30"/>
  <c r="Q41" i="31"/>
  <c r="U41" i="31" s="1"/>
  <c r="P60" i="31"/>
  <c r="U74" i="32"/>
  <c r="U16" i="32"/>
  <c r="P25" i="32"/>
  <c r="Q54" i="32"/>
  <c r="Q68" i="32"/>
  <c r="U68" i="32" s="1"/>
  <c r="Q73" i="32"/>
  <c r="P74" i="32"/>
  <c r="T74" i="32" s="1"/>
  <c r="P16" i="33"/>
  <c r="Q31" i="33"/>
  <c r="Q34" i="33"/>
  <c r="U34" i="33" s="1"/>
  <c r="U67" i="33"/>
  <c r="T67" i="33"/>
  <c r="P67" i="33"/>
  <c r="P72" i="33"/>
  <c r="R87" i="33"/>
  <c r="U54" i="34"/>
  <c r="T54" i="34"/>
  <c r="U51" i="34"/>
  <c r="T51" i="34"/>
  <c r="Q54" i="34"/>
  <c r="P67" i="34"/>
  <c r="Q68" i="34"/>
  <c r="U68" i="34" s="1"/>
  <c r="U86" i="34"/>
  <c r="T86" i="34"/>
  <c r="T11" i="35"/>
  <c r="U11" i="35"/>
  <c r="P16" i="35"/>
  <c r="Q31" i="35"/>
  <c r="U71" i="35"/>
  <c r="T71" i="35"/>
  <c r="T24" i="36"/>
  <c r="U24" i="36"/>
  <c r="E87" i="36"/>
  <c r="E115" i="36" s="1"/>
  <c r="U88" i="36"/>
  <c r="T45" i="37"/>
  <c r="U45" i="37"/>
  <c r="P54" i="37"/>
  <c r="U65" i="37"/>
  <c r="T65" i="37"/>
  <c r="S25" i="38"/>
  <c r="Q25" i="38"/>
  <c r="U36" i="38"/>
  <c r="T36" i="38"/>
  <c r="Q54" i="39"/>
  <c r="Q68" i="39"/>
  <c r="U109" i="26"/>
  <c r="T109" i="26"/>
  <c r="F115" i="16"/>
  <c r="F114" i="16"/>
  <c r="T74" i="29"/>
  <c r="T16" i="29"/>
  <c r="U67" i="30"/>
  <c r="T67" i="30"/>
  <c r="R87" i="30"/>
  <c r="U54" i="31"/>
  <c r="T54" i="31"/>
  <c r="P87" i="31"/>
  <c r="T74" i="33"/>
  <c r="U68" i="33"/>
  <c r="U16" i="33"/>
  <c r="T16" i="33"/>
  <c r="U60" i="34"/>
  <c r="T60" i="34"/>
  <c r="P72" i="34"/>
  <c r="Q72" i="34"/>
  <c r="Q73" i="34"/>
  <c r="T22" i="35"/>
  <c r="U22" i="35"/>
  <c r="Q25" i="35"/>
  <c r="T39" i="35"/>
  <c r="U39" i="35"/>
  <c r="P41" i="35"/>
  <c r="Q41" i="35"/>
  <c r="U89" i="35"/>
  <c r="T89" i="35"/>
  <c r="T74" i="36"/>
  <c r="U16" i="36"/>
  <c r="U9" i="36"/>
  <c r="T9" i="36"/>
  <c r="P16" i="36"/>
  <c r="T16" i="36" s="1"/>
  <c r="Q25" i="36"/>
  <c r="U31" i="36"/>
  <c r="T31" i="36"/>
  <c r="U48" i="36"/>
  <c r="T48" i="36"/>
  <c r="Q74" i="36"/>
  <c r="U74" i="36" s="1"/>
  <c r="U91" i="36"/>
  <c r="T91" i="36"/>
  <c r="U13" i="39"/>
  <c r="T13" i="39"/>
  <c r="U31" i="39"/>
  <c r="T31" i="39"/>
  <c r="U15" i="40"/>
  <c r="T15" i="40"/>
  <c r="U112" i="38"/>
  <c r="T112" i="38"/>
  <c r="Q25" i="29"/>
  <c r="U41" i="29"/>
  <c r="T41" i="29"/>
  <c r="P41" i="29"/>
  <c r="Q74" i="29"/>
  <c r="U74" i="29" s="1"/>
  <c r="Q16" i="30"/>
  <c r="U16" i="30" s="1"/>
  <c r="P54" i="30"/>
  <c r="Q67" i="30"/>
  <c r="P68" i="30"/>
  <c r="T68" i="30" s="1"/>
  <c r="Q72" i="30"/>
  <c r="P73" i="30"/>
  <c r="S87" i="30"/>
  <c r="P31" i="31"/>
  <c r="P34" i="31"/>
  <c r="T34" i="31" s="1"/>
  <c r="T37" i="31"/>
  <c r="T48" i="31"/>
  <c r="T59" i="31"/>
  <c r="Q87" i="31"/>
  <c r="T91" i="31"/>
  <c r="T11" i="32"/>
  <c r="T22" i="32"/>
  <c r="T39" i="32"/>
  <c r="T50" i="32"/>
  <c r="Q60" i="32"/>
  <c r="T62" i="32"/>
  <c r="U73" i="32"/>
  <c r="T73" i="32"/>
  <c r="U72" i="32"/>
  <c r="T72" i="32"/>
  <c r="E87" i="32"/>
  <c r="E115" i="32" s="1"/>
  <c r="T93" i="32"/>
  <c r="T13" i="33"/>
  <c r="T24" i="33"/>
  <c r="Q25" i="33"/>
  <c r="U25" i="33" s="1"/>
  <c r="T27" i="33"/>
  <c r="U41" i="33"/>
  <c r="T41" i="33"/>
  <c r="P41" i="33"/>
  <c r="T44" i="33"/>
  <c r="T52" i="33"/>
  <c r="T64" i="33"/>
  <c r="Q74" i="33"/>
  <c r="U74" i="33" s="1"/>
  <c r="T86" i="33"/>
  <c r="T95" i="33"/>
  <c r="T15" i="34"/>
  <c r="Q16" i="34"/>
  <c r="U16" i="34" s="1"/>
  <c r="T18" i="34"/>
  <c r="T29" i="34"/>
  <c r="T46" i="34"/>
  <c r="T92" i="34"/>
  <c r="P60" i="35"/>
  <c r="Q68" i="35"/>
  <c r="U68" i="35" s="1"/>
  <c r="T93" i="35"/>
  <c r="U93" i="35"/>
  <c r="T13" i="36"/>
  <c r="U13" i="36"/>
  <c r="Q16" i="36"/>
  <c r="T27" i="36"/>
  <c r="U27" i="36"/>
  <c r="U54" i="36"/>
  <c r="T54" i="36"/>
  <c r="T44" i="36"/>
  <c r="U44" i="36"/>
  <c r="T52" i="36"/>
  <c r="U52" i="36"/>
  <c r="P54" i="36"/>
  <c r="Q54" i="36"/>
  <c r="P68" i="36"/>
  <c r="T68" i="36" s="1"/>
  <c r="Q68" i="36"/>
  <c r="U68" i="36" s="1"/>
  <c r="T86" i="36"/>
  <c r="U86" i="36"/>
  <c r="T95" i="36"/>
  <c r="U95" i="36"/>
  <c r="T20" i="37"/>
  <c r="U20" i="37"/>
  <c r="U28" i="37"/>
  <c r="T28" i="37"/>
  <c r="S31" i="37"/>
  <c r="T64" i="37"/>
  <c r="U64" i="37"/>
  <c r="T88" i="37"/>
  <c r="U30" i="38"/>
  <c r="T30" i="38"/>
  <c r="U50" i="38"/>
  <c r="T50" i="38"/>
  <c r="T37" i="39"/>
  <c r="U37" i="39"/>
  <c r="P16" i="40"/>
  <c r="T16" i="40" s="1"/>
  <c r="P87" i="28"/>
  <c r="T74" i="30"/>
  <c r="U68" i="30"/>
  <c r="U74" i="30"/>
  <c r="U67" i="31"/>
  <c r="T67" i="31"/>
  <c r="R87" i="31"/>
  <c r="U54" i="32"/>
  <c r="T54" i="32"/>
  <c r="U62" i="32"/>
  <c r="P87" i="32"/>
  <c r="U31" i="33"/>
  <c r="T31" i="33"/>
  <c r="U44" i="33"/>
  <c r="T16" i="34"/>
  <c r="P60" i="34"/>
  <c r="U31" i="35"/>
  <c r="T31" i="35"/>
  <c r="P34" i="35"/>
  <c r="T34" i="35" s="1"/>
  <c r="Q60" i="35"/>
  <c r="U66" i="35"/>
  <c r="T66" i="35"/>
  <c r="P74" i="35"/>
  <c r="T74" i="35" s="1"/>
  <c r="U34" i="36"/>
  <c r="T34" i="36"/>
  <c r="Q41" i="36"/>
  <c r="P67" i="36"/>
  <c r="U73" i="36"/>
  <c r="T73" i="36"/>
  <c r="T72" i="36"/>
  <c r="U72" i="36"/>
  <c r="U70" i="36"/>
  <c r="P73" i="36"/>
  <c r="U10" i="37"/>
  <c r="T10" i="37"/>
  <c r="S73" i="37"/>
  <c r="Q73" i="37"/>
  <c r="U25" i="38"/>
  <c r="T25" i="38"/>
  <c r="U34" i="38"/>
  <c r="T34" i="38"/>
  <c r="T46" i="38"/>
  <c r="U46" i="38"/>
  <c r="T54" i="38"/>
  <c r="U93" i="38"/>
  <c r="T93" i="38"/>
  <c r="S72" i="39"/>
  <c r="Q72" i="39"/>
  <c r="P72" i="40"/>
  <c r="S87" i="27"/>
  <c r="Q87" i="28"/>
  <c r="T62" i="29"/>
  <c r="U73" i="29"/>
  <c r="U72" i="29"/>
  <c r="T72" i="29"/>
  <c r="T73" i="29"/>
  <c r="T87" i="29"/>
  <c r="U87" i="29"/>
  <c r="E87" i="29"/>
  <c r="E115" i="29" s="1"/>
  <c r="U115" i="29" s="1"/>
  <c r="U41" i="30"/>
  <c r="T41" i="30"/>
  <c r="T44" i="30"/>
  <c r="S87" i="31"/>
  <c r="T9" i="32"/>
  <c r="Q87" i="32"/>
  <c r="T62" i="33"/>
  <c r="U73" i="33"/>
  <c r="U72" i="33"/>
  <c r="T72" i="33"/>
  <c r="T73" i="33"/>
  <c r="E87" i="33"/>
  <c r="E115" i="33" s="1"/>
  <c r="T87" i="33"/>
  <c r="T41" i="34"/>
  <c r="T44" i="34"/>
  <c r="T59" i="34"/>
  <c r="U59" i="34"/>
  <c r="Q60" i="34"/>
  <c r="Q34" i="35"/>
  <c r="U34" i="35" s="1"/>
  <c r="U46" i="35"/>
  <c r="T46" i="35"/>
  <c r="U67" i="35"/>
  <c r="T67" i="35"/>
  <c r="T62" i="35"/>
  <c r="U62" i="35"/>
  <c r="P67" i="35"/>
  <c r="Q74" i="35"/>
  <c r="T94" i="35"/>
  <c r="T14" i="36"/>
  <c r="E25" i="36"/>
  <c r="T28" i="36"/>
  <c r="T45" i="36"/>
  <c r="T53" i="36"/>
  <c r="U60" i="36"/>
  <c r="T60" i="36"/>
  <c r="T64" i="36"/>
  <c r="U64" i="36"/>
  <c r="Q67" i="36"/>
  <c r="E74" i="36"/>
  <c r="T88" i="36"/>
  <c r="T96" i="36"/>
  <c r="R60" i="37"/>
  <c r="U33" i="38"/>
  <c r="T33" i="38"/>
  <c r="P74" i="39"/>
  <c r="Q31" i="40"/>
  <c r="U31" i="40" s="1"/>
  <c r="U46" i="40"/>
  <c r="T46" i="40"/>
  <c r="T50" i="40"/>
  <c r="U50" i="40"/>
  <c r="U57" i="40"/>
  <c r="T57" i="40"/>
  <c r="U99" i="16"/>
  <c r="T99" i="16"/>
  <c r="U67" i="34"/>
  <c r="T67" i="34"/>
  <c r="R87" i="34"/>
  <c r="P87" i="35"/>
  <c r="P114" i="35" s="1"/>
  <c r="U74" i="37"/>
  <c r="U16" i="37"/>
  <c r="T16" i="37"/>
  <c r="T9" i="37"/>
  <c r="P31" i="37"/>
  <c r="T18" i="38"/>
  <c r="U18" i="38"/>
  <c r="Q54" i="38"/>
  <c r="T57" i="38"/>
  <c r="U57" i="38"/>
  <c r="T66" i="38"/>
  <c r="U66" i="38"/>
  <c r="Q68" i="38"/>
  <c r="P72" i="38"/>
  <c r="R87" i="38"/>
  <c r="U27" i="39"/>
  <c r="T27" i="39"/>
  <c r="Q60" i="40"/>
  <c r="U67" i="40"/>
  <c r="T67" i="40"/>
  <c r="T62" i="40"/>
  <c r="U62" i="40"/>
  <c r="Q73" i="40"/>
  <c r="T93" i="40"/>
  <c r="U93" i="40"/>
  <c r="T109" i="37"/>
  <c r="U109" i="37"/>
  <c r="U110" i="25"/>
  <c r="T110" i="25"/>
  <c r="U107" i="24"/>
  <c r="T107" i="24"/>
  <c r="Q74" i="34"/>
  <c r="U74" i="34" s="1"/>
  <c r="Q16" i="35"/>
  <c r="U16" i="35" s="1"/>
  <c r="P54" i="35"/>
  <c r="T54" i="35" s="1"/>
  <c r="Q67" i="35"/>
  <c r="P68" i="35"/>
  <c r="Q72" i="35"/>
  <c r="P73" i="35"/>
  <c r="S87" i="35"/>
  <c r="P31" i="36"/>
  <c r="P34" i="36"/>
  <c r="Q87" i="36"/>
  <c r="P25" i="37"/>
  <c r="T25" i="37" s="1"/>
  <c r="U54" i="37"/>
  <c r="T54" i="37"/>
  <c r="Q54" i="37"/>
  <c r="U67" i="37"/>
  <c r="T67" i="37"/>
  <c r="U68" i="39"/>
  <c r="U74" i="39"/>
  <c r="T74" i="39"/>
  <c r="U16" i="39"/>
  <c r="T9" i="39"/>
  <c r="U9" i="39"/>
  <c r="U25" i="39"/>
  <c r="T48" i="39"/>
  <c r="U48" i="39"/>
  <c r="U64" i="39"/>
  <c r="T64" i="39"/>
  <c r="U86" i="39"/>
  <c r="T86" i="39"/>
  <c r="T91" i="39"/>
  <c r="U91" i="39"/>
  <c r="U95" i="39"/>
  <c r="T95" i="39"/>
  <c r="T11" i="40"/>
  <c r="U11" i="40"/>
  <c r="U18" i="40"/>
  <c r="T18" i="40"/>
  <c r="T22" i="40"/>
  <c r="U22" i="40"/>
  <c r="Q34" i="40"/>
  <c r="U34" i="40" s="1"/>
  <c r="T51" i="40"/>
  <c r="U98" i="35"/>
  <c r="T98" i="35"/>
  <c r="E97" i="33"/>
  <c r="U110" i="33"/>
  <c r="T110" i="33"/>
  <c r="U107" i="27"/>
  <c r="T107" i="27"/>
  <c r="U101" i="22"/>
  <c r="T101" i="22"/>
  <c r="U111" i="22"/>
  <c r="T111" i="22"/>
  <c r="T63" i="34"/>
  <c r="T94" i="34"/>
  <c r="U74" i="35"/>
  <c r="T68" i="35"/>
  <c r="T16" i="35"/>
  <c r="T14" i="35"/>
  <c r="T28" i="35"/>
  <c r="T45" i="35"/>
  <c r="T53" i="35"/>
  <c r="T56" i="35"/>
  <c r="T65" i="35"/>
  <c r="T70" i="35"/>
  <c r="T88" i="35"/>
  <c r="T96" i="35"/>
  <c r="T19" i="36"/>
  <c r="T30" i="36"/>
  <c r="T33" i="36"/>
  <c r="T36" i="36"/>
  <c r="T47" i="36"/>
  <c r="T58" i="36"/>
  <c r="U67" i="36"/>
  <c r="T67" i="36"/>
  <c r="R87" i="36"/>
  <c r="T90" i="36"/>
  <c r="T19" i="37"/>
  <c r="T27" i="37"/>
  <c r="T38" i="37"/>
  <c r="U48" i="37"/>
  <c r="T53" i="37"/>
  <c r="T86" i="37"/>
  <c r="U86" i="37"/>
  <c r="U91" i="37"/>
  <c r="T91" i="37"/>
  <c r="U11" i="38"/>
  <c r="T11" i="38"/>
  <c r="U39" i="38"/>
  <c r="T39" i="38"/>
  <c r="P41" i="38"/>
  <c r="T41" i="38" s="1"/>
  <c r="T47" i="38"/>
  <c r="U60" i="38"/>
  <c r="T60" i="38"/>
  <c r="P74" i="38"/>
  <c r="T74" i="38" s="1"/>
  <c r="T89" i="38"/>
  <c r="U89" i="38"/>
  <c r="T38" i="39"/>
  <c r="P41" i="39"/>
  <c r="T41" i="39" s="1"/>
  <c r="U60" i="39"/>
  <c r="T60" i="39"/>
  <c r="P73" i="39"/>
  <c r="S87" i="39"/>
  <c r="U45" i="40"/>
  <c r="Q54" i="40"/>
  <c r="Q68" i="40"/>
  <c r="U68" i="40" s="1"/>
  <c r="U70" i="40"/>
  <c r="S97" i="1"/>
  <c r="M114" i="1"/>
  <c r="S114" i="1" s="1"/>
  <c r="U110" i="39"/>
  <c r="T110" i="39"/>
  <c r="E97" i="28"/>
  <c r="T97" i="28" s="1"/>
  <c r="U98" i="28"/>
  <c r="T98" i="28"/>
  <c r="T100" i="27"/>
  <c r="U100" i="27"/>
  <c r="U98" i="23"/>
  <c r="T98" i="23"/>
  <c r="M114" i="18"/>
  <c r="S114" i="18" s="1"/>
  <c r="S97" i="18"/>
  <c r="L114" i="7"/>
  <c r="R114" i="7" s="1"/>
  <c r="R97" i="7"/>
  <c r="T62" i="34"/>
  <c r="U73" i="34"/>
  <c r="T73" i="34"/>
  <c r="U72" i="34"/>
  <c r="T72" i="34"/>
  <c r="E87" i="34"/>
  <c r="E115" i="34" s="1"/>
  <c r="U41" i="35"/>
  <c r="T41" i="35"/>
  <c r="S87" i="36"/>
  <c r="T95" i="37"/>
  <c r="U95" i="37"/>
  <c r="T15" i="38"/>
  <c r="U15" i="38"/>
  <c r="P25" i="38"/>
  <c r="T29" i="38"/>
  <c r="U29" i="38"/>
  <c r="Q41" i="38"/>
  <c r="U41" i="38" s="1"/>
  <c r="P60" i="38"/>
  <c r="E67" i="38"/>
  <c r="T10" i="39"/>
  <c r="U24" i="39"/>
  <c r="T24" i="39"/>
  <c r="P31" i="39"/>
  <c r="U34" i="39"/>
  <c r="T34" i="39"/>
  <c r="Q41" i="39"/>
  <c r="U41" i="39" s="1"/>
  <c r="T49" i="39"/>
  <c r="P72" i="39"/>
  <c r="Q73" i="39"/>
  <c r="T92" i="39"/>
  <c r="T12" i="40"/>
  <c r="U29" i="40"/>
  <c r="T29" i="40"/>
  <c r="P31" i="40"/>
  <c r="T31" i="40" s="1"/>
  <c r="U60" i="40"/>
  <c r="T60" i="40"/>
  <c r="U63" i="40"/>
  <c r="T63" i="40"/>
  <c r="P74" i="40"/>
  <c r="T74" i="40" s="1"/>
  <c r="Q87" i="40"/>
  <c r="U94" i="40"/>
  <c r="T94" i="40"/>
  <c r="U105" i="36"/>
  <c r="T105" i="36"/>
  <c r="U105" i="29"/>
  <c r="E97" i="29"/>
  <c r="U97" i="29" s="1"/>
  <c r="J114" i="28"/>
  <c r="U108" i="23"/>
  <c r="T108" i="23"/>
  <c r="U104" i="19"/>
  <c r="T104" i="19"/>
  <c r="P67" i="40"/>
  <c r="R97" i="20"/>
  <c r="L114" i="20"/>
  <c r="R114" i="20" s="1"/>
  <c r="U110" i="13"/>
  <c r="T110" i="13"/>
  <c r="Q87" i="34"/>
  <c r="U72" i="35"/>
  <c r="T72" i="35"/>
  <c r="U73" i="35"/>
  <c r="T73" i="35"/>
  <c r="E87" i="35"/>
  <c r="E115" i="35" s="1"/>
  <c r="U41" i="36"/>
  <c r="T41" i="36"/>
  <c r="U25" i="37"/>
  <c r="P34" i="37"/>
  <c r="T34" i="37" s="1"/>
  <c r="U60" i="37"/>
  <c r="T60" i="37"/>
  <c r="P67" i="37"/>
  <c r="P72" i="37"/>
  <c r="Q16" i="38"/>
  <c r="U16" i="38" s="1"/>
  <c r="U22" i="38"/>
  <c r="T22" i="38"/>
  <c r="P54" i="38"/>
  <c r="U67" i="38"/>
  <c r="T67" i="38"/>
  <c r="U62" i="38"/>
  <c r="T62" i="38"/>
  <c r="P68" i="38"/>
  <c r="T68" i="38" s="1"/>
  <c r="T71" i="38"/>
  <c r="U71" i="38"/>
  <c r="Q73" i="38"/>
  <c r="P16" i="39"/>
  <c r="T16" i="39" s="1"/>
  <c r="T20" i="39"/>
  <c r="U20" i="39"/>
  <c r="T59" i="39"/>
  <c r="U59" i="39"/>
  <c r="T39" i="40"/>
  <c r="U39" i="40"/>
  <c r="P60" i="40"/>
  <c r="R60" i="40"/>
  <c r="E81" i="21"/>
  <c r="E81" i="17"/>
  <c r="E81" i="14"/>
  <c r="U103" i="40"/>
  <c r="T103" i="40"/>
  <c r="T102" i="24"/>
  <c r="U102" i="24"/>
  <c r="U104" i="13"/>
  <c r="T104" i="13"/>
  <c r="T108" i="13"/>
  <c r="U108" i="13"/>
  <c r="U68" i="38"/>
  <c r="U74" i="38"/>
  <c r="U67" i="39"/>
  <c r="T67" i="39"/>
  <c r="R87" i="39"/>
  <c r="U54" i="40"/>
  <c r="P87" i="40"/>
  <c r="E81" i="15"/>
  <c r="E81" i="12"/>
  <c r="E81" i="7"/>
  <c r="E81" i="4"/>
  <c r="E81" i="3"/>
  <c r="U102" i="1"/>
  <c r="U109" i="40"/>
  <c r="T109" i="40"/>
  <c r="T101" i="37"/>
  <c r="U101" i="37"/>
  <c r="E97" i="32"/>
  <c r="U97" i="32" s="1"/>
  <c r="T111" i="30"/>
  <c r="U111" i="30"/>
  <c r="L114" i="26"/>
  <c r="R114" i="26" s="1"/>
  <c r="R97" i="26"/>
  <c r="U111" i="26"/>
  <c r="T111" i="26"/>
  <c r="U100" i="25"/>
  <c r="T100" i="25"/>
  <c r="U109" i="24"/>
  <c r="T109" i="24"/>
  <c r="T99" i="20"/>
  <c r="U99" i="20"/>
  <c r="U103" i="18"/>
  <c r="T103" i="18"/>
  <c r="U101" i="11"/>
  <c r="T101" i="11"/>
  <c r="U112" i="10"/>
  <c r="T112" i="10"/>
  <c r="Q87" i="37"/>
  <c r="U73" i="38"/>
  <c r="T73" i="38"/>
  <c r="U72" i="38"/>
  <c r="T72" i="38"/>
  <c r="E87" i="38"/>
  <c r="E115" i="38" s="1"/>
  <c r="Q74" i="39"/>
  <c r="Q16" i="40"/>
  <c r="U16" i="40" s="1"/>
  <c r="P54" i="40"/>
  <c r="T54" i="40" s="1"/>
  <c r="T66" i="40"/>
  <c r="Q67" i="40"/>
  <c r="P68" i="40"/>
  <c r="T68" i="40" s="1"/>
  <c r="T71" i="40"/>
  <c r="Q72" i="40"/>
  <c r="P73" i="40"/>
  <c r="S87" i="40"/>
  <c r="T89" i="40"/>
  <c r="E81" i="31"/>
  <c r="E81" i="6"/>
  <c r="U108" i="39"/>
  <c r="T108" i="39"/>
  <c r="U106" i="38"/>
  <c r="T106" i="38"/>
  <c r="T110" i="38"/>
  <c r="U110" i="38"/>
  <c r="U99" i="36"/>
  <c r="T99" i="36"/>
  <c r="E97" i="36"/>
  <c r="U97" i="36" s="1"/>
  <c r="U112" i="35"/>
  <c r="T112" i="35"/>
  <c r="U112" i="29"/>
  <c r="T112" i="29"/>
  <c r="U105" i="27"/>
  <c r="T105" i="27"/>
  <c r="U108" i="25"/>
  <c r="T108" i="25"/>
  <c r="U99" i="22"/>
  <c r="T99" i="22"/>
  <c r="U108" i="21"/>
  <c r="T108" i="21"/>
  <c r="U108" i="17"/>
  <c r="T108" i="17"/>
  <c r="T102" i="16"/>
  <c r="U102" i="16"/>
  <c r="M114" i="7"/>
  <c r="S114" i="7" s="1"/>
  <c r="S97" i="7"/>
  <c r="R87" i="37"/>
  <c r="U54" i="38"/>
  <c r="P87" i="38"/>
  <c r="T92" i="38"/>
  <c r="T12" i="39"/>
  <c r="T23" i="39"/>
  <c r="T40" i="39"/>
  <c r="T43" i="39"/>
  <c r="T51" i="39"/>
  <c r="T14" i="40"/>
  <c r="T28" i="40"/>
  <c r="T45" i="40"/>
  <c r="T53" i="40"/>
  <c r="T65" i="40"/>
  <c r="T70" i="40"/>
  <c r="T88" i="40"/>
  <c r="T96" i="40"/>
  <c r="E81" i="20"/>
  <c r="E81" i="9"/>
  <c r="U104" i="1"/>
  <c r="T104" i="1"/>
  <c r="U101" i="40"/>
  <c r="T101" i="40"/>
  <c r="R97" i="36"/>
  <c r="L114" i="36"/>
  <c r="R114" i="36" s="1"/>
  <c r="U105" i="30"/>
  <c r="T105" i="30"/>
  <c r="U106" i="23"/>
  <c r="T106" i="23"/>
  <c r="U107" i="22"/>
  <c r="T107" i="22"/>
  <c r="T107" i="20"/>
  <c r="U107" i="20"/>
  <c r="U98" i="8"/>
  <c r="E97" i="8"/>
  <c r="U97" i="8" s="1"/>
  <c r="T98" i="8"/>
  <c r="Q67" i="37"/>
  <c r="P68" i="37"/>
  <c r="T68" i="37" s="1"/>
  <c r="Q72" i="37"/>
  <c r="P73" i="37"/>
  <c r="S87" i="37"/>
  <c r="T9" i="38"/>
  <c r="P31" i="38"/>
  <c r="P34" i="38"/>
  <c r="Q87" i="38"/>
  <c r="Q60" i="39"/>
  <c r="T62" i="39"/>
  <c r="U72" i="39"/>
  <c r="T72" i="39"/>
  <c r="U73" i="39"/>
  <c r="T73" i="39"/>
  <c r="E87" i="39"/>
  <c r="E115" i="39" s="1"/>
  <c r="Q25" i="40"/>
  <c r="U41" i="40"/>
  <c r="T41" i="40"/>
  <c r="P41" i="40"/>
  <c r="T44" i="40"/>
  <c r="Q74" i="40"/>
  <c r="U74" i="40" s="1"/>
  <c r="E81" i="23"/>
  <c r="E81" i="19"/>
  <c r="E97" i="1"/>
  <c r="T97" i="1" s="1"/>
  <c r="U102" i="39"/>
  <c r="T102" i="39"/>
  <c r="U104" i="38"/>
  <c r="T104" i="38"/>
  <c r="U106" i="35"/>
  <c r="T106" i="35"/>
  <c r="U103" i="26"/>
  <c r="T103" i="26"/>
  <c r="U106" i="21"/>
  <c r="T106" i="21"/>
  <c r="U105" i="20"/>
  <c r="T105" i="20"/>
  <c r="E81" i="35"/>
  <c r="E81" i="29"/>
  <c r="E81" i="25"/>
  <c r="E81" i="8"/>
  <c r="U111" i="40"/>
  <c r="T111" i="40"/>
  <c r="U104" i="33"/>
  <c r="T104" i="33"/>
  <c r="U103" i="30"/>
  <c r="T103" i="30"/>
  <c r="J114" i="27"/>
  <c r="U102" i="25"/>
  <c r="T102" i="25"/>
  <c r="U102" i="17"/>
  <c r="T102" i="17"/>
  <c r="U99" i="15"/>
  <c r="T99" i="15"/>
  <c r="T101" i="15"/>
  <c r="U101" i="15"/>
  <c r="U106" i="15"/>
  <c r="T106" i="15"/>
  <c r="U103" i="9"/>
  <c r="T103" i="9"/>
  <c r="U112" i="3"/>
  <c r="T112" i="3"/>
  <c r="S87" i="38"/>
  <c r="Q87" i="39"/>
  <c r="U73" i="40"/>
  <c r="T73" i="40"/>
  <c r="T72" i="40"/>
  <c r="U72" i="40"/>
  <c r="U87" i="40"/>
  <c r="E87" i="40"/>
  <c r="E115" i="40" s="1"/>
  <c r="U115" i="40" s="1"/>
  <c r="T87" i="40"/>
  <c r="E81" i="26"/>
  <c r="E81" i="11"/>
  <c r="T105" i="1"/>
  <c r="U105" i="1"/>
  <c r="U100" i="39"/>
  <c r="T100" i="39"/>
  <c r="U98" i="38"/>
  <c r="T98" i="38"/>
  <c r="T102" i="38"/>
  <c r="U102" i="38"/>
  <c r="U107" i="36"/>
  <c r="T107" i="36"/>
  <c r="U104" i="35"/>
  <c r="T104" i="35"/>
  <c r="U102" i="33"/>
  <c r="T102" i="33"/>
  <c r="U107" i="32"/>
  <c r="T107" i="32"/>
  <c r="U100" i="28"/>
  <c r="T100" i="28"/>
  <c r="B114" i="27"/>
  <c r="U101" i="26"/>
  <c r="T101" i="26"/>
  <c r="U100" i="23"/>
  <c r="T100" i="23"/>
  <c r="U103" i="22"/>
  <c r="T103" i="22"/>
  <c r="M114" i="21"/>
  <c r="S114" i="21" s="1"/>
  <c r="U100" i="17"/>
  <c r="T100" i="17"/>
  <c r="T109" i="15"/>
  <c r="U109" i="15"/>
  <c r="M114" i="9"/>
  <c r="S114" i="9" s="1"/>
  <c r="S97" i="9"/>
  <c r="U104" i="6"/>
  <c r="T104" i="6"/>
  <c r="U108" i="6"/>
  <c r="T108" i="6"/>
  <c r="U105" i="9"/>
  <c r="T105" i="9"/>
  <c r="E97" i="37"/>
  <c r="U97" i="37" s="1"/>
  <c r="E97" i="35"/>
  <c r="U97" i="35" s="1"/>
  <c r="L114" i="23"/>
  <c r="R114" i="23" s="1"/>
  <c r="U107" i="14"/>
  <c r="T107" i="14"/>
  <c r="U98" i="13"/>
  <c r="T98" i="13"/>
  <c r="U102" i="6"/>
  <c r="T102" i="6"/>
  <c r="U110" i="3"/>
  <c r="T110" i="3"/>
  <c r="L114" i="35"/>
  <c r="R114" i="35" s="1"/>
  <c r="U105" i="14"/>
  <c r="T105" i="14"/>
  <c r="T99" i="11"/>
  <c r="U99" i="11"/>
  <c r="U111" i="9"/>
  <c r="T111" i="9"/>
  <c r="U104" i="3"/>
  <c r="T104" i="3"/>
  <c r="E97" i="40"/>
  <c r="T97" i="40" s="1"/>
  <c r="U98" i="15"/>
  <c r="T98" i="15"/>
  <c r="T107" i="12"/>
  <c r="U107" i="12"/>
  <c r="U100" i="6"/>
  <c r="T100" i="6"/>
  <c r="U112" i="6"/>
  <c r="T112" i="6"/>
  <c r="M114" i="5"/>
  <c r="S114" i="5" s="1"/>
  <c r="S97" i="5"/>
  <c r="L114" i="4"/>
  <c r="R114" i="4" s="1"/>
  <c r="T110" i="1"/>
  <c r="T112" i="1"/>
  <c r="S97" i="39"/>
  <c r="E97" i="38"/>
  <c r="T97" i="38" s="1"/>
  <c r="T100" i="37"/>
  <c r="T106" i="37"/>
  <c r="T108" i="37"/>
  <c r="T100" i="34"/>
  <c r="T102" i="34"/>
  <c r="T108" i="34"/>
  <c r="T110" i="34"/>
  <c r="T99" i="32"/>
  <c r="U105" i="32"/>
  <c r="T106" i="31"/>
  <c r="U112" i="31"/>
  <c r="T100" i="30"/>
  <c r="T102" i="30"/>
  <c r="T104" i="29"/>
  <c r="U110" i="29"/>
  <c r="T111" i="28"/>
  <c r="T99" i="27"/>
  <c r="T111" i="19"/>
  <c r="T110" i="18"/>
  <c r="U101" i="16"/>
  <c r="T101" i="16"/>
  <c r="U101" i="14"/>
  <c r="T101" i="14"/>
  <c r="U112" i="13"/>
  <c r="T112" i="13"/>
  <c r="L114" i="12"/>
  <c r="R114" i="12" s="1"/>
  <c r="R97" i="12"/>
  <c r="U110" i="12"/>
  <c r="T110" i="12"/>
  <c r="U107" i="9"/>
  <c r="T107" i="9"/>
  <c r="U102" i="3"/>
  <c r="T102" i="3"/>
  <c r="T99" i="39"/>
  <c r="U98" i="34"/>
  <c r="U106" i="34"/>
  <c r="R97" i="33"/>
  <c r="T101" i="33"/>
  <c r="T109" i="33"/>
  <c r="U104" i="31"/>
  <c r="U102" i="29"/>
  <c r="U109" i="28"/>
  <c r="E97" i="26"/>
  <c r="U97" i="26" s="1"/>
  <c r="U101" i="21"/>
  <c r="U98" i="20"/>
  <c r="T104" i="20"/>
  <c r="T112" i="20"/>
  <c r="T103" i="19"/>
  <c r="T107" i="19"/>
  <c r="T102" i="18"/>
  <c r="T106" i="18"/>
  <c r="U112" i="18"/>
  <c r="U108" i="15"/>
  <c r="T108" i="15"/>
  <c r="U105" i="11"/>
  <c r="T105" i="11"/>
  <c r="U110" i="6"/>
  <c r="T110" i="6"/>
  <c r="U111" i="17"/>
  <c r="T100" i="16"/>
  <c r="U110" i="16"/>
  <c r="T107" i="15"/>
  <c r="T112" i="5"/>
  <c r="E97" i="2"/>
  <c r="L114" i="6"/>
  <c r="R114" i="6" s="1"/>
  <c r="G114" i="19"/>
  <c r="T110" i="17"/>
  <c r="T109" i="14"/>
  <c r="U100" i="13"/>
  <c r="T112" i="12"/>
  <c r="T98" i="10"/>
  <c r="T102" i="8"/>
  <c r="T104" i="8"/>
  <c r="T106" i="8"/>
  <c r="T103" i="4"/>
  <c r="T105" i="4"/>
  <c r="T98" i="2"/>
  <c r="T100" i="2"/>
  <c r="T104" i="10"/>
  <c r="T106" i="10"/>
  <c r="T108" i="10"/>
  <c r="R97" i="8"/>
  <c r="T110" i="8"/>
  <c r="T112" i="8"/>
  <c r="T111" i="4"/>
  <c r="R97" i="3"/>
  <c r="R97" i="2"/>
  <c r="U98" i="2"/>
  <c r="T104" i="2"/>
  <c r="T106" i="2"/>
  <c r="T108" i="2"/>
  <c r="U104" i="11"/>
  <c r="R97" i="10"/>
  <c r="E97" i="5"/>
  <c r="E114" i="5" s="1"/>
  <c r="T101" i="3"/>
  <c r="S97" i="2"/>
  <c r="V114" i="12"/>
  <c r="H114" i="11"/>
  <c r="L114" i="29"/>
  <c r="R114" i="29" s="1"/>
  <c r="J114" i="22"/>
  <c r="K114" i="17"/>
  <c r="V114" i="16"/>
  <c r="J114" i="6"/>
  <c r="K114" i="25"/>
  <c r="F114" i="8"/>
  <c r="F114" i="24"/>
  <c r="B114" i="18"/>
  <c r="M114" i="12"/>
  <c r="S114" i="12" s="1"/>
  <c r="I114" i="14"/>
  <c r="G114" i="3"/>
  <c r="B114" i="34"/>
  <c r="J114" i="34"/>
  <c r="G114" i="35"/>
  <c r="C114" i="29"/>
  <c r="K114" i="29"/>
  <c r="I114" i="22"/>
  <c r="W114" i="7"/>
  <c r="U115" i="20"/>
  <c r="W114" i="39"/>
  <c r="I114" i="38"/>
  <c r="F114" i="36"/>
  <c r="V114" i="36"/>
  <c r="G115" i="35"/>
  <c r="O115" i="35"/>
  <c r="D114" i="33"/>
  <c r="N114" i="32"/>
  <c r="O115" i="31"/>
  <c r="F114" i="28"/>
  <c r="G114" i="27"/>
  <c r="W114" i="27"/>
  <c r="B114" i="26"/>
  <c r="F115" i="24"/>
  <c r="N115" i="24"/>
  <c r="D114" i="21"/>
  <c r="I114" i="18"/>
  <c r="G114" i="15"/>
  <c r="Q114" i="14"/>
  <c r="I115" i="14"/>
  <c r="Q115" i="14"/>
  <c r="M115" i="12"/>
  <c r="S115" i="12" s="1"/>
  <c r="V115" i="12"/>
  <c r="P114" i="11"/>
  <c r="H115" i="11"/>
  <c r="D114" i="9"/>
  <c r="F115" i="8"/>
  <c r="N115" i="8"/>
  <c r="G114" i="7"/>
  <c r="D114" i="5"/>
  <c r="V114" i="4"/>
  <c r="K114" i="1"/>
  <c r="W114" i="35"/>
  <c r="G114" i="31"/>
  <c r="W114" i="31"/>
  <c r="O114" i="27"/>
  <c r="C114" i="21"/>
  <c r="Q115" i="10"/>
  <c r="I114" i="6"/>
  <c r="Q114" i="6"/>
  <c r="Q115" i="6"/>
  <c r="O114" i="3"/>
  <c r="G115" i="3"/>
  <c r="Q114" i="2"/>
  <c r="C114" i="1"/>
  <c r="L114" i="1"/>
  <c r="R114" i="1" s="1"/>
  <c r="M114" i="40"/>
  <c r="S114" i="40" s="1"/>
  <c r="H114" i="31"/>
  <c r="G114" i="23"/>
  <c r="N114" i="16"/>
  <c r="B114" i="14"/>
  <c r="B115" i="10"/>
  <c r="J115" i="10"/>
  <c r="V114" i="8"/>
  <c r="H114" i="7"/>
  <c r="W115" i="7"/>
  <c r="J115" i="6"/>
  <c r="P114" i="3"/>
  <c r="P115" i="3"/>
  <c r="Q115" i="2"/>
  <c r="O114" i="39"/>
  <c r="I114" i="34"/>
  <c r="H114" i="23"/>
  <c r="W114" i="23"/>
  <c r="I115" i="22"/>
  <c r="Q115" i="22"/>
  <c r="G115" i="19"/>
  <c r="G114" i="11"/>
  <c r="I114" i="10"/>
  <c r="O114" i="7"/>
  <c r="H114" i="3"/>
  <c r="W114" i="3"/>
  <c r="F114" i="40"/>
  <c r="P114" i="39"/>
  <c r="P115" i="39"/>
  <c r="K114" i="37"/>
  <c r="J114" i="30"/>
  <c r="Q114" i="30"/>
  <c r="Q115" i="30"/>
  <c r="M114" i="28"/>
  <c r="S114" i="28" s="1"/>
  <c r="D114" i="25"/>
  <c r="C114" i="25"/>
  <c r="K115" i="25"/>
  <c r="J115" i="22"/>
  <c r="M114" i="16"/>
  <c r="S114" i="16" s="1"/>
  <c r="O114" i="15"/>
  <c r="C114" i="13"/>
  <c r="L114" i="13"/>
  <c r="R114" i="13" s="1"/>
  <c r="C114" i="9"/>
  <c r="P114" i="7"/>
  <c r="M114" i="4"/>
  <c r="S114" i="4" s="1"/>
  <c r="I114" i="2"/>
  <c r="C114" i="37"/>
  <c r="K114" i="33"/>
  <c r="B114" i="30"/>
  <c r="I114" i="26"/>
  <c r="H114" i="19"/>
  <c r="W114" i="19"/>
  <c r="P114" i="15"/>
  <c r="D114" i="13"/>
  <c r="K114" i="13"/>
  <c r="W114" i="11"/>
  <c r="P115" i="7"/>
  <c r="T115" i="7" s="1"/>
  <c r="K114" i="5"/>
  <c r="F114" i="4"/>
  <c r="N114" i="4"/>
  <c r="J114" i="2"/>
  <c r="G114" i="39"/>
  <c r="C114" i="33"/>
  <c r="D114" i="17"/>
  <c r="O114" i="11"/>
  <c r="K114" i="9"/>
  <c r="C114" i="5"/>
  <c r="L114" i="5"/>
  <c r="R114" i="5" s="1"/>
  <c r="B114" i="2"/>
  <c r="E114" i="37"/>
  <c r="T97" i="35"/>
  <c r="E114" i="33"/>
  <c r="U97" i="33"/>
  <c r="T97" i="33"/>
  <c r="U97" i="38"/>
  <c r="T97" i="32"/>
  <c r="E114" i="32"/>
  <c r="S97" i="32"/>
  <c r="M114" i="32"/>
  <c r="S114" i="32" s="1"/>
  <c r="T98" i="1"/>
  <c r="T106" i="1"/>
  <c r="T105" i="40"/>
  <c r="E97" i="39"/>
  <c r="T104" i="39"/>
  <c r="T112" i="39"/>
  <c r="L114" i="39"/>
  <c r="R114" i="39" s="1"/>
  <c r="T103" i="38"/>
  <c r="T111" i="38"/>
  <c r="T102" i="37"/>
  <c r="T110" i="37"/>
  <c r="T101" i="36"/>
  <c r="T109" i="36"/>
  <c r="M114" i="36"/>
  <c r="S114" i="36" s="1"/>
  <c r="T100" i="35"/>
  <c r="T108" i="35"/>
  <c r="T99" i="34"/>
  <c r="T107" i="34"/>
  <c r="S97" i="33"/>
  <c r="T98" i="33"/>
  <c r="T106" i="33"/>
  <c r="U98" i="1"/>
  <c r="T103" i="1"/>
  <c r="T111" i="1"/>
  <c r="T102" i="40"/>
  <c r="T110" i="40"/>
  <c r="T101" i="39"/>
  <c r="T109" i="39"/>
  <c r="T100" i="38"/>
  <c r="T108" i="38"/>
  <c r="T99" i="37"/>
  <c r="T107" i="37"/>
  <c r="T98" i="36"/>
  <c r="T106" i="36"/>
  <c r="T105" i="35"/>
  <c r="E97" i="34"/>
  <c r="T104" i="34"/>
  <c r="T112" i="34"/>
  <c r="U98" i="33"/>
  <c r="T100" i="1"/>
  <c r="T108" i="1"/>
  <c r="T99" i="40"/>
  <c r="T107" i="40"/>
  <c r="T98" i="39"/>
  <c r="T106" i="39"/>
  <c r="T105" i="38"/>
  <c r="T104" i="37"/>
  <c r="T112" i="37"/>
  <c r="L114" i="37"/>
  <c r="R114" i="37" s="1"/>
  <c r="T97" i="36"/>
  <c r="T103" i="36"/>
  <c r="T111" i="36"/>
  <c r="T102" i="35"/>
  <c r="T110" i="35"/>
  <c r="T101" i="34"/>
  <c r="T109" i="34"/>
  <c r="M114" i="34"/>
  <c r="S114" i="34" s="1"/>
  <c r="T100" i="33"/>
  <c r="T108" i="33"/>
  <c r="U98" i="32"/>
  <c r="T98" i="32"/>
  <c r="U105" i="38"/>
  <c r="U102" i="35"/>
  <c r="L114" i="38"/>
  <c r="R114" i="38" s="1"/>
  <c r="M114" i="35"/>
  <c r="S114" i="35" s="1"/>
  <c r="R97" i="32"/>
  <c r="L114" i="32"/>
  <c r="R114" i="32" s="1"/>
  <c r="U100" i="18"/>
  <c r="T100" i="18"/>
  <c r="U99" i="17"/>
  <c r="T99" i="17"/>
  <c r="U107" i="17"/>
  <c r="T107" i="17"/>
  <c r="U102" i="13"/>
  <c r="T102" i="13"/>
  <c r="E114" i="29"/>
  <c r="M114" i="29"/>
  <c r="S114" i="29" s="1"/>
  <c r="E97" i="24"/>
  <c r="L114" i="24"/>
  <c r="R114" i="24" s="1"/>
  <c r="E97" i="22"/>
  <c r="U104" i="14"/>
  <c r="T104" i="14"/>
  <c r="E97" i="14"/>
  <c r="T101" i="32"/>
  <c r="T109" i="32"/>
  <c r="T100" i="31"/>
  <c r="T108" i="31"/>
  <c r="T99" i="30"/>
  <c r="T107" i="30"/>
  <c r="T98" i="29"/>
  <c r="T106" i="29"/>
  <c r="T105" i="28"/>
  <c r="E97" i="27"/>
  <c r="T104" i="27"/>
  <c r="T112" i="27"/>
  <c r="L114" i="27"/>
  <c r="R114" i="27" s="1"/>
  <c r="T115" i="25"/>
  <c r="M114" i="24"/>
  <c r="S114" i="24" s="1"/>
  <c r="R97" i="22"/>
  <c r="U112" i="14"/>
  <c r="T112" i="14"/>
  <c r="U104" i="12"/>
  <c r="T104" i="12"/>
  <c r="T106" i="32"/>
  <c r="T105" i="31"/>
  <c r="E97" i="30"/>
  <c r="T104" i="30"/>
  <c r="T112" i="30"/>
  <c r="L114" i="30"/>
  <c r="R114" i="30" s="1"/>
  <c r="T97" i="29"/>
  <c r="T103" i="29"/>
  <c r="T111" i="29"/>
  <c r="T102" i="28"/>
  <c r="T110" i="28"/>
  <c r="T101" i="27"/>
  <c r="T109" i="27"/>
  <c r="M114" i="27"/>
  <c r="S114" i="27" s="1"/>
  <c r="T100" i="26"/>
  <c r="T108" i="26"/>
  <c r="T99" i="25"/>
  <c r="T107" i="25"/>
  <c r="T98" i="24"/>
  <c r="T106" i="24"/>
  <c r="T105" i="23"/>
  <c r="S97" i="22"/>
  <c r="T105" i="22"/>
  <c r="T110" i="22"/>
  <c r="T112" i="21"/>
  <c r="U106" i="16"/>
  <c r="T106" i="16"/>
  <c r="U110" i="11"/>
  <c r="T110" i="11"/>
  <c r="U110" i="10"/>
  <c r="T110" i="10"/>
  <c r="T97" i="8"/>
  <c r="M114" i="8"/>
  <c r="S114" i="8" s="1"/>
  <c r="S97" i="8"/>
  <c r="T103" i="32"/>
  <c r="T111" i="32"/>
  <c r="T102" i="31"/>
  <c r="T110" i="31"/>
  <c r="T101" i="30"/>
  <c r="T109" i="30"/>
  <c r="M114" i="30"/>
  <c r="S114" i="30" s="1"/>
  <c r="T100" i="29"/>
  <c r="T108" i="29"/>
  <c r="T99" i="28"/>
  <c r="T107" i="28"/>
  <c r="T98" i="27"/>
  <c r="T106" i="27"/>
  <c r="T105" i="26"/>
  <c r="E97" i="25"/>
  <c r="T104" i="25"/>
  <c r="T112" i="25"/>
  <c r="L114" i="25"/>
  <c r="R114" i="25" s="1"/>
  <c r="T103" i="24"/>
  <c r="T111" i="24"/>
  <c r="T102" i="23"/>
  <c r="T110" i="23"/>
  <c r="U100" i="22"/>
  <c r="T112" i="22"/>
  <c r="T102" i="21"/>
  <c r="U107" i="21"/>
  <c r="E97" i="20"/>
  <c r="M114" i="20"/>
  <c r="S114" i="20" s="1"/>
  <c r="S97" i="20"/>
  <c r="T102" i="20"/>
  <c r="T98" i="19"/>
  <c r="E97" i="19"/>
  <c r="T100" i="19"/>
  <c r="U100" i="19"/>
  <c r="U98" i="16"/>
  <c r="T98" i="16"/>
  <c r="E97" i="16"/>
  <c r="U105" i="15"/>
  <c r="T105" i="15"/>
  <c r="U104" i="9"/>
  <c r="T104" i="9"/>
  <c r="U106" i="9"/>
  <c r="T106" i="9"/>
  <c r="T100" i="32"/>
  <c r="T108" i="32"/>
  <c r="T99" i="31"/>
  <c r="T107" i="31"/>
  <c r="T98" i="30"/>
  <c r="T106" i="30"/>
  <c r="T105" i="29"/>
  <c r="T104" i="28"/>
  <c r="T112" i="28"/>
  <c r="L114" i="28"/>
  <c r="R114" i="28" s="1"/>
  <c r="T103" i="27"/>
  <c r="T111" i="27"/>
  <c r="T102" i="26"/>
  <c r="T110" i="26"/>
  <c r="T101" i="25"/>
  <c r="T109" i="25"/>
  <c r="M114" i="25"/>
  <c r="S114" i="25" s="1"/>
  <c r="T100" i="24"/>
  <c r="T108" i="24"/>
  <c r="T99" i="23"/>
  <c r="T107" i="23"/>
  <c r="T102" i="22"/>
  <c r="T104" i="21"/>
  <c r="T109" i="21"/>
  <c r="T110" i="20"/>
  <c r="U106" i="19"/>
  <c r="T106" i="19"/>
  <c r="T98" i="11"/>
  <c r="U98" i="11"/>
  <c r="E97" i="11"/>
  <c r="E97" i="31"/>
  <c r="T99" i="26"/>
  <c r="T107" i="26"/>
  <c r="T98" i="25"/>
  <c r="T106" i="25"/>
  <c r="T105" i="24"/>
  <c r="E97" i="23"/>
  <c r="T104" i="23"/>
  <c r="T112" i="23"/>
  <c r="T104" i="22"/>
  <c r="T109" i="22"/>
  <c r="U99" i="21"/>
  <c r="T111" i="21"/>
  <c r="T101" i="20"/>
  <c r="U101" i="20"/>
  <c r="T102" i="19"/>
  <c r="U109" i="12"/>
  <c r="T109" i="12"/>
  <c r="E97" i="21"/>
  <c r="T109" i="20"/>
  <c r="U109" i="20"/>
  <c r="R97" i="19"/>
  <c r="U98" i="19"/>
  <c r="U109" i="19"/>
  <c r="T109" i="19"/>
  <c r="U108" i="18"/>
  <c r="T108" i="18"/>
  <c r="R97" i="16"/>
  <c r="L114" i="16"/>
  <c r="R114" i="16" s="1"/>
  <c r="E97" i="15"/>
  <c r="E97" i="10"/>
  <c r="M114" i="10"/>
  <c r="S114" i="10" s="1"/>
  <c r="S97" i="10"/>
  <c r="U108" i="19"/>
  <c r="E97" i="18"/>
  <c r="U99" i="18"/>
  <c r="U107" i="18"/>
  <c r="U98" i="17"/>
  <c r="U106" i="17"/>
  <c r="U105" i="16"/>
  <c r="R97" i="15"/>
  <c r="U104" i="15"/>
  <c r="U112" i="15"/>
  <c r="U103" i="14"/>
  <c r="U111" i="14"/>
  <c r="E97" i="13"/>
  <c r="U101" i="13"/>
  <c r="U106" i="13"/>
  <c r="U103" i="12"/>
  <c r="U108" i="12"/>
  <c r="T109" i="11"/>
  <c r="U109" i="10"/>
  <c r="U98" i="9"/>
  <c r="T98" i="9"/>
  <c r="E97" i="9"/>
  <c r="U110" i="7"/>
  <c r="T110" i="7"/>
  <c r="U112" i="9"/>
  <c r="T112" i="9"/>
  <c r="R97" i="9"/>
  <c r="L114" i="9"/>
  <c r="R114" i="9" s="1"/>
  <c r="R97" i="11"/>
  <c r="U103" i="8"/>
  <c r="T103" i="8"/>
  <c r="T105" i="18"/>
  <c r="E97" i="17"/>
  <c r="T104" i="17"/>
  <c r="T112" i="17"/>
  <c r="L114" i="17"/>
  <c r="R114" i="17" s="1"/>
  <c r="T103" i="16"/>
  <c r="T111" i="16"/>
  <c r="T102" i="15"/>
  <c r="T110" i="15"/>
  <c r="T115" i="15"/>
  <c r="U99" i="12"/>
  <c r="T111" i="12"/>
  <c r="T100" i="11"/>
  <c r="T100" i="10"/>
  <c r="U105" i="10"/>
  <c r="U111" i="8"/>
  <c r="T111" i="8"/>
  <c r="M114" i="17"/>
  <c r="S114" i="17" s="1"/>
  <c r="E97" i="12"/>
  <c r="T101" i="12"/>
  <c r="T102" i="11"/>
  <c r="T107" i="11"/>
  <c r="T112" i="11"/>
  <c r="M114" i="11"/>
  <c r="S114" i="11" s="1"/>
  <c r="T102" i="10"/>
  <c r="T107" i="10"/>
  <c r="U101" i="6"/>
  <c r="T101" i="6"/>
  <c r="E97" i="6"/>
  <c r="U97" i="2"/>
  <c r="T97" i="2"/>
  <c r="T111" i="13"/>
  <c r="U102" i="7"/>
  <c r="T102" i="7"/>
  <c r="U109" i="6"/>
  <c r="T109" i="6"/>
  <c r="U97" i="5"/>
  <c r="T97" i="5"/>
  <c r="E97" i="3"/>
  <c r="M114" i="3"/>
  <c r="S114" i="3" s="1"/>
  <c r="M114" i="6"/>
  <c r="S114" i="6" s="1"/>
  <c r="T100" i="5"/>
  <c r="T108" i="5"/>
  <c r="T99" i="4"/>
  <c r="T107" i="4"/>
  <c r="T98" i="3"/>
  <c r="T106" i="3"/>
  <c r="T105" i="2"/>
  <c r="T101" i="9"/>
  <c r="T109" i="9"/>
  <c r="T100" i="8"/>
  <c r="T108" i="8"/>
  <c r="T99" i="7"/>
  <c r="T107" i="7"/>
  <c r="T98" i="6"/>
  <c r="T106" i="6"/>
  <c r="U100" i="5"/>
  <c r="T105" i="5"/>
  <c r="E97" i="4"/>
  <c r="T104" i="4"/>
  <c r="T112" i="4"/>
  <c r="T103" i="3"/>
  <c r="T111" i="3"/>
  <c r="T102" i="2"/>
  <c r="T110" i="2"/>
  <c r="T105" i="8"/>
  <c r="E97" i="7"/>
  <c r="T104" i="7"/>
  <c r="T112" i="7"/>
  <c r="T103" i="6"/>
  <c r="T111" i="6"/>
  <c r="T102" i="5"/>
  <c r="T110" i="5"/>
  <c r="T101" i="4"/>
  <c r="T109" i="4"/>
  <c r="T100" i="3"/>
  <c r="T108" i="3"/>
  <c r="T99" i="2"/>
  <c r="T107" i="2"/>
  <c r="T112" i="2"/>
  <c r="T115" i="29" l="1"/>
  <c r="Q115" i="18"/>
  <c r="U115" i="10"/>
  <c r="U97" i="40"/>
  <c r="E114" i="35"/>
  <c r="U115" i="30"/>
  <c r="T115" i="3"/>
  <c r="E114" i="26"/>
  <c r="U114" i="26" s="1"/>
  <c r="T97" i="26"/>
  <c r="T87" i="15"/>
  <c r="U87" i="18"/>
  <c r="E114" i="38"/>
  <c r="U97" i="28"/>
  <c r="U97" i="1"/>
  <c r="Q114" i="36"/>
  <c r="Q115" i="36"/>
  <c r="U115" i="36" s="1"/>
  <c r="T87" i="20"/>
  <c r="P114" i="20"/>
  <c r="P115" i="20"/>
  <c r="T115" i="20" s="1"/>
  <c r="U34" i="32"/>
  <c r="T34" i="32"/>
  <c r="Q114" i="25"/>
  <c r="Q115" i="25"/>
  <c r="U115" i="2"/>
  <c r="P114" i="1"/>
  <c r="P115" i="1"/>
  <c r="T115" i="1" s="1"/>
  <c r="T115" i="40"/>
  <c r="E114" i="28"/>
  <c r="T97" i="37"/>
  <c r="Q114" i="26"/>
  <c r="P115" i="27"/>
  <c r="U87" i="39"/>
  <c r="Q114" i="39"/>
  <c r="Q115" i="39"/>
  <c r="U115" i="39" s="1"/>
  <c r="T115" i="39"/>
  <c r="P115" i="34"/>
  <c r="P114" i="34"/>
  <c r="T115" i="27"/>
  <c r="P115" i="25"/>
  <c r="P114" i="25"/>
  <c r="P115" i="29"/>
  <c r="P114" i="29"/>
  <c r="T87" i="24"/>
  <c r="P115" i="24"/>
  <c r="P114" i="24"/>
  <c r="U115" i="14"/>
  <c r="P114" i="13"/>
  <c r="P115" i="13"/>
  <c r="T115" i="13" s="1"/>
  <c r="U87" i="3"/>
  <c r="Q114" i="3"/>
  <c r="Q115" i="3"/>
  <c r="U115" i="6"/>
  <c r="Q114" i="5"/>
  <c r="U114" i="5" s="1"/>
  <c r="Q115" i="5"/>
  <c r="U60" i="9"/>
  <c r="T60" i="9"/>
  <c r="T87" i="30"/>
  <c r="P114" i="30"/>
  <c r="P115" i="30"/>
  <c r="T115" i="30" s="1"/>
  <c r="Q114" i="38"/>
  <c r="Q115" i="38"/>
  <c r="U115" i="38" s="1"/>
  <c r="P114" i="38"/>
  <c r="T114" i="38" s="1"/>
  <c r="P115" i="38"/>
  <c r="T115" i="38" s="1"/>
  <c r="P115" i="40"/>
  <c r="P114" i="40"/>
  <c r="T87" i="35"/>
  <c r="P115" i="35"/>
  <c r="T115" i="35" s="1"/>
  <c r="Q114" i="32"/>
  <c r="Q115" i="32"/>
  <c r="U115" i="32" s="1"/>
  <c r="U34" i="26"/>
  <c r="T34" i="26"/>
  <c r="Q115" i="29"/>
  <c r="Q114" i="29"/>
  <c r="E114" i="2"/>
  <c r="E114" i="8"/>
  <c r="E114" i="36"/>
  <c r="T114" i="36" s="1"/>
  <c r="P114" i="27"/>
  <c r="Q115" i="37"/>
  <c r="Q114" i="37"/>
  <c r="U114" i="37" s="1"/>
  <c r="T87" i="28"/>
  <c r="P115" i="28"/>
  <c r="T115" i="28" s="1"/>
  <c r="P114" i="28"/>
  <c r="T114" i="28" s="1"/>
  <c r="U87" i="31"/>
  <c r="Q114" i="31"/>
  <c r="Q115" i="31"/>
  <c r="U115" i="31" s="1"/>
  <c r="T87" i="26"/>
  <c r="P115" i="26"/>
  <c r="T115" i="26" s="1"/>
  <c r="P114" i="26"/>
  <c r="U115" i="26"/>
  <c r="Q115" i="17"/>
  <c r="Q114" i="17"/>
  <c r="P114" i="21"/>
  <c r="P115" i="21"/>
  <c r="T115" i="21" s="1"/>
  <c r="T115" i="24"/>
  <c r="P115" i="17"/>
  <c r="T115" i="17" s="1"/>
  <c r="P114" i="17"/>
  <c r="T87" i="19"/>
  <c r="P114" i="19"/>
  <c r="T87" i="18"/>
  <c r="P115" i="18"/>
  <c r="P114" i="18"/>
  <c r="U87" i="19"/>
  <c r="Q114" i="19"/>
  <c r="Q115" i="19"/>
  <c r="P115" i="9"/>
  <c r="P114" i="9"/>
  <c r="Q114" i="11"/>
  <c r="Q115" i="11"/>
  <c r="U115" i="11"/>
  <c r="T115" i="11"/>
  <c r="U87" i="34"/>
  <c r="Q115" i="34"/>
  <c r="Q114" i="34"/>
  <c r="U115" i="18"/>
  <c r="T115" i="18"/>
  <c r="Q114" i="16"/>
  <c r="Q115" i="16"/>
  <c r="U115" i="16" s="1"/>
  <c r="U87" i="26"/>
  <c r="Q114" i="22"/>
  <c r="Q114" i="40"/>
  <c r="Q115" i="40"/>
  <c r="T87" i="32"/>
  <c r="P114" i="32"/>
  <c r="P115" i="32"/>
  <c r="T115" i="32" s="1"/>
  <c r="T87" i="31"/>
  <c r="P114" i="31"/>
  <c r="P115" i="31"/>
  <c r="T115" i="31" s="1"/>
  <c r="U115" i="37"/>
  <c r="T87" i="23"/>
  <c r="P114" i="23"/>
  <c r="U115" i="22"/>
  <c r="Q115" i="8"/>
  <c r="U115" i="8" s="1"/>
  <c r="Q114" i="8"/>
  <c r="U114" i="8" s="1"/>
  <c r="U87" i="16"/>
  <c r="T87" i="1"/>
  <c r="T87" i="6"/>
  <c r="P114" i="6"/>
  <c r="P115" i="6"/>
  <c r="T115" i="6" s="1"/>
  <c r="Q114" i="4"/>
  <c r="Q115" i="4"/>
  <c r="U115" i="4" s="1"/>
  <c r="P114" i="4"/>
  <c r="P115" i="4"/>
  <c r="T115" i="4" s="1"/>
  <c r="T87" i="38"/>
  <c r="U87" i="36"/>
  <c r="U87" i="23"/>
  <c r="Q114" i="23"/>
  <c r="Q115" i="23"/>
  <c r="U115" i="23" s="1"/>
  <c r="T87" i="14"/>
  <c r="P115" i="14"/>
  <c r="T115" i="14" s="1"/>
  <c r="P114" i="14"/>
  <c r="Q115" i="12"/>
  <c r="U115" i="12" s="1"/>
  <c r="Q114" i="12"/>
  <c r="P115" i="8"/>
  <c r="T115" i="8" s="1"/>
  <c r="P114" i="8"/>
  <c r="Q115" i="9"/>
  <c r="U115" i="9" s="1"/>
  <c r="Q114" i="9"/>
  <c r="T115" i="16"/>
  <c r="T115" i="36"/>
  <c r="T25" i="36"/>
  <c r="U25" i="36"/>
  <c r="Q114" i="28"/>
  <c r="Q115" i="28"/>
  <c r="U115" i="28" s="1"/>
  <c r="U87" i="32"/>
  <c r="U87" i="37"/>
  <c r="U87" i="35"/>
  <c r="Q114" i="35"/>
  <c r="U114" i="35" s="1"/>
  <c r="Q115" i="35"/>
  <c r="U115" i="35" s="1"/>
  <c r="P114" i="37"/>
  <c r="P115" i="37"/>
  <c r="T115" i="37" s="1"/>
  <c r="U87" i="28"/>
  <c r="U115" i="19"/>
  <c r="Q114" i="24"/>
  <c r="Q115" i="24"/>
  <c r="U115" i="24" s="1"/>
  <c r="Q114" i="21"/>
  <c r="Q115" i="21"/>
  <c r="U115" i="21" s="1"/>
  <c r="Q115" i="13"/>
  <c r="U115" i="13" s="1"/>
  <c r="Q114" i="13"/>
  <c r="U87" i="13"/>
  <c r="U25" i="20"/>
  <c r="T25" i="20"/>
  <c r="T87" i="9"/>
  <c r="U115" i="5"/>
  <c r="P114" i="12"/>
  <c r="P115" i="12"/>
  <c r="T115" i="12" s="1"/>
  <c r="U87" i="7"/>
  <c r="Q114" i="7"/>
  <c r="Q115" i="7"/>
  <c r="U115" i="7" s="1"/>
  <c r="T87" i="10"/>
  <c r="P114" i="10"/>
  <c r="P115" i="10"/>
  <c r="T115" i="10" s="1"/>
  <c r="Q115" i="1"/>
  <c r="U115" i="1" s="1"/>
  <c r="Q114" i="1"/>
  <c r="T87" i="17"/>
  <c r="Q115" i="33"/>
  <c r="U115" i="33" s="1"/>
  <c r="Q114" i="33"/>
  <c r="U114" i="33" s="1"/>
  <c r="T87" i="22"/>
  <c r="P114" i="22"/>
  <c r="P115" i="22"/>
  <c r="T115" i="22" s="1"/>
  <c r="E114" i="40"/>
  <c r="U114" i="40" s="1"/>
  <c r="E114" i="1"/>
  <c r="U87" i="38"/>
  <c r="U115" i="3"/>
  <c r="T115" i="2"/>
  <c r="U115" i="34"/>
  <c r="T115" i="34"/>
  <c r="P115" i="33"/>
  <c r="T115" i="33" s="1"/>
  <c r="P114" i="33"/>
  <c r="T114" i="33" s="1"/>
  <c r="U87" i="27"/>
  <c r="Q115" i="27"/>
  <c r="U115" i="27" s="1"/>
  <c r="Q114" i="27"/>
  <c r="P114" i="5"/>
  <c r="T114" i="5" s="1"/>
  <c r="P115" i="5"/>
  <c r="T115" i="5" s="1"/>
  <c r="T115" i="9"/>
  <c r="U87" i="5"/>
  <c r="U87" i="12"/>
  <c r="U87" i="8"/>
  <c r="U115" i="17"/>
  <c r="U87" i="1"/>
  <c r="U97" i="13"/>
  <c r="E114" i="13"/>
  <c r="T97" i="13"/>
  <c r="U97" i="30"/>
  <c r="T97" i="30"/>
  <c r="E114" i="30"/>
  <c r="T97" i="14"/>
  <c r="E114" i="14"/>
  <c r="U97" i="14"/>
  <c r="U114" i="38"/>
  <c r="U114" i="2"/>
  <c r="T114" i="2"/>
  <c r="T114" i="8"/>
  <c r="E114" i="23"/>
  <c r="U97" i="23"/>
  <c r="T97" i="23"/>
  <c r="E114" i="20"/>
  <c r="U97" i="20"/>
  <c r="T97" i="20"/>
  <c r="U97" i="22"/>
  <c r="E114" i="22"/>
  <c r="T97" i="22"/>
  <c r="U97" i="10"/>
  <c r="E114" i="10"/>
  <c r="T97" i="10"/>
  <c r="E114" i="31"/>
  <c r="U97" i="31"/>
  <c r="T97" i="31"/>
  <c r="U97" i="15"/>
  <c r="T97" i="15"/>
  <c r="E114" i="15"/>
  <c r="E114" i="12"/>
  <c r="U97" i="12"/>
  <c r="T97" i="12"/>
  <c r="U97" i="39"/>
  <c r="T97" i="39"/>
  <c r="E114" i="39"/>
  <c r="E114" i="17"/>
  <c r="T97" i="17"/>
  <c r="U97" i="17"/>
  <c r="E114" i="21"/>
  <c r="U97" i="21"/>
  <c r="T97" i="21"/>
  <c r="U97" i="24"/>
  <c r="T97" i="24"/>
  <c r="E114" i="24"/>
  <c r="T114" i="1"/>
  <c r="U114" i="1"/>
  <c r="U97" i="9"/>
  <c r="T97" i="9"/>
  <c r="E114" i="9"/>
  <c r="U114" i="32"/>
  <c r="T114" i="32"/>
  <c r="U97" i="19"/>
  <c r="E114" i="19"/>
  <c r="T97" i="19"/>
  <c r="U97" i="27"/>
  <c r="T97" i="27"/>
  <c r="E114" i="27"/>
  <c r="U97" i="34"/>
  <c r="T97" i="34"/>
  <c r="E114" i="34"/>
  <c r="T114" i="35"/>
  <c r="U97" i="16"/>
  <c r="T97" i="16"/>
  <c r="E114" i="16"/>
  <c r="U97" i="6"/>
  <c r="T97" i="6"/>
  <c r="E114" i="6"/>
  <c r="E114" i="11"/>
  <c r="U97" i="11"/>
  <c r="T97" i="11"/>
  <c r="U97" i="3"/>
  <c r="T97" i="3"/>
  <c r="E114" i="3"/>
  <c r="U97" i="18"/>
  <c r="T97" i="18"/>
  <c r="E114" i="18"/>
  <c r="E114" i="7"/>
  <c r="U97" i="7"/>
  <c r="T97" i="7"/>
  <c r="T97" i="4"/>
  <c r="E114" i="4"/>
  <c r="U97" i="4"/>
  <c r="T97" i="25"/>
  <c r="E114" i="25"/>
  <c r="U97" i="25"/>
  <c r="U114" i="29"/>
  <c r="T114" i="29"/>
  <c r="T114" i="37"/>
  <c r="U114" i="28" l="1"/>
  <c r="T114" i="26"/>
  <c r="U114" i="36"/>
  <c r="T114" i="40"/>
  <c r="U114" i="3"/>
  <c r="T114" i="3"/>
  <c r="T114" i="12"/>
  <c r="U114" i="12"/>
  <c r="U114" i="10"/>
  <c r="T114" i="10"/>
  <c r="U114" i="14"/>
  <c r="T114" i="14"/>
  <c r="T114" i="15"/>
  <c r="U114" i="15"/>
  <c r="U114" i="24"/>
  <c r="T114" i="24"/>
  <c r="U114" i="30"/>
  <c r="T114" i="30"/>
  <c r="U114" i="27"/>
  <c r="T114" i="27"/>
  <c r="U114" i="25"/>
  <c r="T114" i="25"/>
  <c r="U114" i="9"/>
  <c r="T114" i="9"/>
  <c r="U114" i="21"/>
  <c r="T114" i="21"/>
  <c r="U114" i="16"/>
  <c r="T114" i="16"/>
  <c r="U114" i="39"/>
  <c r="T114" i="39"/>
  <c r="U114" i="20"/>
  <c r="T114" i="20"/>
  <c r="U114" i="7"/>
  <c r="T114" i="7"/>
  <c r="U114" i="34"/>
  <c r="T114" i="34"/>
  <c r="U114" i="31"/>
  <c r="T114" i="31"/>
  <c r="U114" i="23"/>
  <c r="T114" i="23"/>
  <c r="U114" i="13"/>
  <c r="T114" i="13"/>
  <c r="U114" i="4"/>
  <c r="T114" i="4"/>
  <c r="U114" i="17"/>
  <c r="T114" i="17"/>
  <c r="T114" i="18"/>
  <c r="U114" i="18"/>
  <c r="U114" i="11"/>
  <c r="T114" i="11"/>
  <c r="U114" i="19"/>
  <c r="T114" i="19"/>
  <c r="U114" i="6"/>
  <c r="T114" i="6"/>
  <c r="U114" i="22"/>
  <c r="T114" i="22"/>
</calcChain>
</file>

<file path=xl/sharedStrings.xml><?xml version="1.0" encoding="utf-8"?>
<sst xmlns="http://schemas.openxmlformats.org/spreadsheetml/2006/main" count="13884" uniqueCount="166">
  <si>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</si>
  <si>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</si>
  <si>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</si>
  <si>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</si>
  <si>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AGGREGRATED INFORMATION FOR EASTERN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</si>
  <si>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</si>
  <si>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</si>
  <si>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</si>
  <si>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</si>
  <si>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</si>
  <si>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</si>
  <si>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</si>
  <si>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</si>
  <si>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</si>
  <si>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</si>
  <si>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</si>
  <si>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</si>
  <si>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</si>
  <si>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</si>
  <si>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</si>
  <si>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</si>
  <si>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</si>
  <si>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</si>
  <si>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</si>
  <si>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</si>
  <si>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</si>
  <si>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</si>
  <si>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</si>
  <si>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</si>
  <si>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</si>
  <si>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</si>
  <si>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</si>
  <si>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</si>
  <si>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</si>
  <si>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</si>
  <si>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</si>
  <si>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</si>
  <si>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</si>
  <si>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</si>
  <si>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</si>
  <si>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</si>
  <si>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</si>
  <si>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</si>
  <si>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</si>
  <si>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</si>
  <si>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</si>
  <si>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</si>
  <si>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</si>
  <si>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</si>
  <si>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</si>
  <si>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</si>
  <si>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</si>
  <si>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</si>
  <si>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</si>
  <si>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</si>
  <si>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</si>
  <si>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</si>
  <si>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</si>
  <si>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</si>
  <si>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</si>
  <si>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</si>
  <si>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</si>
  <si>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</si>
  <si>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</si>
  <si>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</si>
  <si>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</si>
  <si>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</si>
  <si>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</si>
  <si>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</si>
  <si>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</si>
  <si>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</si>
  <si>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</si>
  <si>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</si>
  <si>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</si>
  <si>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</si>
  <si>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</si>
  <si>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</si>
  <si>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</si>
  <si>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</si>
  <si>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</si>
  <si>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</si>
  <si>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</si>
  <si>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</si>
  <si>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</si>
  <si>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</si>
  <si>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</si>
  <si>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</si>
  <si>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</si>
  <si>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</si>
  <si>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</si>
  <si>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</si>
  <si>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</si>
  <si>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</si>
  <si>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</si>
  <si>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</si>
  <si>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</si>
  <si>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</si>
  <si>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</si>
  <si>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</si>
  <si>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</si>
  <si>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</si>
  <si>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</si>
  <si>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</si>
  <si>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</si>
  <si>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</si>
  <si>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</si>
  <si>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</si>
  <si>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</si>
  <si>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</si>
  <si>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</si>
  <si>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</si>
  <si>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</si>
  <si>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</si>
  <si>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</si>
  <si>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NELSON MANDELA BAY (NMA)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</si>
  <si>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</si>
  <si>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</si>
  <si>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</si>
  <si>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</si>
  <si>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</si>
  <si>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</si>
  <si>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</si>
  <si>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SARAH BAARTMAN (DC10)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</si>
  <si>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</si>
  <si>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</si>
  <si>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</si>
  <si>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</si>
  <si>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</si>
  <si>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</si>
  <si>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AMATHOLE (DC12)</t>
  </si>
  <si>
    <t>EASTERN CAPE: INXUBA YETHEMBA (EC131)</t>
  </si>
  <si>
    <t>EASTERN CAPE: INTSIKA YETHU (EC135)</t>
  </si>
  <si>
    <t>EASTERN CAPE: EMALAHLENI (EC) (EC136)</t>
  </si>
  <si>
    <t>EASTERN CAPE: DR. A.B. XUMA (EC137)</t>
  </si>
  <si>
    <t>EASTERN CAPE: SAKHISIZWE (EC138)</t>
  </si>
  <si>
    <t>EASTERN CAPE: ENOCH MGIJIMA (EC139)</t>
  </si>
  <si>
    <t>EASTERN CAPE: CHRIS HANI (DC13)</t>
  </si>
  <si>
    <t>EASTERN CAPE: ELUNDINI (EC141)</t>
  </si>
  <si>
    <t>EASTERN CAPE: SENQU (EC142)</t>
  </si>
  <si>
    <t>EASTERN CAPE: WALTER SISULU (EC145)</t>
  </si>
  <si>
    <t>EASTERN CAPE: JOE GQABI (DC14)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</si>
  <si>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</si>
  <si>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</si>
  <si>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</si>
  <si>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</si>
  <si>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</si>
  <si>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O R TAMBO (DC15)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</si>
  <si>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</si>
  <si>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</si>
  <si>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</si>
  <si>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</si>
  <si>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ALFRED NZO (DC44)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</si>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</sst>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4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10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4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3" xfId="0" applyFont="1" applyBorder="1" applyAlignment="1">
      <alignment horizontal="left" indent="1"/>
    </xf>
    <xf numFmtId="168" fontId="11" fillId="0" borderId="3" xfId="0" applyNumberFormat="1" applyFont="1" applyBorder="1" applyAlignment="1">
      <alignment wrapText="1"/>
    </xf>
    <xf numFmtId="168" fontId="11" fillId="0" borderId="3" xfId="0" applyNumberFormat="1" applyFont="1" applyBorder="1" applyAlignment="1">
      <alignment shrinkToFit="1"/>
    </xf>
    <xf numFmtId="0" fontId="2" fillId="0" borderId="3" xfId="0" applyFont="1" applyBorder="1" applyAlignment="1">
      <alignment horizontal="left" indent="1"/>
    </xf>
    <xf numFmtId="0" fontId="0" fillId="0" borderId="11" xfId="0" applyBorder="1"/>
    <xf numFmtId="169" fontId="11" fillId="0" borderId="3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9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1" xfId="0" applyNumberFormat="1" applyFont="1" applyBorder="1" applyAlignment="1">
      <alignment horizontal="center" vertical="top" wrapText="1"/>
    </xf>
    <xf numFmtId="169" fontId="2" fillId="0" borderId="2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5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3" xfId="0" applyNumberFormat="1" applyFont="1" applyBorder="1" applyAlignment="1">
      <alignment wrapText="1"/>
    </xf>
    <xf numFmtId="169" fontId="12" fillId="0" borderId="3" xfId="0" applyNumberFormat="1" applyFont="1" applyBorder="1" applyAlignment="1">
      <alignment wrapText="1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9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30000000</v>
      </c>
      <c r="C9" s="93"/>
      <c r="D9" s="93"/>
      <c r="E9" s="93">
        <f>$B9       +$C9       +$D9</f>
        <v>30000000</v>
      </c>
      <c r="F9" s="94">
        <v>30000000</v>
      </c>
      <c r="G9" s="95">
        <v>24000000</v>
      </c>
      <c r="H9" s="94">
        <v>2138000</v>
      </c>
      <c r="I9" s="95">
        <v>2137902</v>
      </c>
      <c r="J9" s="94">
        <v>2282000</v>
      </c>
      <c r="K9" s="95"/>
      <c r="L9" s="94"/>
      <c r="M9" s="95"/>
      <c r="N9" s="94"/>
      <c r="O9" s="95"/>
      <c r="P9" s="94">
        <f>$H9       +$J9       +$L9       +$N9</f>
        <v>4420000</v>
      </c>
      <c r="Q9" s="95">
        <f>$I9       +$K9       +$M9       +$O9</f>
        <v>2137902</v>
      </c>
      <c r="R9" s="48">
        <f>IF(($H9       =0),0,((($J9       -$H9       )/$H9       )*100))</f>
        <v>6.7352666043030878</v>
      </c>
      <c r="S9" s="49">
        <f>IF(($I9       =0),0,((($K9       -$I9       )/$I9       )*100))</f>
        <v>-100</v>
      </c>
      <c r="T9" s="48">
        <f>IF(($E9       =0),0,(($P9       /$E9       )*100))</f>
        <v>14.733333333333334</v>
      </c>
      <c r="U9" s="50">
        <f>IF(($E9       =0),0,(($Q9       /$E9       )*100))</f>
        <v>7.1263400000000008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88923000</v>
      </c>
      <c r="C10" s="93"/>
      <c r="D10" s="93"/>
      <c r="E10" s="93">
        <f t="shared" ref="E10:E16" si="0">$B10      +$C10      +$D10</f>
        <v>88923000</v>
      </c>
      <c r="F10" s="94">
        <v>88923000</v>
      </c>
      <c r="G10" s="95">
        <v>88923000</v>
      </c>
      <c r="H10" s="94">
        <v>23950000</v>
      </c>
      <c r="I10" s="95">
        <v>30384296</v>
      </c>
      <c r="J10" s="94">
        <v>19150000</v>
      </c>
      <c r="K10" s="95">
        <v>-14155850</v>
      </c>
      <c r="L10" s="94"/>
      <c r="M10" s="95"/>
      <c r="N10" s="94"/>
      <c r="O10" s="95"/>
      <c r="P10" s="94">
        <f t="shared" ref="P10:P16" si="1">$H10      +$J10      +$L10      +$N10</f>
        <v>43100000</v>
      </c>
      <c r="Q10" s="95">
        <f t="shared" ref="Q10:Q16" si="2">$I10      +$K10      +$M10      +$O10</f>
        <v>16228446</v>
      </c>
      <c r="R10" s="48">
        <f t="shared" ref="R10:R16" si="3">IF(($H10      =0),0,((($J10      -$H10      )/$H10      )*100))</f>
        <v>-20.041753653444676</v>
      </c>
      <c r="S10" s="49">
        <f t="shared" ref="S10:S16" si="4">IF(($I10      =0),0,((($K10      -$I10      )/$I10      )*100))</f>
        <v>-146.58936313679936</v>
      </c>
      <c r="T10" s="48">
        <f t="shared" ref="T10:T15" si="5">IF(($E10      =0),0,(($P10      /$E10      )*100))</f>
        <v>48.468900059602127</v>
      </c>
      <c r="U10" s="50">
        <f t="shared" ref="U10:U15" si="6">IF(($E10      =0),0,(($Q10      /$E10      )*100))</f>
        <v>18.24999831314733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37300000</v>
      </c>
      <c r="C11" s="93"/>
      <c r="D11" s="93"/>
      <c r="E11" s="93">
        <f t="shared" si="0"/>
        <v>37300000</v>
      </c>
      <c r="F11" s="94">
        <v>37300000</v>
      </c>
      <c r="G11" s="95">
        <v>20500000</v>
      </c>
      <c r="H11" s="94">
        <v>6368000</v>
      </c>
      <c r="I11" s="95">
        <v>2628137</v>
      </c>
      <c r="J11" s="94">
        <v>7697000</v>
      </c>
      <c r="K11" s="95">
        <v>4906029</v>
      </c>
      <c r="L11" s="94"/>
      <c r="M11" s="95"/>
      <c r="N11" s="94"/>
      <c r="O11" s="95"/>
      <c r="P11" s="94">
        <f t="shared" si="1"/>
        <v>14065000</v>
      </c>
      <c r="Q11" s="95">
        <f t="shared" si="2"/>
        <v>7534166</v>
      </c>
      <c r="R11" s="48">
        <f t="shared" si="3"/>
        <v>20.869974874371859</v>
      </c>
      <c r="S11" s="49">
        <f t="shared" si="4"/>
        <v>86.673259422929632</v>
      </c>
      <c r="T11" s="48">
        <f t="shared" si="5"/>
        <v>37.707774798927609</v>
      </c>
      <c r="U11" s="50">
        <f t="shared" si="6"/>
        <v>20.198836461126003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73868000</v>
      </c>
      <c r="C13" s="93"/>
      <c r="D13" s="93"/>
      <c r="E13" s="93">
        <f t="shared" si="0"/>
        <v>73868000</v>
      </c>
      <c r="F13" s="94">
        <v>73868000</v>
      </c>
      <c r="G13" s="95">
        <v>42645000</v>
      </c>
      <c r="H13" s="94">
        <v>3706000</v>
      </c>
      <c r="I13" s="95">
        <v>1789456</v>
      </c>
      <c r="J13" s="94">
        <v>20775000</v>
      </c>
      <c r="K13" s="95">
        <v>10746713</v>
      </c>
      <c r="L13" s="94"/>
      <c r="M13" s="95"/>
      <c r="N13" s="94"/>
      <c r="O13" s="95"/>
      <c r="P13" s="94">
        <f t="shared" si="1"/>
        <v>24481000</v>
      </c>
      <c r="Q13" s="95">
        <f t="shared" si="2"/>
        <v>12536169</v>
      </c>
      <c r="R13" s="48">
        <f t="shared" si="3"/>
        <v>460.57744198596868</v>
      </c>
      <c r="S13" s="49">
        <f t="shared" si="4"/>
        <v>500.55754374513822</v>
      </c>
      <c r="T13" s="48">
        <f t="shared" si="5"/>
        <v>33.141549791520006</v>
      </c>
      <c r="U13" s="50">
        <f t="shared" si="6"/>
        <v>16.971041587696973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30000000</v>
      </c>
      <c r="C14" s="93"/>
      <c r="D14" s="93"/>
      <c r="E14" s="93">
        <f t="shared" si="0"/>
        <v>30000000</v>
      </c>
      <c r="F14" s="94">
        <v>30000000</v>
      </c>
      <c r="G14" s="95">
        <v>24000000</v>
      </c>
      <c r="H14" s="94">
        <v>2138000</v>
      </c>
      <c r="I14" s="95"/>
      <c r="J14" s="94">
        <v>2282000</v>
      </c>
      <c r="K14" s="95"/>
      <c r="L14" s="94"/>
      <c r="M14" s="95"/>
      <c r="N14" s="94"/>
      <c r="O14" s="95"/>
      <c r="P14" s="94">
        <f t="shared" si="1"/>
        <v>4420000</v>
      </c>
      <c r="Q14" s="95">
        <f t="shared" si="2"/>
        <v>0</v>
      </c>
      <c r="R14" s="48">
        <f t="shared" si="3"/>
        <v>6.7352666043030878</v>
      </c>
      <c r="S14" s="49">
        <f t="shared" si="4"/>
        <v>0</v>
      </c>
      <c r="T14" s="48">
        <f t="shared" si="5"/>
        <v>14.733333333333334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260091000</v>
      </c>
      <c r="C16" s="96">
        <f>SUM(C9:C15)</f>
        <v>0</v>
      </c>
      <c r="D16" s="96"/>
      <c r="E16" s="96">
        <f t="shared" si="0"/>
        <v>260091000</v>
      </c>
      <c r="F16" s="97">
        <f t="shared" ref="F16:O16" si="7">SUM(F9:F15)</f>
        <v>260091000</v>
      </c>
      <c r="G16" s="98">
        <f t="shared" si="7"/>
        <v>200068000</v>
      </c>
      <c r="H16" s="97">
        <f t="shared" si="7"/>
        <v>38300000</v>
      </c>
      <c r="I16" s="98">
        <f t="shared" si="7"/>
        <v>36939791</v>
      </c>
      <c r="J16" s="97">
        <f t="shared" si="7"/>
        <v>52186000</v>
      </c>
      <c r="K16" s="98">
        <f t="shared" si="7"/>
        <v>1496892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90486000</v>
      </c>
      <c r="Q16" s="98">
        <f t="shared" si="2"/>
        <v>38436683</v>
      </c>
      <c r="R16" s="52">
        <f t="shared" si="3"/>
        <v>36.255874673629243</v>
      </c>
      <c r="S16" s="53">
        <f t="shared" si="4"/>
        <v>-95.94775184299229</v>
      </c>
      <c r="T16" s="52">
        <f>IF((SUM($E9:$E13))=0,0,(P16/(SUM($E9:$E13))*100))</f>
        <v>39.326179641967748</v>
      </c>
      <c r="U16" s="54">
        <f>IF((SUM($E9:$E13))=0,0,(Q16/(SUM($E9:$E13))*100))</f>
        <v>16.70499193797237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24554000</v>
      </c>
      <c r="C20" s="93"/>
      <c r="D20" s="93"/>
      <c r="E20" s="93">
        <f t="shared" si="8"/>
        <v>24554000</v>
      </c>
      <c r="F20" s="94">
        <v>24554000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>
        <v>98599000</v>
      </c>
      <c r="D21" s="93"/>
      <c r="E21" s="93">
        <f t="shared" si="8"/>
        <v>98599000</v>
      </c>
      <c r="F21" s="94">
        <v>98599000</v>
      </c>
      <c r="G21" s="95">
        <v>98599000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494205000</v>
      </c>
      <c r="C22" s="93"/>
      <c r="D22" s="93"/>
      <c r="E22" s="93">
        <f t="shared" si="8"/>
        <v>494205000</v>
      </c>
      <c r="F22" s="94">
        <v>494205000</v>
      </c>
      <c r="G22" s="95">
        <v>146480000</v>
      </c>
      <c r="H22" s="94"/>
      <c r="I22" s="95">
        <v>-12455382</v>
      </c>
      <c r="J22" s="94">
        <v>83683000</v>
      </c>
      <c r="K22" s="95">
        <v>47201440</v>
      </c>
      <c r="L22" s="94"/>
      <c r="M22" s="95"/>
      <c r="N22" s="94"/>
      <c r="O22" s="95"/>
      <c r="P22" s="94">
        <f t="shared" si="9"/>
        <v>83683000</v>
      </c>
      <c r="Q22" s="95">
        <f t="shared" si="10"/>
        <v>34746058</v>
      </c>
      <c r="R22" s="48">
        <f t="shared" si="11"/>
        <v>0</v>
      </c>
      <c r="S22" s="49">
        <f t="shared" si="12"/>
        <v>-478.96421000977733</v>
      </c>
      <c r="T22" s="48">
        <f t="shared" si="13"/>
        <v>16.932851751803401</v>
      </c>
      <c r="U22" s="50">
        <f t="shared" si="14"/>
        <v>7.030697382665088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518759000</v>
      </c>
      <c r="C25" s="96">
        <f>SUM(C18:C24)</f>
        <v>98599000</v>
      </c>
      <c r="D25" s="96"/>
      <c r="E25" s="96">
        <f t="shared" si="8"/>
        <v>617358000</v>
      </c>
      <c r="F25" s="97">
        <f t="shared" ref="F25:O25" si="15">SUM(F18:F24)</f>
        <v>617358000</v>
      </c>
      <c r="G25" s="98">
        <f t="shared" si="15"/>
        <v>245079000</v>
      </c>
      <c r="H25" s="97">
        <f t="shared" si="15"/>
        <v>0</v>
      </c>
      <c r="I25" s="98">
        <f t="shared" si="15"/>
        <v>-12455382</v>
      </c>
      <c r="J25" s="97">
        <f t="shared" si="15"/>
        <v>83683000</v>
      </c>
      <c r="K25" s="98">
        <f t="shared" si="15"/>
        <v>47201440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83683000</v>
      </c>
      <c r="Q25" s="98">
        <f t="shared" si="10"/>
        <v>34746058</v>
      </c>
      <c r="R25" s="52">
        <f t="shared" si="11"/>
        <v>0</v>
      </c>
      <c r="S25" s="53">
        <f t="shared" si="12"/>
        <v>-478.96421000977733</v>
      </c>
      <c r="T25" s="52">
        <f>IF(($E25-$E20-$E24)   =0,0,($P25   /($E25-$E20-$E24)   )*100)</f>
        <v>14.116470199256415</v>
      </c>
      <c r="U25" s="54">
        <f>IF(($E25-$E20-$E24)   =0,0,($Q25   /($E25-$E20-$E24)   )*100)</f>
        <v>5.8613062664894304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339948000</v>
      </c>
      <c r="C29" s="93"/>
      <c r="D29" s="93"/>
      <c r="E29" s="93">
        <f>$B29      +$C29      +$D29</f>
        <v>339948000</v>
      </c>
      <c r="F29" s="94">
        <v>339948000</v>
      </c>
      <c r="G29" s="95">
        <v>90025000</v>
      </c>
      <c r="H29" s="94">
        <v>14415000</v>
      </c>
      <c r="I29" s="95"/>
      <c r="J29" s="94">
        <v>19231000</v>
      </c>
      <c r="K29" s="95"/>
      <c r="L29" s="94"/>
      <c r="M29" s="95"/>
      <c r="N29" s="94"/>
      <c r="O29" s="95"/>
      <c r="P29" s="94">
        <f>$H29      +$J29      +$L29      +$N29</f>
        <v>33646000</v>
      </c>
      <c r="Q29" s="95">
        <f>$I29      +$K29      +$M29      +$O29</f>
        <v>0</v>
      </c>
      <c r="R29" s="48">
        <f>IF(($H29      =0),0,((($J29      -$H29      )/$H29      )*100))</f>
        <v>33.409642733263958</v>
      </c>
      <c r="S29" s="49">
        <f>IF(($I29      =0),0,((($K29      -$I29      )/$I29      )*100))</f>
        <v>0</v>
      </c>
      <c r="T29" s="48">
        <f>IF(($E29      =0),0,(($P29      /$E29      )*100))</f>
        <v>9.8973960723404755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17749000</v>
      </c>
      <c r="C30" s="93"/>
      <c r="D30" s="93"/>
      <c r="E30" s="93">
        <f>$B30      +$C30      +$D30</f>
        <v>17749000</v>
      </c>
      <c r="F30" s="94">
        <v>17749000</v>
      </c>
      <c r="G30" s="95">
        <v>10712000</v>
      </c>
      <c r="H30" s="94">
        <v>2868000</v>
      </c>
      <c r="I30" s="95">
        <v>2156476</v>
      </c>
      <c r="J30" s="94">
        <v>1832000</v>
      </c>
      <c r="K30" s="95">
        <v>3353518</v>
      </c>
      <c r="L30" s="94"/>
      <c r="M30" s="95"/>
      <c r="N30" s="94"/>
      <c r="O30" s="95"/>
      <c r="P30" s="94">
        <f>$H30      +$J30      +$L30      +$N30</f>
        <v>4700000</v>
      </c>
      <c r="Q30" s="95">
        <f>$I30      +$K30      +$M30      +$O30</f>
        <v>5509994</v>
      </c>
      <c r="R30" s="48">
        <f>IF(($H30      =0),0,((($J30      -$H30      )/$H30      )*100))</f>
        <v>-36.122733612273365</v>
      </c>
      <c r="S30" s="49">
        <f>IF(($I30      =0),0,((($K30      -$I30      )/$I30      )*100))</f>
        <v>55.509173299401425</v>
      </c>
      <c r="T30" s="48">
        <f>IF(($E30      =0),0,(($P30      /$E30      )*100))</f>
        <v>26.480365090991043</v>
      </c>
      <c r="U30" s="50">
        <f>IF(($E30      =0),0,(($Q30      /$E30      )*100))</f>
        <v>31.043968674291513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357697000</v>
      </c>
      <c r="C31" s="96">
        <f>SUM(C27:C30)</f>
        <v>0</v>
      </c>
      <c r="D31" s="96"/>
      <c r="E31" s="96">
        <f>$B31      +$C31      +$D31</f>
        <v>357697000</v>
      </c>
      <c r="F31" s="97">
        <f t="shared" ref="F31:O31" si="16">SUM(F27:F30)</f>
        <v>357697000</v>
      </c>
      <c r="G31" s="98">
        <f t="shared" si="16"/>
        <v>100737000</v>
      </c>
      <c r="H31" s="97">
        <f t="shared" si="16"/>
        <v>17283000</v>
      </c>
      <c r="I31" s="98">
        <f t="shared" si="16"/>
        <v>2156476</v>
      </c>
      <c r="J31" s="97">
        <f t="shared" si="16"/>
        <v>21063000</v>
      </c>
      <c r="K31" s="98">
        <f t="shared" si="16"/>
        <v>3353518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38346000</v>
      </c>
      <c r="Q31" s="98">
        <f>$I31      +$K31      +$M31      +$O31</f>
        <v>5509994</v>
      </c>
      <c r="R31" s="52">
        <f>IF(($H31      =0),0,((($J31      -$H31      )/$H31      )*100))</f>
        <v>21.871202916160389</v>
      </c>
      <c r="S31" s="53">
        <f>IF(($I31      =0),0,((($K31      -$I31      )/$I31      )*100))</f>
        <v>55.509173299401425</v>
      </c>
      <c r="T31" s="52">
        <f>IF($E31   =0,0,($P31   /$E31   )*100)</f>
        <v>10.720246465584001</v>
      </c>
      <c r="U31" s="54">
        <f>IF($E31   =0,0,($Q31   /$E31   )*100)</f>
        <v>1.540408222601811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78107000</v>
      </c>
      <c r="C33" s="93"/>
      <c r="D33" s="93"/>
      <c r="E33" s="93">
        <f>$B33      +$C33      +$D33</f>
        <v>78107000</v>
      </c>
      <c r="F33" s="94">
        <v>78107000</v>
      </c>
      <c r="G33" s="95">
        <v>51646000</v>
      </c>
      <c r="H33" s="94">
        <v>15530000</v>
      </c>
      <c r="I33" s="95">
        <v>6393996</v>
      </c>
      <c r="J33" s="94">
        <v>25190000</v>
      </c>
      <c r="K33" s="95">
        <v>23900713</v>
      </c>
      <c r="L33" s="94"/>
      <c r="M33" s="95"/>
      <c r="N33" s="94"/>
      <c r="O33" s="95"/>
      <c r="P33" s="94">
        <f>$H33      +$J33      +$L33      +$N33</f>
        <v>40720000</v>
      </c>
      <c r="Q33" s="95">
        <f>$I33      +$K33      +$M33      +$O33</f>
        <v>30294709</v>
      </c>
      <c r="R33" s="48">
        <f>IF(($H33      =0),0,((($J33      -$H33      )/$H33      )*100))</f>
        <v>62.202189311010947</v>
      </c>
      <c r="S33" s="49">
        <f>IF(($I33      =0),0,((($K33      -$I33      )/$I33      )*100))</f>
        <v>273.79931110372917</v>
      </c>
      <c r="T33" s="48">
        <f>IF(($E33      =0),0,(($P33      /$E33      )*100))</f>
        <v>52.133611584108976</v>
      </c>
      <c r="U33" s="50">
        <f>IF(($E33      =0),0,(($Q33      /$E33      )*100))</f>
        <v>38.786163852151532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78107000</v>
      </c>
      <c r="C34" s="96">
        <f>C33</f>
        <v>0</v>
      </c>
      <c r="D34" s="96"/>
      <c r="E34" s="96">
        <f>$B34      +$C34      +$D34</f>
        <v>78107000</v>
      </c>
      <c r="F34" s="97">
        <f t="shared" ref="F34:O34" si="17">F33</f>
        <v>78107000</v>
      </c>
      <c r="G34" s="98">
        <f t="shared" si="17"/>
        <v>51646000</v>
      </c>
      <c r="H34" s="97">
        <f t="shared" si="17"/>
        <v>15530000</v>
      </c>
      <c r="I34" s="98">
        <f t="shared" si="17"/>
        <v>6393996</v>
      </c>
      <c r="J34" s="97">
        <f t="shared" si="17"/>
        <v>25190000</v>
      </c>
      <c r="K34" s="98">
        <f t="shared" si="17"/>
        <v>23900713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40720000</v>
      </c>
      <c r="Q34" s="98">
        <f>$I34      +$K34      +$M34      +$O34</f>
        <v>30294709</v>
      </c>
      <c r="R34" s="52">
        <f>IF(($H34      =0),0,((($J34      -$H34      )/$H34      )*100))</f>
        <v>62.202189311010947</v>
      </c>
      <c r="S34" s="53">
        <f>IF(($I34      =0),0,((($K34      -$I34      )/$I34      )*100))</f>
        <v>273.79931110372917</v>
      </c>
      <c r="T34" s="52">
        <f>IF($E34   =0,0,($P34   /$E34   )*100)</f>
        <v>52.133611584108976</v>
      </c>
      <c r="U34" s="54">
        <f>IF($E34   =0,0,($Q34   /$E34   )*100)</f>
        <v>38.786163852151532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352170000</v>
      </c>
      <c r="C36" s="93"/>
      <c r="D36" s="93"/>
      <c r="E36" s="93">
        <f t="shared" ref="E36:E41" si="18">$B36      +$C36      +$D36</f>
        <v>352170000</v>
      </c>
      <c r="F36" s="94">
        <v>347170000</v>
      </c>
      <c r="G36" s="95">
        <v>257682000</v>
      </c>
      <c r="H36" s="94">
        <v>71041000</v>
      </c>
      <c r="I36" s="95">
        <v>26117902</v>
      </c>
      <c r="J36" s="94">
        <v>114307000</v>
      </c>
      <c r="K36" s="95">
        <v>173853461</v>
      </c>
      <c r="L36" s="94"/>
      <c r="M36" s="95"/>
      <c r="N36" s="94"/>
      <c r="O36" s="95"/>
      <c r="P36" s="94">
        <f t="shared" ref="P36:P41" si="19">$H36      +$J36      +$L36      +$N36</f>
        <v>185348000</v>
      </c>
      <c r="Q36" s="95">
        <f t="shared" ref="Q36:Q41" si="20">$I36      +$K36      +$M36      +$O36</f>
        <v>199971363</v>
      </c>
      <c r="R36" s="48">
        <f t="shared" ref="R36:R41" si="21">IF(($H36      =0),0,((($J36      -$H36      )/$H36      )*100))</f>
        <v>60.902858912459003</v>
      </c>
      <c r="S36" s="49">
        <f t="shared" ref="S36:S41" si="22">IF(($I36      =0),0,((($K36      -$I36      )/$I36      )*100))</f>
        <v>565.6486458981276</v>
      </c>
      <c r="T36" s="48">
        <f t="shared" ref="T36:T40" si="23">IF(($E36      =0),0,(($P36      /$E36      )*100))</f>
        <v>52.630263793054489</v>
      </c>
      <c r="U36" s="50">
        <f t="shared" ref="U36:U40" si="24">IF(($E36      =0),0,(($Q36      /$E36      )*100))</f>
        <v>56.782622880994971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509882000</v>
      </c>
      <c r="C37" s="93"/>
      <c r="D37" s="93"/>
      <c r="E37" s="93">
        <f t="shared" si="18"/>
        <v>509882000</v>
      </c>
      <c r="F37" s="94">
        <v>509882000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26000000</v>
      </c>
      <c r="C39" s="93"/>
      <c r="D39" s="93"/>
      <c r="E39" s="93">
        <f t="shared" si="18"/>
        <v>26000000</v>
      </c>
      <c r="F39" s="94">
        <v>26000000</v>
      </c>
      <c r="G39" s="95">
        <v>18800000</v>
      </c>
      <c r="H39" s="94">
        <v>2076000</v>
      </c>
      <c r="I39" s="95">
        <v>84000</v>
      </c>
      <c r="J39" s="94">
        <v>5598000</v>
      </c>
      <c r="K39" s="95">
        <v>1747171</v>
      </c>
      <c r="L39" s="94"/>
      <c r="M39" s="95"/>
      <c r="N39" s="94"/>
      <c r="O39" s="95"/>
      <c r="P39" s="94">
        <f t="shared" si="19"/>
        <v>7674000</v>
      </c>
      <c r="Q39" s="95">
        <f t="shared" si="20"/>
        <v>1831171</v>
      </c>
      <c r="R39" s="48">
        <f t="shared" si="21"/>
        <v>169.65317919075144</v>
      </c>
      <c r="S39" s="49">
        <f t="shared" si="22"/>
        <v>1979.9654761904762</v>
      </c>
      <c r="T39" s="48">
        <f t="shared" si="23"/>
        <v>29.515384615384615</v>
      </c>
      <c r="U39" s="50">
        <f t="shared" si="24"/>
        <v>7.0429653846153855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888052000</v>
      </c>
      <c r="C41" s="96">
        <f>SUM(C36:C40)</f>
        <v>0</v>
      </c>
      <c r="D41" s="96"/>
      <c r="E41" s="96">
        <f t="shared" si="18"/>
        <v>888052000</v>
      </c>
      <c r="F41" s="97">
        <f t="shared" ref="F41:O41" si="25">SUM(F36:F40)</f>
        <v>883052000</v>
      </c>
      <c r="G41" s="98">
        <f t="shared" si="25"/>
        <v>276482000</v>
      </c>
      <c r="H41" s="97">
        <f t="shared" si="25"/>
        <v>73117000</v>
      </c>
      <c r="I41" s="98">
        <f t="shared" si="25"/>
        <v>26201902</v>
      </c>
      <c r="J41" s="97">
        <f t="shared" si="25"/>
        <v>119905000</v>
      </c>
      <c r="K41" s="98">
        <f t="shared" si="25"/>
        <v>175600632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193022000</v>
      </c>
      <c r="Q41" s="98">
        <f t="shared" si="20"/>
        <v>201802534</v>
      </c>
      <c r="R41" s="52">
        <f t="shared" si="21"/>
        <v>63.990590423567703</v>
      </c>
      <c r="S41" s="53">
        <f t="shared" si="22"/>
        <v>570.18276764793643</v>
      </c>
      <c r="T41" s="52">
        <f>IF((+$E36+$E39) =0,0,(P41   /(+$E36+$E39) )*100)</f>
        <v>51.04106618716451</v>
      </c>
      <c r="U41" s="54">
        <f>IF((+$E36+$E39) =0,0,(Q41   /(+$E36+$E39) )*100)</f>
        <v>53.362914562233918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707935000</v>
      </c>
      <c r="C44" s="93"/>
      <c r="D44" s="93"/>
      <c r="E44" s="93">
        <f t="shared" si="26"/>
        <v>707935000</v>
      </c>
      <c r="F44" s="94">
        <v>707935000</v>
      </c>
      <c r="G44" s="95">
        <v>476833000</v>
      </c>
      <c r="H44" s="94">
        <v>95212000</v>
      </c>
      <c r="I44" s="95">
        <v>42971019</v>
      </c>
      <c r="J44" s="94">
        <v>147403000</v>
      </c>
      <c r="K44" s="95">
        <v>51106217</v>
      </c>
      <c r="L44" s="94"/>
      <c r="M44" s="95"/>
      <c r="N44" s="94"/>
      <c r="O44" s="95"/>
      <c r="P44" s="94">
        <f t="shared" si="27"/>
        <v>242615000</v>
      </c>
      <c r="Q44" s="95">
        <f t="shared" si="28"/>
        <v>94077236</v>
      </c>
      <c r="R44" s="48">
        <f t="shared" si="29"/>
        <v>54.815569466033701</v>
      </c>
      <c r="S44" s="49">
        <f t="shared" si="30"/>
        <v>18.931824725869312</v>
      </c>
      <c r="T44" s="48">
        <f t="shared" si="31"/>
        <v>34.27080169789599</v>
      </c>
      <c r="U44" s="50">
        <f t="shared" si="32"/>
        <v>13.288965229858674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317423000</v>
      </c>
      <c r="C45" s="93"/>
      <c r="D45" s="93"/>
      <c r="E45" s="93">
        <f t="shared" si="26"/>
        <v>317423000</v>
      </c>
      <c r="F45" s="94">
        <v>317423000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562092000</v>
      </c>
      <c r="C52" s="93"/>
      <c r="D52" s="93"/>
      <c r="E52" s="93">
        <f t="shared" si="26"/>
        <v>562092000</v>
      </c>
      <c r="F52" s="94">
        <v>562092000</v>
      </c>
      <c r="G52" s="95">
        <v>430682000</v>
      </c>
      <c r="H52" s="94">
        <v>85557000</v>
      </c>
      <c r="I52" s="95">
        <v>53779021</v>
      </c>
      <c r="J52" s="94">
        <v>165120000</v>
      </c>
      <c r="K52" s="95">
        <v>100458504</v>
      </c>
      <c r="L52" s="94"/>
      <c r="M52" s="95"/>
      <c r="N52" s="94"/>
      <c r="O52" s="95"/>
      <c r="P52" s="94">
        <f t="shared" si="27"/>
        <v>250677000</v>
      </c>
      <c r="Q52" s="95">
        <f t="shared" si="28"/>
        <v>154237525</v>
      </c>
      <c r="R52" s="48">
        <f t="shared" si="29"/>
        <v>92.994144254707393</v>
      </c>
      <c r="S52" s="49">
        <f t="shared" si="30"/>
        <v>86.798684937012894</v>
      </c>
      <c r="T52" s="48">
        <f t="shared" si="31"/>
        <v>44.597147797869383</v>
      </c>
      <c r="U52" s="50">
        <f t="shared" si="32"/>
        <v>27.439907524035213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45000000</v>
      </c>
      <c r="C53" s="93"/>
      <c r="D53" s="93"/>
      <c r="E53" s="93">
        <f t="shared" si="26"/>
        <v>45000000</v>
      </c>
      <c r="F53" s="94">
        <v>45000000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1632450000</v>
      </c>
      <c r="C54" s="96">
        <f>SUM(C43:C53)</f>
        <v>0</v>
      </c>
      <c r="D54" s="96"/>
      <c r="E54" s="96">
        <f t="shared" si="26"/>
        <v>1632450000</v>
      </c>
      <c r="F54" s="97">
        <f t="shared" ref="F54:O54" si="33">SUM(F43:F53)</f>
        <v>1632450000</v>
      </c>
      <c r="G54" s="98">
        <f t="shared" si="33"/>
        <v>907515000</v>
      </c>
      <c r="H54" s="97">
        <f t="shared" si="33"/>
        <v>180769000</v>
      </c>
      <c r="I54" s="98">
        <f t="shared" si="33"/>
        <v>96750040</v>
      </c>
      <c r="J54" s="97">
        <f t="shared" si="33"/>
        <v>312523000</v>
      </c>
      <c r="K54" s="98">
        <f t="shared" si="33"/>
        <v>151564721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493292000</v>
      </c>
      <c r="Q54" s="98">
        <f t="shared" si="28"/>
        <v>248314761</v>
      </c>
      <c r="R54" s="52">
        <f t="shared" si="29"/>
        <v>72.885284534405798</v>
      </c>
      <c r="S54" s="53">
        <f t="shared" si="30"/>
        <v>56.655977609931739</v>
      </c>
      <c r="T54" s="52">
        <f>IF((+$E44+$E46+$E48+$E49+$E52) =0,0,(P54   /(+$E44+$E46+$E48+$E49+$E52) )*100)</f>
        <v>38.841064008875406</v>
      </c>
      <c r="U54" s="54">
        <f>IF((+$E44+$E46+$E48+$E49+$E52) =0,0,(Q54   /(+$E44+$E46+$E48+$E49+$E52) )*100)</f>
        <v>19.551927714922595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666391000</v>
      </c>
      <c r="C66" s="93"/>
      <c r="D66" s="93"/>
      <c r="E66" s="93">
        <f t="shared" si="35"/>
        <v>666391000</v>
      </c>
      <c r="F66" s="94">
        <v>666391000</v>
      </c>
      <c r="G66" s="95">
        <v>451115000</v>
      </c>
      <c r="H66" s="94">
        <v>34233000</v>
      </c>
      <c r="I66" s="95">
        <v>10903230</v>
      </c>
      <c r="J66" s="94">
        <v>181964000</v>
      </c>
      <c r="K66" s="95">
        <v>42561191</v>
      </c>
      <c r="L66" s="94"/>
      <c r="M66" s="95"/>
      <c r="N66" s="94"/>
      <c r="O66" s="95"/>
      <c r="P66" s="94">
        <f t="shared" si="36"/>
        <v>216197000</v>
      </c>
      <c r="Q66" s="95">
        <f t="shared" si="37"/>
        <v>53464421</v>
      </c>
      <c r="R66" s="48">
        <f t="shared" si="38"/>
        <v>431.54558466976312</v>
      </c>
      <c r="S66" s="49">
        <f t="shared" si="39"/>
        <v>290.35396850291153</v>
      </c>
      <c r="T66" s="48">
        <f t="shared" si="40"/>
        <v>32.44296516609618</v>
      </c>
      <c r="U66" s="50">
        <f t="shared" si="41"/>
        <v>8.0229806524998093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666391000</v>
      </c>
      <c r="C67" s="96">
        <f>SUM(C62:C66)</f>
        <v>0</v>
      </c>
      <c r="D67" s="96"/>
      <c r="E67" s="96">
        <f t="shared" si="35"/>
        <v>666391000</v>
      </c>
      <c r="F67" s="97">
        <f t="shared" ref="F67:O67" si="42">SUM(F62:F66)</f>
        <v>666391000</v>
      </c>
      <c r="G67" s="98">
        <f t="shared" si="42"/>
        <v>451115000</v>
      </c>
      <c r="H67" s="97">
        <f t="shared" si="42"/>
        <v>34233000</v>
      </c>
      <c r="I67" s="98">
        <f t="shared" si="42"/>
        <v>10903230</v>
      </c>
      <c r="J67" s="97">
        <f t="shared" si="42"/>
        <v>181964000</v>
      </c>
      <c r="K67" s="98">
        <f t="shared" si="42"/>
        <v>42561191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216197000</v>
      </c>
      <c r="Q67" s="98">
        <f t="shared" si="37"/>
        <v>53464421</v>
      </c>
      <c r="R67" s="52">
        <f t="shared" si="38"/>
        <v>431.54558466976312</v>
      </c>
      <c r="S67" s="53">
        <f t="shared" si="39"/>
        <v>290.35396850291153</v>
      </c>
      <c r="T67" s="52">
        <f>IF((+$E62+$E64+$E65++$E66) =0,0,(P67   /(+$E62+$E64+$E65+$E66) )*100)</f>
        <v>32.44296516609618</v>
      </c>
      <c r="U67" s="54">
        <f>IF((+$E62+$E64+$E66) =0,0,(Q67  /(+$E62+$E64+$E66) )*100)</f>
        <v>8.0229806524998093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4401547000</v>
      </c>
      <c r="C68" s="105">
        <f>SUM(C9:C15,C18:C24,C27:C30,C33,C36:C40,C43:C53,C56:C59,C62:C66)</f>
        <v>98599000</v>
      </c>
      <c r="D68" s="105"/>
      <c r="E68" s="105">
        <f t="shared" si="35"/>
        <v>4500146000</v>
      </c>
      <c r="F68" s="106">
        <f t="shared" ref="F68:O68" si="43">SUM(F9:F15,F18:F24,F27:F30,F33,F36:F40,F43:F53,F56:F59,F62:F66)</f>
        <v>4495146000</v>
      </c>
      <c r="G68" s="107">
        <f t="shared" si="43"/>
        <v>2232642000</v>
      </c>
      <c r="H68" s="106">
        <f t="shared" si="43"/>
        <v>359232000</v>
      </c>
      <c r="I68" s="107">
        <f t="shared" si="43"/>
        <v>166890053</v>
      </c>
      <c r="J68" s="106">
        <f t="shared" si="43"/>
        <v>796514000</v>
      </c>
      <c r="K68" s="107">
        <f t="shared" si="43"/>
        <v>445679107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1155746000</v>
      </c>
      <c r="Q68" s="107">
        <f t="shared" si="37"/>
        <v>612569160</v>
      </c>
      <c r="R68" s="61">
        <f t="shared" si="38"/>
        <v>121.72690628897203</v>
      </c>
      <c r="S68" s="62">
        <f t="shared" si="39"/>
        <v>167.04953290415696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32.344057446267257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17.143015940225347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3536357000</v>
      </c>
      <c r="C70" s="93">
        <v>-22084000</v>
      </c>
      <c r="D70" s="93"/>
      <c r="E70" s="93">
        <f>$B70      +$C70      +$D70</f>
        <v>3514273000</v>
      </c>
      <c r="F70" s="94">
        <v>3536357000</v>
      </c>
      <c r="G70" s="95">
        <v>2864548000</v>
      </c>
      <c r="H70" s="94">
        <v>985525000</v>
      </c>
      <c r="I70" s="95">
        <v>338137582</v>
      </c>
      <c r="J70" s="94">
        <v>1026797000</v>
      </c>
      <c r="K70" s="95">
        <v>746455657</v>
      </c>
      <c r="L70" s="94"/>
      <c r="M70" s="95"/>
      <c r="N70" s="94"/>
      <c r="O70" s="95"/>
      <c r="P70" s="94">
        <f>$H70      +$J70      +$L70      +$N70</f>
        <v>2012322000</v>
      </c>
      <c r="Q70" s="95">
        <f>$I70      +$K70      +$M70      +$O70</f>
        <v>1084593239</v>
      </c>
      <c r="R70" s="48">
        <f>IF(($H70      =0),0,((($J70      -$H70      )/$H70      )*100))</f>
        <v>4.1878186753253344</v>
      </c>
      <c r="S70" s="49">
        <f>IF(($I70      =0),0,((($K70      -$I70      )/$I70      )*100))</f>
        <v>120.75501119541335</v>
      </c>
      <c r="T70" s="48">
        <f>IF(($E70      =0),0,(($P70      /$E70      )*100))</f>
        <v>57.261402287187138</v>
      </c>
      <c r="U70" s="50">
        <f>IF(($E70      =0),0,(($Q70      /$E70      )*100))</f>
        <v>30.862520896925194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3536357000</v>
      </c>
      <c r="C72" s="102">
        <f>SUM(C70:C71)</f>
        <v>-22084000</v>
      </c>
      <c r="D72" s="102"/>
      <c r="E72" s="102">
        <f>$B72      +$C72      +$D72</f>
        <v>3514273000</v>
      </c>
      <c r="F72" s="103">
        <f t="shared" ref="F72:O72" si="44">SUM(F70:F71)</f>
        <v>3536357000</v>
      </c>
      <c r="G72" s="104">
        <f t="shared" si="44"/>
        <v>2864548000</v>
      </c>
      <c r="H72" s="103">
        <f t="shared" si="44"/>
        <v>985525000</v>
      </c>
      <c r="I72" s="104">
        <f t="shared" si="44"/>
        <v>338137582</v>
      </c>
      <c r="J72" s="103">
        <f t="shared" si="44"/>
        <v>1026797000</v>
      </c>
      <c r="K72" s="104">
        <f t="shared" si="44"/>
        <v>746455657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2012322000</v>
      </c>
      <c r="Q72" s="104">
        <f>$I72      +$K72      +$M72      +$O72</f>
        <v>1084593239</v>
      </c>
      <c r="R72" s="57">
        <f>IF(($H72      =0),0,((($J72      -$H72      )/$H72      )*100))</f>
        <v>4.1878186753253344</v>
      </c>
      <c r="S72" s="58">
        <f>IF(($I72      =0),0,((($K72      -$I72      )/$I72      )*100))</f>
        <v>120.75501119541335</v>
      </c>
      <c r="T72" s="57">
        <f>IF(($E70      =0),0,(($P70      /$E70      )*100))</f>
        <v>57.261402287187138</v>
      </c>
      <c r="U72" s="59">
        <f>IF($E70   =0,0,($Q70   /$E70 )*100)</f>
        <v>30.862520896925194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3536357000</v>
      </c>
      <c r="C73" s="105">
        <f>SUM(C70:C71)</f>
        <v>-22084000</v>
      </c>
      <c r="D73" s="105"/>
      <c r="E73" s="105">
        <f>$B73      +$C73      +$D73</f>
        <v>3514273000</v>
      </c>
      <c r="F73" s="106">
        <f t="shared" ref="F73:O73" si="45">SUM(F70:F71)</f>
        <v>3536357000</v>
      </c>
      <c r="G73" s="107">
        <f t="shared" si="45"/>
        <v>2864548000</v>
      </c>
      <c r="H73" s="106">
        <f t="shared" si="45"/>
        <v>985525000</v>
      </c>
      <c r="I73" s="107">
        <f t="shared" si="45"/>
        <v>338137582</v>
      </c>
      <c r="J73" s="106">
        <f t="shared" si="45"/>
        <v>1026797000</v>
      </c>
      <c r="K73" s="107">
        <f t="shared" si="45"/>
        <v>746455657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2012322000</v>
      </c>
      <c r="Q73" s="107">
        <f>$I73      +$K73      +$M73      +$O73</f>
        <v>1084593239</v>
      </c>
      <c r="R73" s="61">
        <f>IF(($H73      =0),0,((($J73      -$H73      )/$H73      )*100))</f>
        <v>4.1878186753253344</v>
      </c>
      <c r="S73" s="62">
        <f>IF(($I73      =0),0,((($K73      -$I73      )/$I73      )*100))</f>
        <v>120.75501119541335</v>
      </c>
      <c r="T73" s="61">
        <f>IF(($E70      =0),0,(($P70      /$E70      )*100))</f>
        <v>57.261402287187138</v>
      </c>
      <c r="U73" s="65">
        <f>IF($E70   =0,0,($Q70   /$E70 )*100)</f>
        <v>30.862520896925194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7937904000</v>
      </c>
      <c r="C74" s="105">
        <f>SUM(C9:C15,C18:C24,C27:C30,C33,C36:C40,C43:C53,C56:C59,C62:C66,C70:C71)</f>
        <v>76515000</v>
      </c>
      <c r="D74" s="105"/>
      <c r="E74" s="105">
        <f>$B74      +$C74      +$D74</f>
        <v>8014419000</v>
      </c>
      <c r="F74" s="106">
        <f t="shared" ref="F74:O74" si="46">SUM(F9:F15,F18:F24,F27:F30,F33,F36:F40,F43:F53,F56:F59,F62:F66,F70:F71)</f>
        <v>8031503000</v>
      </c>
      <c r="G74" s="107">
        <f t="shared" si="46"/>
        <v>5097190000</v>
      </c>
      <c r="H74" s="106">
        <f t="shared" si="46"/>
        <v>1344757000</v>
      </c>
      <c r="I74" s="107">
        <f t="shared" si="46"/>
        <v>505027635</v>
      </c>
      <c r="J74" s="106">
        <f t="shared" si="46"/>
        <v>1823311000</v>
      </c>
      <c r="K74" s="107">
        <f t="shared" si="46"/>
        <v>1192134764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3168068000</v>
      </c>
      <c r="Q74" s="107">
        <f>$I74      +$K74      +$M74      +$O74</f>
        <v>1697162399</v>
      </c>
      <c r="R74" s="61">
        <f>IF(($H74      =0),0,((($J74      -$H74      )/$H74      )*100))</f>
        <v>35.586652458399548</v>
      </c>
      <c r="S74" s="62">
        <f>IF(($I74      =0),0,((($K74      -$I74      )/$I74      )*100))</f>
        <v>136.05337240604663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44.698993729859076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23.945651239636774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837512000</v>
      </c>
      <c r="C87" s="119">
        <f t="shared" si="55"/>
        <v>4703000</v>
      </c>
      <c r="D87" s="119">
        <f t="shared" si="55"/>
        <v>0</v>
      </c>
      <c r="E87" s="119">
        <f t="shared" si="55"/>
        <v>842215000</v>
      </c>
      <c r="F87" s="119">
        <f t="shared" si="55"/>
        <v>0</v>
      </c>
      <c r="G87" s="119">
        <f t="shared" si="55"/>
        <v>0</v>
      </c>
      <c r="H87" s="119">
        <f t="shared" si="55"/>
        <v>484739000</v>
      </c>
      <c r="I87" s="119">
        <f t="shared" si="55"/>
        <v>0</v>
      </c>
      <c r="J87" s="119">
        <f t="shared" si="55"/>
        <v>267873000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752612000</v>
      </c>
      <c r="Q87" s="120">
        <f t="shared" si="55"/>
        <v>0</v>
      </c>
      <c r="R87" s="85">
        <f t="shared" si="55"/>
        <v>-212.33072811483029</v>
      </c>
      <c r="S87" s="85">
        <f t="shared" si="55"/>
        <v>0</v>
      </c>
      <c r="T87" s="86">
        <f>IF(SUM($E88:$E96) =0,0,(P87   /SUM($E88:$E96) )*100)</f>
        <v>89.36103014075978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580955000</v>
      </c>
      <c r="C91" s="93">
        <v>4603000</v>
      </c>
      <c r="D91" s="93"/>
      <c r="E91" s="93">
        <f t="shared" si="56"/>
        <v>585558000</v>
      </c>
      <c r="F91" s="93">
        <v>0</v>
      </c>
      <c r="G91" s="93">
        <v>0</v>
      </c>
      <c r="H91" s="93">
        <v>372362000</v>
      </c>
      <c r="I91" s="93"/>
      <c r="J91" s="93">
        <v>207543000</v>
      </c>
      <c r="K91" s="93"/>
      <c r="L91" s="93"/>
      <c r="M91" s="93"/>
      <c r="N91" s="93"/>
      <c r="O91" s="93"/>
      <c r="P91" s="93">
        <f t="shared" si="57"/>
        <v>579905000</v>
      </c>
      <c r="Q91" s="93">
        <f t="shared" si="58"/>
        <v>0</v>
      </c>
      <c r="R91" s="89">
        <f t="shared" si="59"/>
        <v>-44.263109554680661</v>
      </c>
      <c r="S91" s="89">
        <f t="shared" si="60"/>
        <v>0</v>
      </c>
      <c r="T91" s="89">
        <f t="shared" si="61"/>
        <v>99.034596060509799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97731000</v>
      </c>
      <c r="C93" s="93"/>
      <c r="D93" s="93"/>
      <c r="E93" s="93">
        <f t="shared" si="56"/>
        <v>97731000</v>
      </c>
      <c r="F93" s="93">
        <v>0</v>
      </c>
      <c r="G93" s="93">
        <v>0</v>
      </c>
      <c r="H93" s="93">
        <v>36056000</v>
      </c>
      <c r="I93" s="93"/>
      <c r="J93" s="93">
        <v>29727000</v>
      </c>
      <c r="K93" s="93"/>
      <c r="L93" s="93"/>
      <c r="M93" s="93"/>
      <c r="N93" s="93"/>
      <c r="O93" s="93"/>
      <c r="P93" s="93">
        <f t="shared" si="57"/>
        <v>65783000</v>
      </c>
      <c r="Q93" s="93">
        <f t="shared" si="58"/>
        <v>0</v>
      </c>
      <c r="R93" s="89">
        <f t="shared" si="59"/>
        <v>-17.553250499223431</v>
      </c>
      <c r="S93" s="89">
        <f t="shared" si="60"/>
        <v>0</v>
      </c>
      <c r="T93" s="89">
        <f t="shared" si="61"/>
        <v>67.310270026910601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>
        <v>100000</v>
      </c>
      <c r="D94" s="93"/>
      <c r="E94" s="93">
        <f t="shared" si="56"/>
        <v>100000</v>
      </c>
      <c r="F94" s="93">
        <v>0</v>
      </c>
      <c r="G94" s="93">
        <v>0</v>
      </c>
      <c r="H94" s="93">
        <v>32000</v>
      </c>
      <c r="I94" s="93"/>
      <c r="J94" s="93">
        <v>3000</v>
      </c>
      <c r="K94" s="93"/>
      <c r="L94" s="93"/>
      <c r="M94" s="93"/>
      <c r="N94" s="93"/>
      <c r="O94" s="93"/>
      <c r="P94" s="93">
        <f t="shared" si="57"/>
        <v>35000</v>
      </c>
      <c r="Q94" s="93">
        <f t="shared" si="58"/>
        <v>0</v>
      </c>
      <c r="R94" s="89">
        <f t="shared" si="59"/>
        <v>-90.625</v>
      </c>
      <c r="S94" s="89">
        <f t="shared" si="60"/>
        <v>0</v>
      </c>
      <c r="T94" s="89">
        <f t="shared" si="61"/>
        <v>35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141219000</v>
      </c>
      <c r="C95" s="93"/>
      <c r="D95" s="93"/>
      <c r="E95" s="93">
        <f t="shared" si="56"/>
        <v>141219000</v>
      </c>
      <c r="F95" s="93">
        <v>0</v>
      </c>
      <c r="G95" s="93">
        <v>0</v>
      </c>
      <c r="H95" s="93">
        <v>76289000</v>
      </c>
      <c r="I95" s="93"/>
      <c r="J95" s="93">
        <v>30600000</v>
      </c>
      <c r="K95" s="93"/>
      <c r="L95" s="93"/>
      <c r="M95" s="93"/>
      <c r="N95" s="93"/>
      <c r="O95" s="93"/>
      <c r="P95" s="93">
        <f t="shared" si="57"/>
        <v>106889000</v>
      </c>
      <c r="Q95" s="93">
        <f t="shared" si="58"/>
        <v>0</v>
      </c>
      <c r="R95" s="89">
        <f t="shared" si="59"/>
        <v>-59.889368060926216</v>
      </c>
      <c r="S95" s="89">
        <f t="shared" si="60"/>
        <v>0</v>
      </c>
      <c r="T95" s="89">
        <f t="shared" si="61"/>
        <v>75.690239981872125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17607000</v>
      </c>
      <c r="C96" s="122"/>
      <c r="D96" s="122"/>
      <c r="E96" s="122">
        <f t="shared" si="56"/>
        <v>17607000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837512000</v>
      </c>
      <c r="C114" s="128">
        <f t="shared" si="69"/>
        <v>4703000</v>
      </c>
      <c r="D114" s="128">
        <f t="shared" si="69"/>
        <v>0</v>
      </c>
      <c r="E114" s="128">
        <f t="shared" si="69"/>
        <v>842215000</v>
      </c>
      <c r="F114" s="128">
        <f t="shared" si="69"/>
        <v>0</v>
      </c>
      <c r="G114" s="128">
        <f t="shared" si="69"/>
        <v>0</v>
      </c>
      <c r="H114" s="128">
        <f t="shared" si="69"/>
        <v>484739000</v>
      </c>
      <c r="I114" s="128">
        <f t="shared" si="69"/>
        <v>0</v>
      </c>
      <c r="J114" s="128">
        <f t="shared" si="69"/>
        <v>267873000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752612000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0.89361030140759778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837512000</v>
      </c>
      <c r="C115" s="130">
        <f t="shared" ref="C115:Q115" si="70">C87</f>
        <v>4703000</v>
      </c>
      <c r="D115" s="130">
        <f t="shared" si="70"/>
        <v>0</v>
      </c>
      <c r="E115" s="130">
        <f t="shared" si="70"/>
        <v>842215000</v>
      </c>
      <c r="F115" s="130">
        <f t="shared" si="70"/>
        <v>0</v>
      </c>
      <c r="G115" s="130">
        <f t="shared" si="70"/>
        <v>0</v>
      </c>
      <c r="H115" s="130">
        <f t="shared" si="70"/>
        <v>484739000</v>
      </c>
      <c r="I115" s="130">
        <f t="shared" si="70"/>
        <v>0</v>
      </c>
      <c r="J115" s="130">
        <f t="shared" si="70"/>
        <v>267873000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752612000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0.89361030140759778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4" spans="1:23" x14ac:dyDescent="0.25">
      <c r="A124" t="s">
        <v>92</v>
      </c>
      <c r="G124" t="s">
        <v>92</v>
      </c>
    </row>
    <row r="125" spans="1:23" ht="13" x14ac:dyDescent="0.3">
      <c r="A125" s="30"/>
      <c r="G125" s="30"/>
      <c r="W125" s="30"/>
    </row>
    <row r="126" spans="1:23" ht="13" x14ac:dyDescent="0.3">
      <c r="A126" s="30" t="s">
        <v>92</v>
      </c>
      <c r="G126" s="30" t="s">
        <v>92</v>
      </c>
      <c r="W126" s="30"/>
    </row>
    <row r="127" spans="1:23" ht="13" x14ac:dyDescent="0.3">
      <c r="A127" s="30"/>
      <c r="G127" s="30"/>
      <c r="W127" s="30"/>
    </row>
  </sheetData>
  <sheetProtection algorithmName="SHA-512" hashValue="T0dHQif7hXkBrVbVOR08sBQCXMnpgKCo0ZsPs4NGVB6RdwdJsyZbZxRd/N0O077zJy0x/4WRJfYd/e8B3D9X5g==" saltValue="9onbRywZhz4FDIUz+iPd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>
        <v>516000</v>
      </c>
      <c r="I10" s="95">
        <v>582344</v>
      </c>
      <c r="J10" s="94">
        <v>1527000</v>
      </c>
      <c r="K10" s="95">
        <v>1575529</v>
      </c>
      <c r="L10" s="94"/>
      <c r="M10" s="95"/>
      <c r="N10" s="94"/>
      <c r="O10" s="95"/>
      <c r="P10" s="94">
        <f t="shared" ref="P10:P16" si="1">$H10      +$J10      +$L10      +$N10</f>
        <v>2043000</v>
      </c>
      <c r="Q10" s="95">
        <f t="shared" ref="Q10:Q16" si="2">$I10      +$K10      +$M10      +$O10</f>
        <v>2157873</v>
      </c>
      <c r="R10" s="48">
        <f t="shared" ref="R10:R16" si="3">IF(($H10      =0),0,((($J10      -$H10      )/$H10      )*100))</f>
        <v>195.93023255813952</v>
      </c>
      <c r="S10" s="49">
        <f t="shared" ref="S10:S16" si="4">IF(($I10      =0),0,((($K10      -$I10      )/$I10      )*100))</f>
        <v>170.54953773027626</v>
      </c>
      <c r="T10" s="48">
        <f t="shared" ref="T10:T15" si="5">IF(($E10      =0),0,(($P10      /$E10      )*100))</f>
        <v>78.57692307692308</v>
      </c>
      <c r="U10" s="50">
        <f t="shared" ref="U10:U15" si="6">IF(($E10      =0),0,(($Q10      /$E10      )*100))</f>
        <v>82.995115384615374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2600000</v>
      </c>
      <c r="H16" s="97">
        <f t="shared" si="7"/>
        <v>516000</v>
      </c>
      <c r="I16" s="98">
        <f t="shared" si="7"/>
        <v>582344</v>
      </c>
      <c r="J16" s="97">
        <f t="shared" si="7"/>
        <v>1527000</v>
      </c>
      <c r="K16" s="98">
        <f t="shared" si="7"/>
        <v>1575529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2043000</v>
      </c>
      <c r="Q16" s="98">
        <f t="shared" si="2"/>
        <v>2157873</v>
      </c>
      <c r="R16" s="52">
        <f t="shared" si="3"/>
        <v>195.93023255813952</v>
      </c>
      <c r="S16" s="53">
        <f t="shared" si="4"/>
        <v>170.54953773027626</v>
      </c>
      <c r="T16" s="52">
        <f>IF((SUM($E9:$E13))=0,0,(P16/(SUM($E9:$E13))*100))</f>
        <v>78.57692307692308</v>
      </c>
      <c r="U16" s="54">
        <f>IF((SUM($E9:$E13))=0,0,(Q16/(SUM($E9:$E13))*100))</f>
        <v>82.995115384615374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1258000</v>
      </c>
      <c r="C33" s="93"/>
      <c r="D33" s="93"/>
      <c r="E33" s="93">
        <f>$B33      +$C33      +$D33</f>
        <v>1258000</v>
      </c>
      <c r="F33" s="94">
        <v>1258000</v>
      </c>
      <c r="G33" s="95">
        <v>881000</v>
      </c>
      <c r="H33" s="94">
        <v>67000</v>
      </c>
      <c r="I33" s="95">
        <v>131324</v>
      </c>
      <c r="J33" s="94">
        <v>93000</v>
      </c>
      <c r="K33" s="95">
        <v>86982</v>
      </c>
      <c r="L33" s="94"/>
      <c r="M33" s="95"/>
      <c r="N33" s="94"/>
      <c r="O33" s="95"/>
      <c r="P33" s="94">
        <f>$H33      +$J33      +$L33      +$N33</f>
        <v>160000</v>
      </c>
      <c r="Q33" s="95">
        <f>$I33      +$K33      +$M33      +$O33</f>
        <v>218306</v>
      </c>
      <c r="R33" s="48">
        <f>IF(($H33      =0),0,((($J33      -$H33      )/$H33      )*100))</f>
        <v>38.805970149253731</v>
      </c>
      <c r="S33" s="49">
        <f>IF(($I33      =0),0,((($K33      -$I33      )/$I33      )*100))</f>
        <v>-33.765343730011274</v>
      </c>
      <c r="T33" s="48">
        <f>IF(($E33      =0),0,(($P33      /$E33      )*100))</f>
        <v>12.71860095389507</v>
      </c>
      <c r="U33" s="50">
        <f>IF(($E33      =0),0,(($Q33      /$E33      )*100))</f>
        <v>17.35341812400636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1258000</v>
      </c>
      <c r="C34" s="96">
        <f>C33</f>
        <v>0</v>
      </c>
      <c r="D34" s="96"/>
      <c r="E34" s="96">
        <f>$B34      +$C34      +$D34</f>
        <v>1258000</v>
      </c>
      <c r="F34" s="97">
        <f t="shared" ref="F34:O34" si="17">F33</f>
        <v>1258000</v>
      </c>
      <c r="G34" s="98">
        <f t="shared" si="17"/>
        <v>881000</v>
      </c>
      <c r="H34" s="97">
        <f t="shared" si="17"/>
        <v>67000</v>
      </c>
      <c r="I34" s="98">
        <f t="shared" si="17"/>
        <v>131324</v>
      </c>
      <c r="J34" s="97">
        <f t="shared" si="17"/>
        <v>93000</v>
      </c>
      <c r="K34" s="98">
        <f t="shared" si="17"/>
        <v>86982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160000</v>
      </c>
      <c r="Q34" s="98">
        <f>$I34      +$K34      +$M34      +$O34</f>
        <v>218306</v>
      </c>
      <c r="R34" s="52">
        <f>IF(($H34      =0),0,((($J34      -$H34      )/$H34      )*100))</f>
        <v>38.805970149253731</v>
      </c>
      <c r="S34" s="53">
        <f>IF(($I34      =0),0,((($K34      -$I34      )/$I34      )*100))</f>
        <v>-33.765343730011274</v>
      </c>
      <c r="T34" s="52">
        <f>IF($E34   =0,0,($P34   /$E34   )*100)</f>
        <v>12.71860095389507</v>
      </c>
      <c r="U34" s="54">
        <f>IF($E34   =0,0,($Q34   /$E34   )*100)</f>
        <v>17.35341812400636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6462000</v>
      </c>
      <c r="C36" s="93"/>
      <c r="D36" s="93"/>
      <c r="E36" s="93">
        <f t="shared" ref="E36:E41" si="18">$B36      +$C36      +$D36</f>
        <v>6462000</v>
      </c>
      <c r="F36" s="94">
        <v>6462000</v>
      </c>
      <c r="G36" s="95">
        <v>4000000</v>
      </c>
      <c r="H36" s="94">
        <v>1295000</v>
      </c>
      <c r="I36" s="95">
        <v>-2600000</v>
      </c>
      <c r="J36" s="94">
        <v>4000</v>
      </c>
      <c r="K36" s="95">
        <v>4005206</v>
      </c>
      <c r="L36" s="94"/>
      <c r="M36" s="95"/>
      <c r="N36" s="94"/>
      <c r="O36" s="95"/>
      <c r="P36" s="94">
        <f t="shared" ref="P36:P41" si="19">$H36      +$J36      +$L36      +$N36</f>
        <v>1299000</v>
      </c>
      <c r="Q36" s="95">
        <f t="shared" ref="Q36:Q41" si="20">$I36      +$K36      +$M36      +$O36</f>
        <v>1405206</v>
      </c>
      <c r="R36" s="48">
        <f t="shared" ref="R36:R41" si="21">IF(($H36      =0),0,((($J36      -$H36      )/$H36      )*100))</f>
        <v>-99.691119691119695</v>
      </c>
      <c r="S36" s="49">
        <f t="shared" ref="S36:S41" si="22">IF(($I36      =0),0,((($K36      -$I36      )/$I36      )*100))</f>
        <v>-254.0463846153846</v>
      </c>
      <c r="T36" s="48">
        <f t="shared" ref="T36:T40" si="23">IF(($E36      =0),0,(($P36      /$E36      )*100))</f>
        <v>20.102135561745591</v>
      </c>
      <c r="U36" s="50">
        <f t="shared" ref="U36:U40" si="24">IF(($E36      =0),0,(($Q36      /$E36      )*100))</f>
        <v>21.745682451253483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6845000</v>
      </c>
      <c r="C37" s="93"/>
      <c r="D37" s="93"/>
      <c r="E37" s="93">
        <f t="shared" si="18"/>
        <v>6845000</v>
      </c>
      <c r="F37" s="94">
        <v>6845000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>
        <v>1652000</v>
      </c>
      <c r="K39" s="95"/>
      <c r="L39" s="94"/>
      <c r="M39" s="95"/>
      <c r="N39" s="94"/>
      <c r="O39" s="95"/>
      <c r="P39" s="94">
        <f t="shared" si="19"/>
        <v>1652000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41.3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17307000</v>
      </c>
      <c r="C41" s="96">
        <f>SUM(C36:C40)</f>
        <v>0</v>
      </c>
      <c r="D41" s="96"/>
      <c r="E41" s="96">
        <f t="shared" si="18"/>
        <v>17307000</v>
      </c>
      <c r="F41" s="97">
        <f t="shared" ref="F41:O41" si="25">SUM(F36:F40)</f>
        <v>17307000</v>
      </c>
      <c r="G41" s="98">
        <f t="shared" si="25"/>
        <v>7200000</v>
      </c>
      <c r="H41" s="97">
        <f t="shared" si="25"/>
        <v>1295000</v>
      </c>
      <c r="I41" s="98">
        <f t="shared" si="25"/>
        <v>-2600000</v>
      </c>
      <c r="J41" s="97">
        <f t="shared" si="25"/>
        <v>1656000</v>
      </c>
      <c r="K41" s="98">
        <f t="shared" si="25"/>
        <v>4005206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2951000</v>
      </c>
      <c r="Q41" s="98">
        <f t="shared" si="20"/>
        <v>1405206</v>
      </c>
      <c r="R41" s="52">
        <f t="shared" si="21"/>
        <v>27.876447876447873</v>
      </c>
      <c r="S41" s="53">
        <f t="shared" si="22"/>
        <v>-254.0463846153846</v>
      </c>
      <c r="T41" s="52">
        <f>IF((+$E36+$E39) =0,0,(P41   /(+$E36+$E39) )*100)</f>
        <v>28.206843815714009</v>
      </c>
      <c r="U41" s="54">
        <f>IF((+$E36+$E39) =0,0,(Q41   /(+$E36+$E39) )*100)</f>
        <v>13.431523609252533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300000</v>
      </c>
      <c r="C45" s="93"/>
      <c r="D45" s="93"/>
      <c r="E45" s="93">
        <f t="shared" si="26"/>
        <v>300000</v>
      </c>
      <c r="F45" s="94">
        <v>300000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15000000</v>
      </c>
      <c r="C52" s="93"/>
      <c r="D52" s="93"/>
      <c r="E52" s="93">
        <f t="shared" si="26"/>
        <v>15000000</v>
      </c>
      <c r="F52" s="94">
        <v>15000000</v>
      </c>
      <c r="G52" s="95">
        <v>10534000</v>
      </c>
      <c r="H52" s="94">
        <v>825000</v>
      </c>
      <c r="I52" s="95">
        <v>461130</v>
      </c>
      <c r="J52" s="94">
        <v>1045000</v>
      </c>
      <c r="K52" s="95">
        <v>506567</v>
      </c>
      <c r="L52" s="94"/>
      <c r="M52" s="95"/>
      <c r="N52" s="94"/>
      <c r="O52" s="95"/>
      <c r="P52" s="94">
        <f t="shared" si="27"/>
        <v>1870000</v>
      </c>
      <c r="Q52" s="95">
        <f t="shared" si="28"/>
        <v>967697</v>
      </c>
      <c r="R52" s="48">
        <f t="shared" si="29"/>
        <v>26.666666666666668</v>
      </c>
      <c r="S52" s="49">
        <f t="shared" si="30"/>
        <v>9.8534035955153634</v>
      </c>
      <c r="T52" s="48">
        <f t="shared" si="31"/>
        <v>12.466666666666667</v>
      </c>
      <c r="U52" s="50">
        <f t="shared" si="32"/>
        <v>6.4513133333333332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15300000</v>
      </c>
      <c r="C54" s="96">
        <f>SUM(C43:C53)</f>
        <v>0</v>
      </c>
      <c r="D54" s="96"/>
      <c r="E54" s="96">
        <f t="shared" si="26"/>
        <v>15300000</v>
      </c>
      <c r="F54" s="97">
        <f t="shared" ref="F54:O54" si="33">SUM(F43:F53)</f>
        <v>15300000</v>
      </c>
      <c r="G54" s="98">
        <f t="shared" si="33"/>
        <v>10534000</v>
      </c>
      <c r="H54" s="97">
        <f t="shared" si="33"/>
        <v>825000</v>
      </c>
      <c r="I54" s="98">
        <f t="shared" si="33"/>
        <v>461130</v>
      </c>
      <c r="J54" s="97">
        <f t="shared" si="33"/>
        <v>1045000</v>
      </c>
      <c r="K54" s="98">
        <f t="shared" si="33"/>
        <v>506567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1870000</v>
      </c>
      <c r="Q54" s="98">
        <f t="shared" si="28"/>
        <v>967697</v>
      </c>
      <c r="R54" s="52">
        <f t="shared" si="29"/>
        <v>26.666666666666668</v>
      </c>
      <c r="S54" s="53">
        <f t="shared" si="30"/>
        <v>9.8534035955153634</v>
      </c>
      <c r="T54" s="52">
        <f>IF((+$E44+$E46+$E48+$E49+$E52) =0,0,(P54   /(+$E44+$E46+$E48+$E49+$E52) )*100)</f>
        <v>12.466666666666667</v>
      </c>
      <c r="U54" s="54">
        <f>IF((+$E44+$E46+$E48+$E49+$E52) =0,0,(Q54   /(+$E44+$E46+$E48+$E49+$E52) )*100)</f>
        <v>6.4513133333333332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36465000</v>
      </c>
      <c r="C68" s="105">
        <f>SUM(C9:C15,C18:C24,C27:C30,C33,C36:C40,C43:C53,C56:C59,C62:C66)</f>
        <v>0</v>
      </c>
      <c r="D68" s="105"/>
      <c r="E68" s="105">
        <f t="shared" si="35"/>
        <v>36465000</v>
      </c>
      <c r="F68" s="106">
        <f t="shared" ref="F68:O68" si="43">SUM(F9:F15,F18:F24,F27:F30,F33,F36:F40,F43:F53,F56:F59,F62:F66)</f>
        <v>36465000</v>
      </c>
      <c r="G68" s="107">
        <f t="shared" si="43"/>
        <v>21215000</v>
      </c>
      <c r="H68" s="106">
        <f t="shared" si="43"/>
        <v>2703000</v>
      </c>
      <c r="I68" s="107">
        <f t="shared" si="43"/>
        <v>-1425202</v>
      </c>
      <c r="J68" s="106">
        <f t="shared" si="43"/>
        <v>4321000</v>
      </c>
      <c r="K68" s="107">
        <f t="shared" si="43"/>
        <v>6174284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7024000</v>
      </c>
      <c r="Q68" s="107">
        <f t="shared" si="37"/>
        <v>4749082</v>
      </c>
      <c r="R68" s="61">
        <f t="shared" si="38"/>
        <v>59.859415464298927</v>
      </c>
      <c r="S68" s="62">
        <f t="shared" si="39"/>
        <v>-533.22167664653853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23.956343792633014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16.197414733969985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17256000</v>
      </c>
      <c r="C70" s="93">
        <v>-40000</v>
      </c>
      <c r="D70" s="93"/>
      <c r="E70" s="93">
        <f>$B70      +$C70      +$D70</f>
        <v>17216000</v>
      </c>
      <c r="F70" s="94">
        <v>17256000</v>
      </c>
      <c r="G70" s="95">
        <v>11736000</v>
      </c>
      <c r="H70" s="94">
        <v>2208000</v>
      </c>
      <c r="I70" s="95">
        <v>2370933</v>
      </c>
      <c r="J70" s="94">
        <v>5038000</v>
      </c>
      <c r="K70" s="95">
        <v>2993313</v>
      </c>
      <c r="L70" s="94"/>
      <c r="M70" s="95"/>
      <c r="N70" s="94"/>
      <c r="O70" s="95"/>
      <c r="P70" s="94">
        <f>$H70      +$J70      +$L70      +$N70</f>
        <v>7246000</v>
      </c>
      <c r="Q70" s="95">
        <f>$I70      +$K70      +$M70      +$O70</f>
        <v>5364246</v>
      </c>
      <c r="R70" s="48">
        <f>IF(($H70      =0),0,((($J70      -$H70      )/$H70      )*100))</f>
        <v>128.17028985507247</v>
      </c>
      <c r="S70" s="49">
        <f>IF(($I70      =0),0,((($K70      -$I70      )/$I70      )*100))</f>
        <v>26.250425465418044</v>
      </c>
      <c r="T70" s="48">
        <f>IF(($E70      =0),0,(($P70      /$E70      )*100))</f>
        <v>42.088754646840151</v>
      </c>
      <c r="U70" s="50">
        <f>IF(($E70      =0),0,(($Q70      /$E70      )*100))</f>
        <v>31.158492100371749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17256000</v>
      </c>
      <c r="C72" s="102">
        <f>SUM(C70:C71)</f>
        <v>-40000</v>
      </c>
      <c r="D72" s="102"/>
      <c r="E72" s="102">
        <f>$B72      +$C72      +$D72</f>
        <v>17216000</v>
      </c>
      <c r="F72" s="103">
        <f t="shared" ref="F72:O72" si="44">SUM(F70:F71)</f>
        <v>17256000</v>
      </c>
      <c r="G72" s="104">
        <f t="shared" si="44"/>
        <v>11736000</v>
      </c>
      <c r="H72" s="103">
        <f t="shared" si="44"/>
        <v>2208000</v>
      </c>
      <c r="I72" s="104">
        <f t="shared" si="44"/>
        <v>2370933</v>
      </c>
      <c r="J72" s="103">
        <f t="shared" si="44"/>
        <v>5038000</v>
      </c>
      <c r="K72" s="104">
        <f t="shared" si="44"/>
        <v>2993313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7246000</v>
      </c>
      <c r="Q72" s="104">
        <f>$I72      +$K72      +$M72      +$O72</f>
        <v>5364246</v>
      </c>
      <c r="R72" s="57">
        <f>IF(($H72      =0),0,((($J72      -$H72      )/$H72      )*100))</f>
        <v>128.17028985507247</v>
      </c>
      <c r="S72" s="58">
        <f>IF(($I72      =0),0,((($K72      -$I72      )/$I72      )*100))</f>
        <v>26.250425465418044</v>
      </c>
      <c r="T72" s="57">
        <f>IF(($E70      =0),0,(($P70      /$E70      )*100))</f>
        <v>42.088754646840151</v>
      </c>
      <c r="U72" s="59">
        <f>IF($E70   =0,0,($Q70   /$E70 )*100)</f>
        <v>31.158492100371749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17256000</v>
      </c>
      <c r="C73" s="105">
        <f>SUM(C70:C71)</f>
        <v>-40000</v>
      </c>
      <c r="D73" s="105"/>
      <c r="E73" s="105">
        <f>$B73      +$C73      +$D73</f>
        <v>17216000</v>
      </c>
      <c r="F73" s="106">
        <f t="shared" ref="F73:O73" si="45">SUM(F70:F71)</f>
        <v>17256000</v>
      </c>
      <c r="G73" s="107">
        <f t="shared" si="45"/>
        <v>11736000</v>
      </c>
      <c r="H73" s="106">
        <f t="shared" si="45"/>
        <v>2208000</v>
      </c>
      <c r="I73" s="107">
        <f t="shared" si="45"/>
        <v>2370933</v>
      </c>
      <c r="J73" s="106">
        <f t="shared" si="45"/>
        <v>5038000</v>
      </c>
      <c r="K73" s="107">
        <f t="shared" si="45"/>
        <v>2993313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7246000</v>
      </c>
      <c r="Q73" s="107">
        <f>$I73      +$K73      +$M73      +$O73</f>
        <v>5364246</v>
      </c>
      <c r="R73" s="61">
        <f>IF(($H73      =0),0,((($J73      -$H73      )/$H73      )*100))</f>
        <v>128.17028985507247</v>
      </c>
      <c r="S73" s="62">
        <f>IF(($I73      =0),0,((($K73      -$I73      )/$I73      )*100))</f>
        <v>26.250425465418044</v>
      </c>
      <c r="T73" s="61">
        <f>IF(($E70      =0),0,(($P70      /$E70      )*100))</f>
        <v>42.088754646840151</v>
      </c>
      <c r="U73" s="65">
        <f>IF($E70   =0,0,($Q70   /$E70 )*100)</f>
        <v>31.158492100371749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53721000</v>
      </c>
      <c r="C74" s="105">
        <f>SUM(C9:C15,C18:C24,C27:C30,C33,C36:C40,C43:C53,C56:C59,C62:C66,C70:C71)</f>
        <v>-40000</v>
      </c>
      <c r="D74" s="105"/>
      <c r="E74" s="105">
        <f>$B74      +$C74      +$D74</f>
        <v>53681000</v>
      </c>
      <c r="F74" s="106">
        <f t="shared" ref="F74:O74" si="46">SUM(F9:F15,F18:F24,F27:F30,F33,F36:F40,F43:F53,F56:F59,F62:F66,F70:F71)</f>
        <v>53721000</v>
      </c>
      <c r="G74" s="107">
        <f t="shared" si="46"/>
        <v>32951000</v>
      </c>
      <c r="H74" s="106">
        <f t="shared" si="46"/>
        <v>4911000</v>
      </c>
      <c r="I74" s="107">
        <f t="shared" si="46"/>
        <v>945731</v>
      </c>
      <c r="J74" s="106">
        <f t="shared" si="46"/>
        <v>9359000</v>
      </c>
      <c r="K74" s="107">
        <f t="shared" si="46"/>
        <v>9167597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14270000</v>
      </c>
      <c r="Q74" s="107">
        <f>$I74      +$K74      +$M74      +$O74</f>
        <v>10113328</v>
      </c>
      <c r="R74" s="61">
        <f>IF(($H74      =0),0,((($J74      -$H74      )/$H74      )*100))</f>
        <v>90.572184891060886</v>
      </c>
      <c r="S74" s="62">
        <f>IF(($I74      =0),0,((($K74      -$I74      )/$I74      )*100))</f>
        <v>869.36623627648885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30.664431837717039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21.732267491834278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10966000</v>
      </c>
      <c r="C87" s="119">
        <f t="shared" si="55"/>
        <v>0</v>
      </c>
      <c r="D87" s="119">
        <f t="shared" si="55"/>
        <v>0</v>
      </c>
      <c r="E87" s="119">
        <f t="shared" si="55"/>
        <v>10966000</v>
      </c>
      <c r="F87" s="119">
        <f t="shared" si="55"/>
        <v>0</v>
      </c>
      <c r="G87" s="119">
        <f t="shared" si="55"/>
        <v>0</v>
      </c>
      <c r="H87" s="119">
        <f t="shared" si="55"/>
        <v>3625000</v>
      </c>
      <c r="I87" s="119">
        <f t="shared" si="55"/>
        <v>0</v>
      </c>
      <c r="J87" s="119">
        <f t="shared" si="55"/>
        <v>3358000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6983000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63.678643078606598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1322000</v>
      </c>
      <c r="C91" s="93"/>
      <c r="D91" s="93"/>
      <c r="E91" s="93">
        <f t="shared" si="56"/>
        <v>1322000</v>
      </c>
      <c r="F91" s="93">
        <v>0</v>
      </c>
      <c r="G91" s="93">
        <v>0</v>
      </c>
      <c r="H91" s="93"/>
      <c r="I91" s="93"/>
      <c r="J91" s="93">
        <v>1714000</v>
      </c>
      <c r="K91" s="93"/>
      <c r="L91" s="93"/>
      <c r="M91" s="93"/>
      <c r="N91" s="93"/>
      <c r="O91" s="93"/>
      <c r="P91" s="93">
        <f t="shared" si="57"/>
        <v>1714000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129.65204236006051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1644000</v>
      </c>
      <c r="C93" s="93"/>
      <c r="D93" s="93"/>
      <c r="E93" s="93">
        <f t="shared" si="56"/>
        <v>1644000</v>
      </c>
      <c r="F93" s="93">
        <v>0</v>
      </c>
      <c r="G93" s="93">
        <v>0</v>
      </c>
      <c r="H93" s="93"/>
      <c r="I93" s="93"/>
      <c r="J93" s="93">
        <v>1644000</v>
      </c>
      <c r="K93" s="93"/>
      <c r="L93" s="93"/>
      <c r="M93" s="93"/>
      <c r="N93" s="93"/>
      <c r="O93" s="93"/>
      <c r="P93" s="93">
        <f t="shared" si="57"/>
        <v>1644000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8000000</v>
      </c>
      <c r="C95" s="93"/>
      <c r="D95" s="93"/>
      <c r="E95" s="93">
        <f t="shared" si="56"/>
        <v>8000000</v>
      </c>
      <c r="F95" s="93">
        <v>0</v>
      </c>
      <c r="G95" s="93">
        <v>0</v>
      </c>
      <c r="H95" s="93">
        <v>3625000</v>
      </c>
      <c r="I95" s="93"/>
      <c r="J95" s="93"/>
      <c r="K95" s="93"/>
      <c r="L95" s="93"/>
      <c r="M95" s="93"/>
      <c r="N95" s="93"/>
      <c r="O95" s="93"/>
      <c r="P95" s="93">
        <f t="shared" si="57"/>
        <v>3625000</v>
      </c>
      <c r="Q95" s="93">
        <f t="shared" si="58"/>
        <v>0</v>
      </c>
      <c r="R95" s="89">
        <f t="shared" si="59"/>
        <v>-100</v>
      </c>
      <c r="S95" s="89">
        <f t="shared" si="60"/>
        <v>0</v>
      </c>
      <c r="T95" s="89">
        <f t="shared" si="61"/>
        <v>45.3125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10966000</v>
      </c>
      <c r="C114" s="128">
        <f t="shared" si="69"/>
        <v>0</v>
      </c>
      <c r="D114" s="128">
        <f t="shared" si="69"/>
        <v>0</v>
      </c>
      <c r="E114" s="128">
        <f t="shared" si="69"/>
        <v>10966000</v>
      </c>
      <c r="F114" s="128">
        <f t="shared" si="69"/>
        <v>0</v>
      </c>
      <c r="G114" s="128">
        <f t="shared" si="69"/>
        <v>0</v>
      </c>
      <c r="H114" s="128">
        <f t="shared" si="69"/>
        <v>3625000</v>
      </c>
      <c r="I114" s="128">
        <f t="shared" si="69"/>
        <v>0</v>
      </c>
      <c r="J114" s="128">
        <f t="shared" si="69"/>
        <v>3358000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6983000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0.636786430786066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10966000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10966000</v>
      </c>
      <c r="F115" s="130">
        <f t="shared" si="70"/>
        <v>0</v>
      </c>
      <c r="G115" s="130">
        <f t="shared" si="70"/>
        <v>0</v>
      </c>
      <c r="H115" s="130">
        <f t="shared" si="70"/>
        <v>3625000</v>
      </c>
      <c r="I115" s="130">
        <f t="shared" si="70"/>
        <v>0</v>
      </c>
      <c r="J115" s="130">
        <f t="shared" si="70"/>
        <v>3358000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6983000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0.636786430786066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WmsBmE2OFJwFgUt3Y3jOKrxHJqyw9GpTBmVtd2PlpmvOzlUHMy31vx6yARZ0pR+7CkRujugrEMQCJPJBBubig==" saltValue="d9pf4RXZ+t8PkRB7zJPp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349000</v>
      </c>
      <c r="I10" s="95">
        <v>349255</v>
      </c>
      <c r="J10" s="94">
        <v>248000</v>
      </c>
      <c r="K10" s="95">
        <v>248223</v>
      </c>
      <c r="L10" s="94"/>
      <c r="M10" s="95"/>
      <c r="N10" s="94"/>
      <c r="O10" s="95"/>
      <c r="P10" s="94">
        <f t="shared" ref="P10:P16" si="1">$H10      +$J10      +$L10      +$N10</f>
        <v>597000</v>
      </c>
      <c r="Q10" s="95">
        <f t="shared" ref="Q10:Q16" si="2">$I10      +$K10      +$M10      +$O10</f>
        <v>597478</v>
      </c>
      <c r="R10" s="48">
        <f t="shared" ref="R10:R16" si="3">IF(($H10      =0),0,((($J10      -$H10      )/$H10      )*100))</f>
        <v>-28.939828080229223</v>
      </c>
      <c r="S10" s="49">
        <f t="shared" ref="S10:S16" si="4">IF(($I10      =0),0,((($K10      -$I10      )/$I10      )*100))</f>
        <v>-28.927860732129819</v>
      </c>
      <c r="T10" s="48">
        <f t="shared" ref="T10:T15" si="5">IF(($E10      =0),0,(($P10      /$E10      )*100))</f>
        <v>59.699999999999996</v>
      </c>
      <c r="U10" s="50">
        <f t="shared" ref="U10:U15" si="6">IF(($E10      =0),0,(($Q10      /$E10      )*100))</f>
        <v>59.747799999999998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349000</v>
      </c>
      <c r="I16" s="98">
        <f t="shared" si="7"/>
        <v>349255</v>
      </c>
      <c r="J16" s="97">
        <f t="shared" si="7"/>
        <v>248000</v>
      </c>
      <c r="K16" s="98">
        <f t="shared" si="7"/>
        <v>248223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597000</v>
      </c>
      <c r="Q16" s="98">
        <f t="shared" si="2"/>
        <v>597478</v>
      </c>
      <c r="R16" s="52">
        <f t="shared" si="3"/>
        <v>-28.939828080229223</v>
      </c>
      <c r="S16" s="53">
        <f t="shared" si="4"/>
        <v>-28.927860732129819</v>
      </c>
      <c r="T16" s="52">
        <f>IF((SUM($E9:$E13))=0,0,(P16/(SUM($E9:$E13))*100))</f>
        <v>59.699999999999996</v>
      </c>
      <c r="U16" s="54">
        <f>IF((SUM($E9:$E13))=0,0,(Q16/(SUM($E9:$E13))*100))</f>
        <v>59.747799999999998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4860000</v>
      </c>
      <c r="C20" s="93"/>
      <c r="D20" s="93"/>
      <c r="E20" s="93">
        <f t="shared" si="8"/>
        <v>4860000</v>
      </c>
      <c r="F20" s="94">
        <v>4860000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4860000</v>
      </c>
      <c r="C25" s="96">
        <f>SUM(C18:C24)</f>
        <v>0</v>
      </c>
      <c r="D25" s="96"/>
      <c r="E25" s="96">
        <f t="shared" si="8"/>
        <v>4860000</v>
      </c>
      <c r="F25" s="97">
        <f t="shared" ref="F25:O25" si="15">SUM(F18:F24)</f>
        <v>4860000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2514000</v>
      </c>
      <c r="C30" s="93"/>
      <c r="D30" s="93"/>
      <c r="E30" s="93">
        <f>$B30      +$C30      +$D30</f>
        <v>2514000</v>
      </c>
      <c r="F30" s="94">
        <v>2514000</v>
      </c>
      <c r="G30" s="95">
        <v>1760000</v>
      </c>
      <c r="H30" s="94">
        <v>444000</v>
      </c>
      <c r="I30" s="95">
        <v>452601</v>
      </c>
      <c r="J30" s="94">
        <v>185000</v>
      </c>
      <c r="K30" s="95">
        <v>927551</v>
      </c>
      <c r="L30" s="94"/>
      <c r="M30" s="95"/>
      <c r="N30" s="94"/>
      <c r="O30" s="95"/>
      <c r="P30" s="94">
        <f>$H30      +$J30      +$L30      +$N30</f>
        <v>629000</v>
      </c>
      <c r="Q30" s="95">
        <f>$I30      +$K30      +$M30      +$O30</f>
        <v>1380152</v>
      </c>
      <c r="R30" s="48">
        <f>IF(($H30      =0),0,((($J30      -$H30      )/$H30      )*100))</f>
        <v>-58.333333333333336</v>
      </c>
      <c r="S30" s="49">
        <f>IF(($I30      =0),0,((($K30      -$I30      )/$I30      )*100))</f>
        <v>104.93790336300626</v>
      </c>
      <c r="T30" s="48">
        <f>IF(($E30      =0),0,(($P30      /$E30      )*100))</f>
        <v>25.019888623707239</v>
      </c>
      <c r="U30" s="50">
        <f>IF(($E30      =0),0,(($Q30      /$E30      )*100))</f>
        <v>54.898647573587908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2514000</v>
      </c>
      <c r="C31" s="96">
        <f>SUM(C27:C30)</f>
        <v>0</v>
      </c>
      <c r="D31" s="96"/>
      <c r="E31" s="96">
        <f>$B31      +$C31      +$D31</f>
        <v>2514000</v>
      </c>
      <c r="F31" s="97">
        <f t="shared" ref="F31:O31" si="16">SUM(F27:F30)</f>
        <v>2514000</v>
      </c>
      <c r="G31" s="98">
        <f t="shared" si="16"/>
        <v>1760000</v>
      </c>
      <c r="H31" s="97">
        <f t="shared" si="16"/>
        <v>444000</v>
      </c>
      <c r="I31" s="98">
        <f t="shared" si="16"/>
        <v>452601</v>
      </c>
      <c r="J31" s="97">
        <f t="shared" si="16"/>
        <v>185000</v>
      </c>
      <c r="K31" s="98">
        <f t="shared" si="16"/>
        <v>927551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629000</v>
      </c>
      <c r="Q31" s="98">
        <f>$I31      +$K31      +$M31      +$O31</f>
        <v>1380152</v>
      </c>
      <c r="R31" s="52">
        <f>IF(($H31      =0),0,((($J31      -$H31      )/$H31      )*100))</f>
        <v>-58.333333333333336</v>
      </c>
      <c r="S31" s="53">
        <f>IF(($I31      =0),0,((($K31      -$I31      )/$I31      )*100))</f>
        <v>104.93790336300626</v>
      </c>
      <c r="T31" s="52">
        <f>IF($E31   =0,0,($P31   /$E31   )*100)</f>
        <v>25.019888623707239</v>
      </c>
      <c r="U31" s="54">
        <f>IF($E31   =0,0,($Q31   /$E31   )*100)</f>
        <v>54.898647573587908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300000</v>
      </c>
      <c r="I33" s="95">
        <v>568819</v>
      </c>
      <c r="J33" s="94">
        <v>540000</v>
      </c>
      <c r="K33" s="95">
        <v>559400</v>
      </c>
      <c r="L33" s="94"/>
      <c r="M33" s="95"/>
      <c r="N33" s="94"/>
      <c r="O33" s="95"/>
      <c r="P33" s="94">
        <f>$H33      +$J33      +$L33      +$N33</f>
        <v>840000</v>
      </c>
      <c r="Q33" s="95">
        <f>$I33      +$K33      +$M33      +$O33</f>
        <v>1128219</v>
      </c>
      <c r="R33" s="48">
        <f>IF(($H33      =0),0,((($J33      -$H33      )/$H33      )*100))</f>
        <v>80</v>
      </c>
      <c r="S33" s="49">
        <f>IF(($I33      =0),0,((($K33      -$I33      )/$I33      )*100))</f>
        <v>-1.6558870220579831</v>
      </c>
      <c r="T33" s="48">
        <f>IF(($E33      =0),0,(($P33      /$E33      )*100))</f>
        <v>70</v>
      </c>
      <c r="U33" s="50">
        <f>IF(($E33      =0),0,(($Q33      /$E33      )*100))</f>
        <v>94.018250000000009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300000</v>
      </c>
      <c r="I34" s="98">
        <f t="shared" si="17"/>
        <v>568819</v>
      </c>
      <c r="J34" s="97">
        <f t="shared" si="17"/>
        <v>540000</v>
      </c>
      <c r="K34" s="98">
        <f t="shared" si="17"/>
        <v>559400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840000</v>
      </c>
      <c r="Q34" s="98">
        <f>$I34      +$K34      +$M34      +$O34</f>
        <v>1128219</v>
      </c>
      <c r="R34" s="52">
        <f>IF(($H34      =0),0,((($J34      -$H34      )/$H34      )*100))</f>
        <v>80</v>
      </c>
      <c r="S34" s="53">
        <f>IF(($I34      =0),0,((($K34      -$I34      )/$I34      )*100))</f>
        <v>-1.6558870220579831</v>
      </c>
      <c r="T34" s="52">
        <f>IF($E34   =0,0,($P34   /$E34   )*100)</f>
        <v>70</v>
      </c>
      <c r="U34" s="54">
        <f>IF($E34   =0,0,($Q34   /$E34   )*100)</f>
        <v>94.018250000000009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9574000</v>
      </c>
      <c r="C68" s="105">
        <f>SUM(C9:C15,C18:C24,C27:C30,C33,C36:C40,C43:C53,C56:C59,C62:C66)</f>
        <v>0</v>
      </c>
      <c r="D68" s="105"/>
      <c r="E68" s="105">
        <f t="shared" si="35"/>
        <v>9574000</v>
      </c>
      <c r="F68" s="106">
        <f t="shared" ref="F68:O68" si="43">SUM(F9:F15,F18:F24,F27:F30,F33,F36:F40,F43:F53,F56:F59,F62:F66)</f>
        <v>9574000</v>
      </c>
      <c r="G68" s="107">
        <f t="shared" si="43"/>
        <v>3600000</v>
      </c>
      <c r="H68" s="106">
        <f t="shared" si="43"/>
        <v>1093000</v>
      </c>
      <c r="I68" s="107">
        <f t="shared" si="43"/>
        <v>1370675</v>
      </c>
      <c r="J68" s="106">
        <f t="shared" si="43"/>
        <v>973000</v>
      </c>
      <c r="K68" s="107">
        <f t="shared" si="43"/>
        <v>1735174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2066000</v>
      </c>
      <c r="Q68" s="107">
        <f t="shared" si="37"/>
        <v>3105849</v>
      </c>
      <c r="R68" s="61">
        <f t="shared" si="38"/>
        <v>-10.978956999085087</v>
      </c>
      <c r="S68" s="62">
        <f t="shared" si="39"/>
        <v>26.592664198296461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43.826898599915147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65.885638523546888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9574000</v>
      </c>
      <c r="C74" s="105">
        <f>SUM(C9:C15,C18:C24,C27:C30,C33,C36:C40,C43:C53,C56:C59,C62:C66,C70:C71)</f>
        <v>0</v>
      </c>
      <c r="D74" s="105"/>
      <c r="E74" s="105">
        <f>$B74      +$C74      +$D74</f>
        <v>9574000</v>
      </c>
      <c r="F74" s="106">
        <f t="shared" ref="F74:O74" si="46">SUM(F9:F15,F18:F24,F27:F30,F33,F36:F40,F43:F53,F56:F59,F62:F66,F70:F71)</f>
        <v>9574000</v>
      </c>
      <c r="G74" s="107">
        <f t="shared" si="46"/>
        <v>3600000</v>
      </c>
      <c r="H74" s="106">
        <f t="shared" si="46"/>
        <v>1093000</v>
      </c>
      <c r="I74" s="107">
        <f t="shared" si="46"/>
        <v>1370675</v>
      </c>
      <c r="J74" s="106">
        <f t="shared" si="46"/>
        <v>973000</v>
      </c>
      <c r="K74" s="107">
        <f t="shared" si="46"/>
        <v>1735174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2066000</v>
      </c>
      <c r="Q74" s="107">
        <f>$I74      +$K74      +$M74      +$O74</f>
        <v>3105849</v>
      </c>
      <c r="R74" s="61">
        <f>IF(($H74      =0),0,((($J74      -$H74      )/$H74      )*100))</f>
        <v>-10.978956999085087</v>
      </c>
      <c r="S74" s="62">
        <f>IF(($I74      =0),0,((($K74      -$I74      )/$I74      )*100))</f>
        <v>26.592664198296461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43.826898599915147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65.885638523546888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fovyLDoEUOm2oQYCY1npcEGrECl8DrWNp5btuYBzu+kuux7b1oVXW8clneexQaxcT88wTyFAF+LjIAENMxK1Ng==" saltValue="jxNUHFvdovy7paPiW4xb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125000</v>
      </c>
      <c r="I10" s="95"/>
      <c r="J10" s="94">
        <v>909000</v>
      </c>
      <c r="K10" s="95">
        <v>363114</v>
      </c>
      <c r="L10" s="94"/>
      <c r="M10" s="95"/>
      <c r="N10" s="94"/>
      <c r="O10" s="95"/>
      <c r="P10" s="94">
        <f t="shared" ref="P10:P16" si="1">$H10      +$J10      +$L10      +$N10</f>
        <v>1034000</v>
      </c>
      <c r="Q10" s="95">
        <f t="shared" ref="Q10:Q16" si="2">$I10      +$K10      +$M10      +$O10</f>
        <v>363114</v>
      </c>
      <c r="R10" s="48">
        <f t="shared" ref="R10:R16" si="3">IF(($H10      =0),0,((($J10      -$H10      )/$H10      )*100))</f>
        <v>627.20000000000005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60.82352941176471</v>
      </c>
      <c r="U10" s="50">
        <f t="shared" ref="U10:U15" si="6">IF(($E10      =0),0,(($Q10      /$E10      )*100))</f>
        <v>21.35964705882353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125000</v>
      </c>
      <c r="I16" s="98">
        <f t="shared" si="7"/>
        <v>0</v>
      </c>
      <c r="J16" s="97">
        <f t="shared" si="7"/>
        <v>909000</v>
      </c>
      <c r="K16" s="98">
        <f t="shared" si="7"/>
        <v>363114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1034000</v>
      </c>
      <c r="Q16" s="98">
        <f t="shared" si="2"/>
        <v>363114</v>
      </c>
      <c r="R16" s="52">
        <f t="shared" si="3"/>
        <v>627.20000000000005</v>
      </c>
      <c r="S16" s="53">
        <f t="shared" si="4"/>
        <v>0</v>
      </c>
      <c r="T16" s="52">
        <f>IF((SUM($E9:$E13))=0,0,(P16/(SUM($E9:$E13))*100))</f>
        <v>60.82352941176471</v>
      </c>
      <c r="U16" s="54">
        <f>IF((SUM($E9:$E13))=0,0,(Q16/(SUM($E9:$E13))*100))</f>
        <v>21.35964705882353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24166000</v>
      </c>
      <c r="C22" s="93"/>
      <c r="D22" s="93"/>
      <c r="E22" s="93">
        <f t="shared" si="8"/>
        <v>24166000</v>
      </c>
      <c r="F22" s="94">
        <v>24166000</v>
      </c>
      <c r="G22" s="95">
        <v>4833000</v>
      </c>
      <c r="H22" s="94"/>
      <c r="I22" s="95"/>
      <c r="J22" s="94">
        <v>7363000</v>
      </c>
      <c r="K22" s="95"/>
      <c r="L22" s="94"/>
      <c r="M22" s="95"/>
      <c r="N22" s="94"/>
      <c r="O22" s="95"/>
      <c r="P22" s="94">
        <f t="shared" si="9"/>
        <v>7363000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30.468426715219731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24166000</v>
      </c>
      <c r="C25" s="96">
        <f>SUM(C18:C24)</f>
        <v>0</v>
      </c>
      <c r="D25" s="96"/>
      <c r="E25" s="96">
        <f t="shared" si="8"/>
        <v>24166000</v>
      </c>
      <c r="F25" s="97">
        <f t="shared" ref="F25:O25" si="15">SUM(F18:F24)</f>
        <v>24166000</v>
      </c>
      <c r="G25" s="98">
        <f t="shared" si="15"/>
        <v>4833000</v>
      </c>
      <c r="H25" s="97">
        <f t="shared" si="15"/>
        <v>0</v>
      </c>
      <c r="I25" s="98">
        <f t="shared" si="15"/>
        <v>0</v>
      </c>
      <c r="J25" s="97">
        <f t="shared" si="15"/>
        <v>7363000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7363000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30.468426715219731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1989000</v>
      </c>
      <c r="C33" s="93"/>
      <c r="D33" s="93"/>
      <c r="E33" s="93">
        <f>$B33      +$C33      +$D33</f>
        <v>1989000</v>
      </c>
      <c r="F33" s="94">
        <v>1989000</v>
      </c>
      <c r="G33" s="95">
        <v>1392000</v>
      </c>
      <c r="H33" s="94">
        <v>497000</v>
      </c>
      <c r="I33" s="95"/>
      <c r="J33" s="94">
        <v>895000</v>
      </c>
      <c r="K33" s="95"/>
      <c r="L33" s="94"/>
      <c r="M33" s="95"/>
      <c r="N33" s="94"/>
      <c r="O33" s="95"/>
      <c r="P33" s="94">
        <f>$H33      +$J33      +$L33      +$N33</f>
        <v>1392000</v>
      </c>
      <c r="Q33" s="95">
        <f>$I33      +$K33      +$M33      +$O33</f>
        <v>0</v>
      </c>
      <c r="R33" s="48">
        <f>IF(($H33      =0),0,((($J33      -$H33      )/$H33      )*100))</f>
        <v>80.080482897384314</v>
      </c>
      <c r="S33" s="49">
        <f>IF(($I33      =0),0,((($K33      -$I33      )/$I33      )*100))</f>
        <v>0</v>
      </c>
      <c r="T33" s="48">
        <f>IF(($E33      =0),0,(($P33      /$E33      )*100))</f>
        <v>69.984917043740566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1989000</v>
      </c>
      <c r="C34" s="96">
        <f>C33</f>
        <v>0</v>
      </c>
      <c r="D34" s="96"/>
      <c r="E34" s="96">
        <f>$B34      +$C34      +$D34</f>
        <v>1989000</v>
      </c>
      <c r="F34" s="97">
        <f t="shared" ref="F34:O34" si="17">F33</f>
        <v>1989000</v>
      </c>
      <c r="G34" s="98">
        <f t="shared" si="17"/>
        <v>1392000</v>
      </c>
      <c r="H34" s="97">
        <f t="shared" si="17"/>
        <v>497000</v>
      </c>
      <c r="I34" s="98">
        <f t="shared" si="17"/>
        <v>0</v>
      </c>
      <c r="J34" s="97">
        <f t="shared" si="17"/>
        <v>895000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1392000</v>
      </c>
      <c r="Q34" s="98">
        <f>$I34      +$K34      +$M34      +$O34</f>
        <v>0</v>
      </c>
      <c r="R34" s="52">
        <f>IF(($H34      =0),0,((($J34      -$H34      )/$H34      )*100))</f>
        <v>80.080482897384314</v>
      </c>
      <c r="S34" s="53">
        <f>IF(($I34      =0),0,((($K34      -$I34      )/$I34      )*100))</f>
        <v>0</v>
      </c>
      <c r="T34" s="52">
        <f>IF($E34   =0,0,($P34   /$E34   )*100)</f>
        <v>69.984917043740566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9029000</v>
      </c>
      <c r="C36" s="93"/>
      <c r="D36" s="93"/>
      <c r="E36" s="93">
        <f t="shared" ref="E36:E41" si="18">$B36      +$C36      +$D36</f>
        <v>9029000</v>
      </c>
      <c r="F36" s="94">
        <v>9029000</v>
      </c>
      <c r="G36" s="95">
        <v>7000000</v>
      </c>
      <c r="H36" s="94">
        <v>3721000</v>
      </c>
      <c r="I36" s="95">
        <v>3721021</v>
      </c>
      <c r="J36" s="94">
        <v>3279000</v>
      </c>
      <c r="K36" s="95">
        <v>2659773</v>
      </c>
      <c r="L36" s="94"/>
      <c r="M36" s="95"/>
      <c r="N36" s="94"/>
      <c r="O36" s="95"/>
      <c r="P36" s="94">
        <f t="shared" ref="P36:P41" si="19">$H36      +$J36      +$L36      +$N36</f>
        <v>7000000</v>
      </c>
      <c r="Q36" s="95">
        <f t="shared" ref="Q36:Q41" si="20">$I36      +$K36      +$M36      +$O36</f>
        <v>6380794</v>
      </c>
      <c r="R36" s="48">
        <f t="shared" ref="R36:R41" si="21">IF(($H36      =0),0,((($J36      -$H36      )/$H36      )*100))</f>
        <v>-11.878527277613545</v>
      </c>
      <c r="S36" s="49">
        <f t="shared" ref="S36:S41" si="22">IF(($I36      =0),0,((($K36      -$I36      )/$I36      )*100))</f>
        <v>-28.520344281851674</v>
      </c>
      <c r="T36" s="48">
        <f t="shared" ref="T36:T40" si="23">IF(($E36      =0),0,(($P36      /$E36      )*100))</f>
        <v>77.527965444678259</v>
      </c>
      <c r="U36" s="50">
        <f t="shared" ref="U36:U40" si="24">IF(($E36      =0),0,(($Q36      /$E36      )*100))</f>
        <v>70.669996677372922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23612000</v>
      </c>
      <c r="C37" s="93"/>
      <c r="D37" s="93"/>
      <c r="E37" s="93">
        <f t="shared" si="18"/>
        <v>23612000</v>
      </c>
      <c r="F37" s="94">
        <v>23612000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32641000</v>
      </c>
      <c r="C41" s="96">
        <f>SUM(C36:C40)</f>
        <v>0</v>
      </c>
      <c r="D41" s="96"/>
      <c r="E41" s="96">
        <f t="shared" si="18"/>
        <v>32641000</v>
      </c>
      <c r="F41" s="97">
        <f t="shared" ref="F41:O41" si="25">SUM(F36:F40)</f>
        <v>32641000</v>
      </c>
      <c r="G41" s="98">
        <f t="shared" si="25"/>
        <v>7000000</v>
      </c>
      <c r="H41" s="97">
        <f t="shared" si="25"/>
        <v>3721000</v>
      </c>
      <c r="I41" s="98">
        <f t="shared" si="25"/>
        <v>3721021</v>
      </c>
      <c r="J41" s="97">
        <f t="shared" si="25"/>
        <v>3279000</v>
      </c>
      <c r="K41" s="98">
        <f t="shared" si="25"/>
        <v>2659773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7000000</v>
      </c>
      <c r="Q41" s="98">
        <f t="shared" si="20"/>
        <v>6380794</v>
      </c>
      <c r="R41" s="52">
        <f t="shared" si="21"/>
        <v>-11.878527277613545</v>
      </c>
      <c r="S41" s="53">
        <f t="shared" si="22"/>
        <v>-28.520344281851674</v>
      </c>
      <c r="T41" s="52">
        <f>IF((+$E36+$E39) =0,0,(P41   /(+$E36+$E39) )*100)</f>
        <v>77.527965444678259</v>
      </c>
      <c r="U41" s="54">
        <f>IF((+$E36+$E39) =0,0,(Q41   /(+$E36+$E39) )*100)</f>
        <v>70.669996677372922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60496000</v>
      </c>
      <c r="C68" s="105">
        <f>SUM(C9:C15,C18:C24,C27:C30,C33,C36:C40,C43:C53,C56:C59,C62:C66)</f>
        <v>0</v>
      </c>
      <c r="D68" s="105"/>
      <c r="E68" s="105">
        <f t="shared" si="35"/>
        <v>60496000</v>
      </c>
      <c r="F68" s="106">
        <f t="shared" ref="F68:O68" si="43">SUM(F9:F15,F18:F24,F27:F30,F33,F36:F40,F43:F53,F56:F59,F62:F66)</f>
        <v>60496000</v>
      </c>
      <c r="G68" s="107">
        <f t="shared" si="43"/>
        <v>14925000</v>
      </c>
      <c r="H68" s="106">
        <f t="shared" si="43"/>
        <v>4343000</v>
      </c>
      <c r="I68" s="107">
        <f t="shared" si="43"/>
        <v>3721021</v>
      </c>
      <c r="J68" s="106">
        <f t="shared" si="43"/>
        <v>12446000</v>
      </c>
      <c r="K68" s="107">
        <f t="shared" si="43"/>
        <v>3022887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16789000</v>
      </c>
      <c r="Q68" s="107">
        <f t="shared" si="37"/>
        <v>6743908</v>
      </c>
      <c r="R68" s="61">
        <f t="shared" si="38"/>
        <v>186.57609947041215</v>
      </c>
      <c r="S68" s="62">
        <f t="shared" si="39"/>
        <v>-18.761893577058554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45.518381954234897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18.284101507428694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70329000</v>
      </c>
      <c r="C70" s="93"/>
      <c r="D70" s="93"/>
      <c r="E70" s="93">
        <f>$B70      +$C70      +$D70</f>
        <v>70329000</v>
      </c>
      <c r="F70" s="94">
        <v>70329000</v>
      </c>
      <c r="G70" s="95">
        <v>60297000</v>
      </c>
      <c r="H70" s="94">
        <v>16513000</v>
      </c>
      <c r="I70" s="95">
        <v>9565657</v>
      </c>
      <c r="J70" s="94">
        <v>21354000</v>
      </c>
      <c r="K70" s="95">
        <v>19068842</v>
      </c>
      <c r="L70" s="94"/>
      <c r="M70" s="95"/>
      <c r="N70" s="94"/>
      <c r="O70" s="95"/>
      <c r="P70" s="94">
        <f>$H70      +$J70      +$L70      +$N70</f>
        <v>37867000</v>
      </c>
      <c r="Q70" s="95">
        <f>$I70      +$K70      +$M70      +$O70</f>
        <v>28634499</v>
      </c>
      <c r="R70" s="48">
        <f>IF(($H70      =0),0,((($J70      -$H70      )/$H70      )*100))</f>
        <v>29.316296251438263</v>
      </c>
      <c r="S70" s="49">
        <f>IF(($I70      =0),0,((($K70      -$I70      )/$I70      )*100))</f>
        <v>99.346913651618493</v>
      </c>
      <c r="T70" s="48">
        <f>IF(($E70      =0),0,(($P70      /$E70      )*100))</f>
        <v>53.842653812794147</v>
      </c>
      <c r="U70" s="50">
        <f>IF(($E70      =0),0,(($Q70      /$E70      )*100))</f>
        <v>40.715066331100971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70329000</v>
      </c>
      <c r="C72" s="102">
        <f>SUM(C70:C71)</f>
        <v>0</v>
      </c>
      <c r="D72" s="102"/>
      <c r="E72" s="102">
        <f>$B72      +$C72      +$D72</f>
        <v>70329000</v>
      </c>
      <c r="F72" s="103">
        <f t="shared" ref="F72:O72" si="44">SUM(F70:F71)</f>
        <v>70329000</v>
      </c>
      <c r="G72" s="104">
        <f t="shared" si="44"/>
        <v>60297000</v>
      </c>
      <c r="H72" s="103">
        <f t="shared" si="44"/>
        <v>16513000</v>
      </c>
      <c r="I72" s="104">
        <f t="shared" si="44"/>
        <v>9565657</v>
      </c>
      <c r="J72" s="103">
        <f t="shared" si="44"/>
        <v>21354000</v>
      </c>
      <c r="K72" s="104">
        <f t="shared" si="44"/>
        <v>19068842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37867000</v>
      </c>
      <c r="Q72" s="104">
        <f>$I72      +$K72      +$M72      +$O72</f>
        <v>28634499</v>
      </c>
      <c r="R72" s="57">
        <f>IF(($H72      =0),0,((($J72      -$H72      )/$H72      )*100))</f>
        <v>29.316296251438263</v>
      </c>
      <c r="S72" s="58">
        <f>IF(($I72      =0),0,((($K72      -$I72      )/$I72      )*100))</f>
        <v>99.346913651618493</v>
      </c>
      <c r="T72" s="57">
        <f>IF(($E70      =0),0,(($P70      /$E70      )*100))</f>
        <v>53.842653812794147</v>
      </c>
      <c r="U72" s="59">
        <f>IF($E70   =0,0,($Q70   /$E70 )*100)</f>
        <v>40.715066331100971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70329000</v>
      </c>
      <c r="C73" s="105">
        <f>SUM(C70:C71)</f>
        <v>0</v>
      </c>
      <c r="D73" s="105"/>
      <c r="E73" s="105">
        <f>$B73      +$C73      +$D73</f>
        <v>70329000</v>
      </c>
      <c r="F73" s="106">
        <f t="shared" ref="F73:O73" si="45">SUM(F70:F71)</f>
        <v>70329000</v>
      </c>
      <c r="G73" s="107">
        <f t="shared" si="45"/>
        <v>60297000</v>
      </c>
      <c r="H73" s="106">
        <f t="shared" si="45"/>
        <v>16513000</v>
      </c>
      <c r="I73" s="107">
        <f t="shared" si="45"/>
        <v>9565657</v>
      </c>
      <c r="J73" s="106">
        <f t="shared" si="45"/>
        <v>21354000</v>
      </c>
      <c r="K73" s="107">
        <f t="shared" si="45"/>
        <v>19068842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37867000</v>
      </c>
      <c r="Q73" s="107">
        <f>$I73      +$K73      +$M73      +$O73</f>
        <v>28634499</v>
      </c>
      <c r="R73" s="61">
        <f>IF(($H73      =0),0,((($J73      -$H73      )/$H73      )*100))</f>
        <v>29.316296251438263</v>
      </c>
      <c r="S73" s="62">
        <f>IF(($I73      =0),0,((($K73      -$I73      )/$I73      )*100))</f>
        <v>99.346913651618493</v>
      </c>
      <c r="T73" s="61">
        <f>IF(($E70      =0),0,(($P70      /$E70      )*100))</f>
        <v>53.842653812794147</v>
      </c>
      <c r="U73" s="65">
        <f>IF($E70   =0,0,($Q70   /$E70 )*100)</f>
        <v>40.715066331100971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130825000</v>
      </c>
      <c r="C74" s="105">
        <f>SUM(C9:C15,C18:C24,C27:C30,C33,C36:C40,C43:C53,C56:C59,C62:C66,C70:C71)</f>
        <v>0</v>
      </c>
      <c r="D74" s="105"/>
      <c r="E74" s="105">
        <f>$B74      +$C74      +$D74</f>
        <v>130825000</v>
      </c>
      <c r="F74" s="106">
        <f t="shared" ref="F74:O74" si="46">SUM(F9:F15,F18:F24,F27:F30,F33,F36:F40,F43:F53,F56:F59,F62:F66,F70:F71)</f>
        <v>130825000</v>
      </c>
      <c r="G74" s="107">
        <f t="shared" si="46"/>
        <v>75222000</v>
      </c>
      <c r="H74" s="106">
        <f t="shared" si="46"/>
        <v>20856000</v>
      </c>
      <c r="I74" s="107">
        <f t="shared" si="46"/>
        <v>13286678</v>
      </c>
      <c r="J74" s="106">
        <f t="shared" si="46"/>
        <v>33800000</v>
      </c>
      <c r="K74" s="107">
        <f t="shared" si="46"/>
        <v>22091729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54656000</v>
      </c>
      <c r="Q74" s="107">
        <f>$I74      +$K74      +$M74      +$O74</f>
        <v>35378407</v>
      </c>
      <c r="R74" s="61">
        <f>IF(($H74      =0),0,((($J74      -$H74      )/$H74      )*100))</f>
        <v>62.063674721902572</v>
      </c>
      <c r="S74" s="62">
        <f>IF(($I74      =0),0,((($K74      -$I74      )/$I74      )*100))</f>
        <v>66.269770366979614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50.978892485053116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32.998243683135442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24757000</v>
      </c>
      <c r="C87" s="119">
        <f t="shared" si="55"/>
        <v>0</v>
      </c>
      <c r="D87" s="119">
        <f t="shared" si="55"/>
        <v>0</v>
      </c>
      <c r="E87" s="119">
        <f t="shared" si="55"/>
        <v>24757000</v>
      </c>
      <c r="F87" s="119">
        <f t="shared" si="55"/>
        <v>0</v>
      </c>
      <c r="G87" s="119">
        <f t="shared" si="55"/>
        <v>0</v>
      </c>
      <c r="H87" s="119">
        <f t="shared" si="55"/>
        <v>7556000</v>
      </c>
      <c r="I87" s="119">
        <f t="shared" si="55"/>
        <v>0</v>
      </c>
      <c r="J87" s="119">
        <f t="shared" si="55"/>
        <v>6145000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13701000</v>
      </c>
      <c r="Q87" s="120">
        <f t="shared" si="55"/>
        <v>0</v>
      </c>
      <c r="R87" s="85">
        <f t="shared" si="55"/>
        <v>-193.62015377065271</v>
      </c>
      <c r="S87" s="85">
        <f t="shared" si="55"/>
        <v>0</v>
      </c>
      <c r="T87" s="86">
        <f>IF(SUM($E88:$E96) =0,0,(P87   /SUM($E88:$E96) )*100)</f>
        <v>55.341923496384858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11314000</v>
      </c>
      <c r="C91" s="93"/>
      <c r="D91" s="93"/>
      <c r="E91" s="93">
        <f t="shared" si="56"/>
        <v>11314000</v>
      </c>
      <c r="F91" s="93">
        <v>0</v>
      </c>
      <c r="G91" s="93">
        <v>0</v>
      </c>
      <c r="H91" s="93"/>
      <c r="I91" s="93"/>
      <c r="J91" s="93">
        <v>5755000</v>
      </c>
      <c r="K91" s="93"/>
      <c r="L91" s="93"/>
      <c r="M91" s="93"/>
      <c r="N91" s="93"/>
      <c r="O91" s="93"/>
      <c r="P91" s="93">
        <f t="shared" si="57"/>
        <v>5755000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50.866183489482054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1443000</v>
      </c>
      <c r="C93" s="93"/>
      <c r="D93" s="93"/>
      <c r="E93" s="93">
        <f t="shared" si="56"/>
        <v>1443000</v>
      </c>
      <c r="F93" s="93">
        <v>0</v>
      </c>
      <c r="G93" s="93">
        <v>0</v>
      </c>
      <c r="H93" s="93">
        <v>1443000</v>
      </c>
      <c r="I93" s="93"/>
      <c r="J93" s="93"/>
      <c r="K93" s="93"/>
      <c r="L93" s="93"/>
      <c r="M93" s="93"/>
      <c r="N93" s="93"/>
      <c r="O93" s="93"/>
      <c r="P93" s="93">
        <f t="shared" si="57"/>
        <v>1443000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12000000</v>
      </c>
      <c r="C95" s="93"/>
      <c r="D95" s="93"/>
      <c r="E95" s="93">
        <f t="shared" si="56"/>
        <v>12000000</v>
      </c>
      <c r="F95" s="93">
        <v>0</v>
      </c>
      <c r="G95" s="93">
        <v>0</v>
      </c>
      <c r="H95" s="93">
        <v>6113000</v>
      </c>
      <c r="I95" s="93"/>
      <c r="J95" s="93">
        <v>390000</v>
      </c>
      <c r="K95" s="93"/>
      <c r="L95" s="93"/>
      <c r="M95" s="93"/>
      <c r="N95" s="93"/>
      <c r="O95" s="93"/>
      <c r="P95" s="93">
        <f t="shared" si="57"/>
        <v>6503000</v>
      </c>
      <c r="Q95" s="93">
        <f t="shared" si="58"/>
        <v>0</v>
      </c>
      <c r="R95" s="89">
        <f t="shared" si="59"/>
        <v>-93.620153770652706</v>
      </c>
      <c r="S95" s="89">
        <f t="shared" si="60"/>
        <v>0</v>
      </c>
      <c r="T95" s="89">
        <f t="shared" si="61"/>
        <v>54.19166666666667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24757000</v>
      </c>
      <c r="C114" s="128">
        <f t="shared" si="69"/>
        <v>0</v>
      </c>
      <c r="D114" s="128">
        <f t="shared" si="69"/>
        <v>0</v>
      </c>
      <c r="E114" s="128">
        <f t="shared" si="69"/>
        <v>24757000</v>
      </c>
      <c r="F114" s="128">
        <f t="shared" si="69"/>
        <v>0</v>
      </c>
      <c r="G114" s="128">
        <f t="shared" si="69"/>
        <v>0</v>
      </c>
      <c r="H114" s="128">
        <f t="shared" si="69"/>
        <v>7556000</v>
      </c>
      <c r="I114" s="128">
        <f t="shared" si="69"/>
        <v>0</v>
      </c>
      <c r="J114" s="128">
        <f t="shared" si="69"/>
        <v>6145000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13701000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0.55341923496384859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24757000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24757000</v>
      </c>
      <c r="F115" s="130">
        <f t="shared" si="70"/>
        <v>0</v>
      </c>
      <c r="G115" s="130">
        <f t="shared" si="70"/>
        <v>0</v>
      </c>
      <c r="H115" s="130">
        <f t="shared" si="70"/>
        <v>7556000</v>
      </c>
      <c r="I115" s="130">
        <f t="shared" si="70"/>
        <v>0</v>
      </c>
      <c r="J115" s="130">
        <f t="shared" si="70"/>
        <v>6145000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13701000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0.55341923496384859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tUtn7OvGFcoEKKbDiPNMjLw7RcCGTWZ9CwtdFBEHd9rJ2FRa42h+QNMqc3zMQNv2+iN6+nMXzwnpL+d47CyOdg==" saltValue="nAKyZMAE3bweM8nHIYJe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1900000</v>
      </c>
      <c r="C10" s="93"/>
      <c r="D10" s="93"/>
      <c r="E10" s="93">
        <f t="shared" ref="E10:E16" si="0">$B10      +$C10      +$D10</f>
        <v>1900000</v>
      </c>
      <c r="F10" s="94">
        <v>1900000</v>
      </c>
      <c r="G10" s="95">
        <v>1900000</v>
      </c>
      <c r="H10" s="94">
        <v>124000</v>
      </c>
      <c r="I10" s="95">
        <v>178270</v>
      </c>
      <c r="J10" s="94">
        <v>192000</v>
      </c>
      <c r="K10" s="95">
        <v>159382</v>
      </c>
      <c r="L10" s="94"/>
      <c r="M10" s="95"/>
      <c r="N10" s="94"/>
      <c r="O10" s="95"/>
      <c r="P10" s="94">
        <f t="shared" ref="P10:P16" si="1">$H10      +$J10      +$L10      +$N10</f>
        <v>316000</v>
      </c>
      <c r="Q10" s="95">
        <f t="shared" ref="Q10:Q16" si="2">$I10      +$K10      +$M10      +$O10</f>
        <v>337652</v>
      </c>
      <c r="R10" s="48">
        <f t="shared" ref="R10:R16" si="3">IF(($H10      =0),0,((($J10      -$H10      )/$H10      )*100))</f>
        <v>54.838709677419352</v>
      </c>
      <c r="S10" s="49">
        <f t="shared" ref="S10:S16" si="4">IF(($I10      =0),0,((($K10      -$I10      )/$I10      )*100))</f>
        <v>-10.595164637908789</v>
      </c>
      <c r="T10" s="48">
        <f t="shared" ref="T10:T15" si="5">IF(($E10      =0),0,(($P10      /$E10      )*100))</f>
        <v>16.631578947368421</v>
      </c>
      <c r="U10" s="50">
        <f t="shared" ref="U10:U15" si="6">IF(($E10      =0),0,(($Q10      /$E10      )*100))</f>
        <v>17.771157894736842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1900000</v>
      </c>
      <c r="C16" s="96">
        <f>SUM(C9:C15)</f>
        <v>0</v>
      </c>
      <c r="D16" s="96"/>
      <c r="E16" s="96">
        <f t="shared" si="0"/>
        <v>1900000</v>
      </c>
      <c r="F16" s="97">
        <f t="shared" ref="F16:O16" si="7">SUM(F9:F15)</f>
        <v>1900000</v>
      </c>
      <c r="G16" s="98">
        <f t="shared" si="7"/>
        <v>1900000</v>
      </c>
      <c r="H16" s="97">
        <f t="shared" si="7"/>
        <v>124000</v>
      </c>
      <c r="I16" s="98">
        <f t="shared" si="7"/>
        <v>178270</v>
      </c>
      <c r="J16" s="97">
        <f t="shared" si="7"/>
        <v>192000</v>
      </c>
      <c r="K16" s="98">
        <f t="shared" si="7"/>
        <v>159382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316000</v>
      </c>
      <c r="Q16" s="98">
        <f t="shared" si="2"/>
        <v>337652</v>
      </c>
      <c r="R16" s="52">
        <f t="shared" si="3"/>
        <v>54.838709677419352</v>
      </c>
      <c r="S16" s="53">
        <f t="shared" si="4"/>
        <v>-10.595164637908789</v>
      </c>
      <c r="T16" s="52">
        <f>IF((SUM($E9:$E13))=0,0,(P16/(SUM($E9:$E13))*100))</f>
        <v>16.631578947368421</v>
      </c>
      <c r="U16" s="54">
        <f>IF((SUM($E9:$E13))=0,0,(Q16/(SUM($E9:$E13))*100))</f>
        <v>17.771157894736842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6472000</v>
      </c>
      <c r="C22" s="93"/>
      <c r="D22" s="93"/>
      <c r="E22" s="93">
        <f t="shared" si="8"/>
        <v>6472000</v>
      </c>
      <c r="F22" s="94">
        <v>6472000</v>
      </c>
      <c r="G22" s="95">
        <v>3236000</v>
      </c>
      <c r="H22" s="94"/>
      <c r="I22" s="95"/>
      <c r="J22" s="94">
        <v>1022000</v>
      </c>
      <c r="K22" s="95"/>
      <c r="L22" s="94"/>
      <c r="M22" s="95"/>
      <c r="N22" s="94"/>
      <c r="O22" s="95"/>
      <c r="P22" s="94">
        <f t="shared" si="9"/>
        <v>1022000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15.791100123609395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6472000</v>
      </c>
      <c r="C25" s="96">
        <f>SUM(C18:C24)</f>
        <v>0</v>
      </c>
      <c r="D25" s="96"/>
      <c r="E25" s="96">
        <f t="shared" si="8"/>
        <v>6472000</v>
      </c>
      <c r="F25" s="97">
        <f t="shared" ref="F25:O25" si="15">SUM(F18:F24)</f>
        <v>6472000</v>
      </c>
      <c r="G25" s="98">
        <f t="shared" si="15"/>
        <v>3236000</v>
      </c>
      <c r="H25" s="97">
        <f t="shared" si="15"/>
        <v>0</v>
      </c>
      <c r="I25" s="98">
        <f t="shared" si="15"/>
        <v>0</v>
      </c>
      <c r="J25" s="97">
        <f t="shared" si="15"/>
        <v>1022000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1022000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15.791100123609395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1610000</v>
      </c>
      <c r="C33" s="93"/>
      <c r="D33" s="93"/>
      <c r="E33" s="93">
        <f>$B33      +$C33      +$D33</f>
        <v>1610000</v>
      </c>
      <c r="F33" s="94">
        <v>1610000</v>
      </c>
      <c r="G33" s="95">
        <v>1127000</v>
      </c>
      <c r="H33" s="94">
        <v>403000</v>
      </c>
      <c r="I33" s="95">
        <v>393120</v>
      </c>
      <c r="J33" s="94">
        <v>449000</v>
      </c>
      <c r="K33" s="95">
        <v>393120</v>
      </c>
      <c r="L33" s="94"/>
      <c r="M33" s="95"/>
      <c r="N33" s="94"/>
      <c r="O33" s="95"/>
      <c r="P33" s="94">
        <f>$H33      +$J33      +$L33      +$N33</f>
        <v>852000</v>
      </c>
      <c r="Q33" s="95">
        <f>$I33      +$K33      +$M33      +$O33</f>
        <v>786240</v>
      </c>
      <c r="R33" s="48">
        <f>IF(($H33      =0),0,((($J33      -$H33      )/$H33      )*100))</f>
        <v>11.41439205955335</v>
      </c>
      <c r="S33" s="49">
        <f>IF(($I33      =0),0,((($K33      -$I33      )/$I33      )*100))</f>
        <v>0</v>
      </c>
      <c r="T33" s="48">
        <f>IF(($E33      =0),0,(($P33      /$E33      )*100))</f>
        <v>52.919254658385093</v>
      </c>
      <c r="U33" s="50">
        <f>IF(($E33      =0),0,(($Q33      /$E33      )*100))</f>
        <v>48.834782608695654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1610000</v>
      </c>
      <c r="C34" s="96">
        <f>C33</f>
        <v>0</v>
      </c>
      <c r="D34" s="96"/>
      <c r="E34" s="96">
        <f>$B34      +$C34      +$D34</f>
        <v>1610000</v>
      </c>
      <c r="F34" s="97">
        <f t="shared" ref="F34:O34" si="17">F33</f>
        <v>1610000</v>
      </c>
      <c r="G34" s="98">
        <f t="shared" si="17"/>
        <v>1127000</v>
      </c>
      <c r="H34" s="97">
        <f t="shared" si="17"/>
        <v>403000</v>
      </c>
      <c r="I34" s="98">
        <f t="shared" si="17"/>
        <v>393120</v>
      </c>
      <c r="J34" s="97">
        <f t="shared" si="17"/>
        <v>449000</v>
      </c>
      <c r="K34" s="98">
        <f t="shared" si="17"/>
        <v>393120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852000</v>
      </c>
      <c r="Q34" s="98">
        <f>$I34      +$K34      +$M34      +$O34</f>
        <v>786240</v>
      </c>
      <c r="R34" s="52">
        <f>IF(($H34      =0),0,((($J34      -$H34      )/$H34      )*100))</f>
        <v>11.41439205955335</v>
      </c>
      <c r="S34" s="53">
        <f>IF(($I34      =0),0,((($K34      -$I34      )/$I34      )*100))</f>
        <v>0</v>
      </c>
      <c r="T34" s="52">
        <f>IF($E34   =0,0,($P34   /$E34   )*100)</f>
        <v>52.919254658385093</v>
      </c>
      <c r="U34" s="54">
        <f>IF($E34   =0,0,($Q34   /$E34   )*100)</f>
        <v>48.834782608695654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1152000</v>
      </c>
      <c r="C36" s="93"/>
      <c r="D36" s="93"/>
      <c r="E36" s="93">
        <f t="shared" ref="E36:E41" si="18">$B36      +$C36      +$D36</f>
        <v>1152000</v>
      </c>
      <c r="F36" s="94">
        <v>1152000</v>
      </c>
      <c r="G36" s="95">
        <v>1152000</v>
      </c>
      <c r="H36" s="94">
        <v>1152000</v>
      </c>
      <c r="I36" s="95">
        <v>67898</v>
      </c>
      <c r="J36" s="94"/>
      <c r="K36" s="95">
        <v>296976</v>
      </c>
      <c r="L36" s="94"/>
      <c r="M36" s="95"/>
      <c r="N36" s="94"/>
      <c r="O36" s="95"/>
      <c r="P36" s="94">
        <f t="shared" ref="P36:P41" si="19">$H36      +$J36      +$L36      +$N36</f>
        <v>1152000</v>
      </c>
      <c r="Q36" s="95">
        <f t="shared" ref="Q36:Q41" si="20">$I36      +$K36      +$M36      +$O36</f>
        <v>364874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337.38548999970544</v>
      </c>
      <c r="T36" s="48">
        <f t="shared" ref="T36:T40" si="23">IF(($E36      =0),0,(($P36      /$E36      )*100))</f>
        <v>100</v>
      </c>
      <c r="U36" s="50">
        <f t="shared" ref="U36:U40" si="24">IF(($E36      =0),0,(($Q36      /$E36      )*100))</f>
        <v>31.673090277777778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15601000</v>
      </c>
      <c r="C37" s="93"/>
      <c r="D37" s="93"/>
      <c r="E37" s="93">
        <f t="shared" si="18"/>
        <v>15601000</v>
      </c>
      <c r="F37" s="94">
        <v>15601000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16753000</v>
      </c>
      <c r="C41" s="96">
        <f>SUM(C36:C40)</f>
        <v>0</v>
      </c>
      <c r="D41" s="96"/>
      <c r="E41" s="96">
        <f t="shared" si="18"/>
        <v>16753000</v>
      </c>
      <c r="F41" s="97">
        <f t="shared" ref="F41:O41" si="25">SUM(F36:F40)</f>
        <v>16753000</v>
      </c>
      <c r="G41" s="98">
        <f t="shared" si="25"/>
        <v>1152000</v>
      </c>
      <c r="H41" s="97">
        <f t="shared" si="25"/>
        <v>1152000</v>
      </c>
      <c r="I41" s="98">
        <f t="shared" si="25"/>
        <v>67898</v>
      </c>
      <c r="J41" s="97">
        <f t="shared" si="25"/>
        <v>0</v>
      </c>
      <c r="K41" s="98">
        <f t="shared" si="25"/>
        <v>296976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1152000</v>
      </c>
      <c r="Q41" s="98">
        <f t="shared" si="20"/>
        <v>364874</v>
      </c>
      <c r="R41" s="52">
        <f t="shared" si="21"/>
        <v>-100</v>
      </c>
      <c r="S41" s="53">
        <f t="shared" si="22"/>
        <v>337.38548999970544</v>
      </c>
      <c r="T41" s="52">
        <f>IF((+$E36+$E39) =0,0,(P41   /(+$E36+$E39) )*100)</f>
        <v>100</v>
      </c>
      <c r="U41" s="54">
        <f>IF((+$E36+$E39) =0,0,(Q41   /(+$E36+$E39) )*100)</f>
        <v>31.673090277777778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26735000</v>
      </c>
      <c r="C68" s="105">
        <f>SUM(C9:C15,C18:C24,C27:C30,C33,C36:C40,C43:C53,C56:C59,C62:C66)</f>
        <v>0</v>
      </c>
      <c r="D68" s="105"/>
      <c r="E68" s="105">
        <f t="shared" si="35"/>
        <v>26735000</v>
      </c>
      <c r="F68" s="106">
        <f t="shared" ref="F68:O68" si="43">SUM(F9:F15,F18:F24,F27:F30,F33,F36:F40,F43:F53,F56:F59,F62:F66)</f>
        <v>26735000</v>
      </c>
      <c r="G68" s="107">
        <f t="shared" si="43"/>
        <v>7415000</v>
      </c>
      <c r="H68" s="106">
        <f t="shared" si="43"/>
        <v>1679000</v>
      </c>
      <c r="I68" s="107">
        <f t="shared" si="43"/>
        <v>639288</v>
      </c>
      <c r="J68" s="106">
        <f t="shared" si="43"/>
        <v>1663000</v>
      </c>
      <c r="K68" s="107">
        <f t="shared" si="43"/>
        <v>849478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3342000</v>
      </c>
      <c r="Q68" s="107">
        <f t="shared" si="37"/>
        <v>1488766</v>
      </c>
      <c r="R68" s="61">
        <f t="shared" si="38"/>
        <v>-0.95294818344252541</v>
      </c>
      <c r="S68" s="62">
        <f t="shared" si="39"/>
        <v>32.8787651262029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30.016166696604994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13.371349021016707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73457000</v>
      </c>
      <c r="C70" s="93"/>
      <c r="D70" s="93"/>
      <c r="E70" s="93">
        <f>$B70      +$C70      +$D70</f>
        <v>73457000</v>
      </c>
      <c r="F70" s="94">
        <v>73457000</v>
      </c>
      <c r="G70" s="95">
        <v>62160000</v>
      </c>
      <c r="H70" s="94">
        <v>37554000</v>
      </c>
      <c r="I70" s="95">
        <v>34937656</v>
      </c>
      <c r="J70" s="94">
        <v>24517000</v>
      </c>
      <c r="K70" s="95">
        <v>16527088</v>
      </c>
      <c r="L70" s="94"/>
      <c r="M70" s="95"/>
      <c r="N70" s="94"/>
      <c r="O70" s="95"/>
      <c r="P70" s="94">
        <f>$H70      +$J70      +$L70      +$N70</f>
        <v>62071000</v>
      </c>
      <c r="Q70" s="95">
        <f>$I70      +$K70      +$M70      +$O70</f>
        <v>51464744</v>
      </c>
      <c r="R70" s="48">
        <f>IF(($H70      =0),0,((($J70      -$H70      )/$H70      )*100))</f>
        <v>-34.715343239069071</v>
      </c>
      <c r="S70" s="49">
        <f>IF(($I70      =0),0,((($K70      -$I70      )/$I70      )*100))</f>
        <v>-52.695487069882418</v>
      </c>
      <c r="T70" s="48">
        <f>IF(($E70      =0),0,(($P70      /$E70      )*100))</f>
        <v>84.499775378793046</v>
      </c>
      <c r="U70" s="50">
        <f>IF(($E70      =0),0,(($Q70      /$E70      )*100))</f>
        <v>70.061047960031047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73457000</v>
      </c>
      <c r="C72" s="102">
        <f>SUM(C70:C71)</f>
        <v>0</v>
      </c>
      <c r="D72" s="102"/>
      <c r="E72" s="102">
        <f>$B72      +$C72      +$D72</f>
        <v>73457000</v>
      </c>
      <c r="F72" s="103">
        <f t="shared" ref="F72:O72" si="44">SUM(F70:F71)</f>
        <v>73457000</v>
      </c>
      <c r="G72" s="104">
        <f t="shared" si="44"/>
        <v>62160000</v>
      </c>
      <c r="H72" s="103">
        <f t="shared" si="44"/>
        <v>37554000</v>
      </c>
      <c r="I72" s="104">
        <f t="shared" si="44"/>
        <v>34937656</v>
      </c>
      <c r="J72" s="103">
        <f t="shared" si="44"/>
        <v>24517000</v>
      </c>
      <c r="K72" s="104">
        <f t="shared" si="44"/>
        <v>16527088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62071000</v>
      </c>
      <c r="Q72" s="104">
        <f>$I72      +$K72      +$M72      +$O72</f>
        <v>51464744</v>
      </c>
      <c r="R72" s="57">
        <f>IF(($H72      =0),0,((($J72      -$H72      )/$H72      )*100))</f>
        <v>-34.715343239069071</v>
      </c>
      <c r="S72" s="58">
        <f>IF(($I72      =0),0,((($K72      -$I72      )/$I72      )*100))</f>
        <v>-52.695487069882418</v>
      </c>
      <c r="T72" s="57">
        <f>IF(($E70      =0),0,(($P70      /$E70      )*100))</f>
        <v>84.499775378793046</v>
      </c>
      <c r="U72" s="59">
        <f>IF($E70   =0,0,($Q70   /$E70 )*100)</f>
        <v>70.061047960031047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73457000</v>
      </c>
      <c r="C73" s="105">
        <f>SUM(C70:C71)</f>
        <v>0</v>
      </c>
      <c r="D73" s="105"/>
      <c r="E73" s="105">
        <f>$B73      +$C73      +$D73</f>
        <v>73457000</v>
      </c>
      <c r="F73" s="106">
        <f t="shared" ref="F73:O73" si="45">SUM(F70:F71)</f>
        <v>73457000</v>
      </c>
      <c r="G73" s="107">
        <f t="shared" si="45"/>
        <v>62160000</v>
      </c>
      <c r="H73" s="106">
        <f t="shared" si="45"/>
        <v>37554000</v>
      </c>
      <c r="I73" s="107">
        <f t="shared" si="45"/>
        <v>34937656</v>
      </c>
      <c r="J73" s="106">
        <f t="shared" si="45"/>
        <v>24517000</v>
      </c>
      <c r="K73" s="107">
        <f t="shared" si="45"/>
        <v>16527088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62071000</v>
      </c>
      <c r="Q73" s="107">
        <f>$I73      +$K73      +$M73      +$O73</f>
        <v>51464744</v>
      </c>
      <c r="R73" s="61">
        <f>IF(($H73      =0),0,((($J73      -$H73      )/$H73      )*100))</f>
        <v>-34.715343239069071</v>
      </c>
      <c r="S73" s="62">
        <f>IF(($I73      =0),0,((($K73      -$I73      )/$I73      )*100))</f>
        <v>-52.695487069882418</v>
      </c>
      <c r="T73" s="61">
        <f>IF(($E70      =0),0,(($P70      /$E70      )*100))</f>
        <v>84.499775378793046</v>
      </c>
      <c r="U73" s="65">
        <f>IF($E70   =0,0,($Q70   /$E70 )*100)</f>
        <v>70.061047960031047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100192000</v>
      </c>
      <c r="C74" s="105">
        <f>SUM(C9:C15,C18:C24,C27:C30,C33,C36:C40,C43:C53,C56:C59,C62:C66,C70:C71)</f>
        <v>0</v>
      </c>
      <c r="D74" s="105"/>
      <c r="E74" s="105">
        <f>$B74      +$C74      +$D74</f>
        <v>100192000</v>
      </c>
      <c r="F74" s="106">
        <f t="shared" ref="F74:O74" si="46">SUM(F9:F15,F18:F24,F27:F30,F33,F36:F40,F43:F53,F56:F59,F62:F66,F70:F71)</f>
        <v>100192000</v>
      </c>
      <c r="G74" s="107">
        <f t="shared" si="46"/>
        <v>69575000</v>
      </c>
      <c r="H74" s="106">
        <f t="shared" si="46"/>
        <v>39233000</v>
      </c>
      <c r="I74" s="107">
        <f t="shared" si="46"/>
        <v>35576944</v>
      </c>
      <c r="J74" s="106">
        <f t="shared" si="46"/>
        <v>26180000</v>
      </c>
      <c r="K74" s="107">
        <f t="shared" si="46"/>
        <v>17376566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65413000</v>
      </c>
      <c r="Q74" s="107">
        <f>$I74      +$K74      +$M74      +$O74</f>
        <v>52953510</v>
      </c>
      <c r="R74" s="61">
        <f>IF(($H74      =0),0,((($J74      -$H74      )/$H74      )*100))</f>
        <v>-33.270461091428132</v>
      </c>
      <c r="S74" s="62">
        <f>IF(($I74      =0),0,((($K74      -$I74      )/$I74      )*100))</f>
        <v>-51.157789156932644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77.328557411544963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62.599460935560522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36264000</v>
      </c>
      <c r="C87" s="119">
        <f t="shared" si="55"/>
        <v>-5000000</v>
      </c>
      <c r="D87" s="119">
        <f t="shared" si="55"/>
        <v>0</v>
      </c>
      <c r="E87" s="119">
        <f t="shared" si="55"/>
        <v>31264000</v>
      </c>
      <c r="F87" s="119">
        <f t="shared" si="55"/>
        <v>0</v>
      </c>
      <c r="G87" s="119">
        <f t="shared" si="55"/>
        <v>0</v>
      </c>
      <c r="H87" s="119">
        <f t="shared" si="55"/>
        <v>32038000</v>
      </c>
      <c r="I87" s="119">
        <f t="shared" si="55"/>
        <v>0</v>
      </c>
      <c r="J87" s="119">
        <f t="shared" si="55"/>
        <v>10958000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42996000</v>
      </c>
      <c r="Q87" s="120">
        <f t="shared" si="55"/>
        <v>0</v>
      </c>
      <c r="R87" s="85">
        <f t="shared" si="55"/>
        <v>-150.3652610107352</v>
      </c>
      <c r="S87" s="85">
        <f t="shared" si="55"/>
        <v>0</v>
      </c>
      <c r="T87" s="86">
        <f>IF(SUM($E88:$E96) =0,0,(P87   /SUM($E88:$E96) )*100)</f>
        <v>137.52558853633573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15400000</v>
      </c>
      <c r="C91" s="93"/>
      <c r="D91" s="93"/>
      <c r="E91" s="93">
        <f t="shared" si="56"/>
        <v>15400000</v>
      </c>
      <c r="F91" s="93">
        <v>0</v>
      </c>
      <c r="G91" s="93">
        <v>0</v>
      </c>
      <c r="H91" s="93">
        <v>21327000</v>
      </c>
      <c r="I91" s="93"/>
      <c r="J91" s="93">
        <v>9598000</v>
      </c>
      <c r="K91" s="93"/>
      <c r="L91" s="93"/>
      <c r="M91" s="93"/>
      <c r="N91" s="93"/>
      <c r="O91" s="93"/>
      <c r="P91" s="93">
        <f t="shared" si="57"/>
        <v>30925000</v>
      </c>
      <c r="Q91" s="93">
        <f t="shared" si="58"/>
        <v>0</v>
      </c>
      <c r="R91" s="89">
        <f t="shared" si="59"/>
        <v>-54.996014441787409</v>
      </c>
      <c r="S91" s="89">
        <f t="shared" si="60"/>
        <v>0</v>
      </c>
      <c r="T91" s="89">
        <f t="shared" si="61"/>
        <v>200.8116883116883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864000</v>
      </c>
      <c r="C93" s="93"/>
      <c r="D93" s="93"/>
      <c r="E93" s="93">
        <f t="shared" si="56"/>
        <v>864000</v>
      </c>
      <c r="F93" s="93">
        <v>0</v>
      </c>
      <c r="G93" s="93">
        <v>0</v>
      </c>
      <c r="H93" s="93"/>
      <c r="I93" s="93"/>
      <c r="J93" s="93">
        <v>864000</v>
      </c>
      <c r="K93" s="93"/>
      <c r="L93" s="93"/>
      <c r="M93" s="93"/>
      <c r="N93" s="93"/>
      <c r="O93" s="93"/>
      <c r="P93" s="93">
        <f t="shared" si="57"/>
        <v>864000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20000000</v>
      </c>
      <c r="C95" s="93">
        <v>-5000000</v>
      </c>
      <c r="D95" s="93"/>
      <c r="E95" s="93">
        <f t="shared" si="56"/>
        <v>15000000</v>
      </c>
      <c r="F95" s="93">
        <v>0</v>
      </c>
      <c r="G95" s="93">
        <v>0</v>
      </c>
      <c r="H95" s="93">
        <v>10711000</v>
      </c>
      <c r="I95" s="93"/>
      <c r="J95" s="93">
        <v>496000</v>
      </c>
      <c r="K95" s="93"/>
      <c r="L95" s="93"/>
      <c r="M95" s="93"/>
      <c r="N95" s="93"/>
      <c r="O95" s="93"/>
      <c r="P95" s="93">
        <f t="shared" si="57"/>
        <v>11207000</v>
      </c>
      <c r="Q95" s="93">
        <f t="shared" si="58"/>
        <v>0</v>
      </c>
      <c r="R95" s="89">
        <f t="shared" si="59"/>
        <v>-95.369246568947801</v>
      </c>
      <c r="S95" s="89">
        <f t="shared" si="60"/>
        <v>0</v>
      </c>
      <c r="T95" s="89">
        <f t="shared" si="61"/>
        <v>74.713333333333338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36264000</v>
      </c>
      <c r="C114" s="128">
        <f t="shared" si="69"/>
        <v>-5000000</v>
      </c>
      <c r="D114" s="128">
        <f t="shared" si="69"/>
        <v>0</v>
      </c>
      <c r="E114" s="128">
        <f t="shared" si="69"/>
        <v>31264000</v>
      </c>
      <c r="F114" s="128">
        <f t="shared" si="69"/>
        <v>0</v>
      </c>
      <c r="G114" s="128">
        <f t="shared" si="69"/>
        <v>0</v>
      </c>
      <c r="H114" s="128">
        <f t="shared" si="69"/>
        <v>32038000</v>
      </c>
      <c r="I114" s="128">
        <f t="shared" si="69"/>
        <v>0</v>
      </c>
      <c r="J114" s="128">
        <f t="shared" si="69"/>
        <v>10958000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42996000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1.3752558853633572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36264000</v>
      </c>
      <c r="C115" s="130">
        <f t="shared" ref="C115:Q115" si="70">C87</f>
        <v>-5000000</v>
      </c>
      <c r="D115" s="130">
        <f t="shared" si="70"/>
        <v>0</v>
      </c>
      <c r="E115" s="130">
        <f t="shared" si="70"/>
        <v>31264000</v>
      </c>
      <c r="F115" s="130">
        <f t="shared" si="70"/>
        <v>0</v>
      </c>
      <c r="G115" s="130">
        <f t="shared" si="70"/>
        <v>0</v>
      </c>
      <c r="H115" s="130">
        <f t="shared" si="70"/>
        <v>32038000</v>
      </c>
      <c r="I115" s="130">
        <f t="shared" si="70"/>
        <v>0</v>
      </c>
      <c r="J115" s="130">
        <f t="shared" si="70"/>
        <v>10958000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42996000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1.3752558853633572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hI+fc3zy97LogIHxLR5OHDWgER3cGBBqeDliBxTNe1/hx2WRtA98SMxqENbE1wCkwUENjlcWFJLaERTaMV47wg==" saltValue="B5gLpP9ZXcyQFbZ8Jbfr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2400000</v>
      </c>
      <c r="C10" s="93"/>
      <c r="D10" s="93"/>
      <c r="E10" s="93">
        <f t="shared" ref="E10:E16" si="0">$B10      +$C10      +$D10</f>
        <v>2400000</v>
      </c>
      <c r="F10" s="94">
        <v>2400000</v>
      </c>
      <c r="G10" s="95">
        <v>2400000</v>
      </c>
      <c r="H10" s="94">
        <v>780000</v>
      </c>
      <c r="I10" s="95">
        <v>780227</v>
      </c>
      <c r="J10" s="94">
        <v>964000</v>
      </c>
      <c r="K10" s="95">
        <v>964450</v>
      </c>
      <c r="L10" s="94"/>
      <c r="M10" s="95"/>
      <c r="N10" s="94"/>
      <c r="O10" s="95"/>
      <c r="P10" s="94">
        <f t="shared" ref="P10:P16" si="1">$H10      +$J10      +$L10      +$N10</f>
        <v>1744000</v>
      </c>
      <c r="Q10" s="95">
        <f t="shared" ref="Q10:Q16" si="2">$I10      +$K10      +$M10      +$O10</f>
        <v>1744677</v>
      </c>
      <c r="R10" s="48">
        <f t="shared" ref="R10:R16" si="3">IF(($H10      =0),0,((($J10      -$H10      )/$H10      )*100))</f>
        <v>23.589743589743588</v>
      </c>
      <c r="S10" s="49">
        <f t="shared" ref="S10:S16" si="4">IF(($I10      =0),0,((($K10      -$I10      )/$I10      )*100))</f>
        <v>23.61146179252961</v>
      </c>
      <c r="T10" s="48">
        <f t="shared" ref="T10:T15" si="5">IF(($E10      =0),0,(($P10      /$E10      )*100))</f>
        <v>72.666666666666671</v>
      </c>
      <c r="U10" s="50">
        <f t="shared" ref="U10:U15" si="6">IF(($E10      =0),0,(($Q10      /$E10      )*100))</f>
        <v>72.694874999999996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2400000</v>
      </c>
      <c r="C16" s="96">
        <f>SUM(C9:C15)</f>
        <v>0</v>
      </c>
      <c r="D16" s="96"/>
      <c r="E16" s="96">
        <f t="shared" si="0"/>
        <v>2400000</v>
      </c>
      <c r="F16" s="97">
        <f t="shared" ref="F16:O16" si="7">SUM(F9:F15)</f>
        <v>2400000</v>
      </c>
      <c r="G16" s="98">
        <f t="shared" si="7"/>
        <v>2400000</v>
      </c>
      <c r="H16" s="97">
        <f t="shared" si="7"/>
        <v>780000</v>
      </c>
      <c r="I16" s="98">
        <f t="shared" si="7"/>
        <v>780227</v>
      </c>
      <c r="J16" s="97">
        <f t="shared" si="7"/>
        <v>964000</v>
      </c>
      <c r="K16" s="98">
        <f t="shared" si="7"/>
        <v>964450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1744000</v>
      </c>
      <c r="Q16" s="98">
        <f t="shared" si="2"/>
        <v>1744677</v>
      </c>
      <c r="R16" s="52">
        <f t="shared" si="3"/>
        <v>23.589743589743588</v>
      </c>
      <c r="S16" s="53">
        <f t="shared" si="4"/>
        <v>23.61146179252961</v>
      </c>
      <c r="T16" s="52">
        <f>IF((SUM($E9:$E13))=0,0,(P16/(SUM($E9:$E13))*100))</f>
        <v>72.666666666666671</v>
      </c>
      <c r="U16" s="54">
        <f>IF((SUM($E9:$E13))=0,0,(Q16/(SUM($E9:$E13))*100))</f>
        <v>72.694874999999996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1207000</v>
      </c>
      <c r="C33" s="93"/>
      <c r="D33" s="93"/>
      <c r="E33" s="93">
        <f>$B33      +$C33      +$D33</f>
        <v>1207000</v>
      </c>
      <c r="F33" s="94">
        <v>1207000</v>
      </c>
      <c r="G33" s="95">
        <v>845000</v>
      </c>
      <c r="H33" s="94">
        <v>179000</v>
      </c>
      <c r="I33" s="95">
        <v>327449</v>
      </c>
      <c r="J33" s="94">
        <v>200000</v>
      </c>
      <c r="K33" s="95">
        <v>279945</v>
      </c>
      <c r="L33" s="94"/>
      <c r="M33" s="95"/>
      <c r="N33" s="94"/>
      <c r="O33" s="95"/>
      <c r="P33" s="94">
        <f>$H33      +$J33      +$L33      +$N33</f>
        <v>379000</v>
      </c>
      <c r="Q33" s="95">
        <f>$I33      +$K33      +$M33      +$O33</f>
        <v>607394</v>
      </c>
      <c r="R33" s="48">
        <f>IF(($H33      =0),0,((($J33      -$H33      )/$H33      )*100))</f>
        <v>11.731843575418994</v>
      </c>
      <c r="S33" s="49">
        <f>IF(($I33      =0),0,((($K33      -$I33      )/$I33      )*100))</f>
        <v>-14.507297319582591</v>
      </c>
      <c r="T33" s="48">
        <f>IF(($E33      =0),0,(($P33      /$E33      )*100))</f>
        <v>31.400165700082848</v>
      </c>
      <c r="U33" s="50">
        <f>IF(($E33      =0),0,(($Q33      /$E33      )*100))</f>
        <v>50.322618061309029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1207000</v>
      </c>
      <c r="C34" s="96">
        <f>C33</f>
        <v>0</v>
      </c>
      <c r="D34" s="96"/>
      <c r="E34" s="96">
        <f>$B34      +$C34      +$D34</f>
        <v>1207000</v>
      </c>
      <c r="F34" s="97">
        <f t="shared" ref="F34:O34" si="17">F33</f>
        <v>1207000</v>
      </c>
      <c r="G34" s="98">
        <f t="shared" si="17"/>
        <v>845000</v>
      </c>
      <c r="H34" s="97">
        <f t="shared" si="17"/>
        <v>179000</v>
      </c>
      <c r="I34" s="98">
        <f t="shared" si="17"/>
        <v>327449</v>
      </c>
      <c r="J34" s="97">
        <f t="shared" si="17"/>
        <v>200000</v>
      </c>
      <c r="K34" s="98">
        <f t="shared" si="17"/>
        <v>279945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379000</v>
      </c>
      <c r="Q34" s="98">
        <f>$I34      +$K34      +$M34      +$O34</f>
        <v>607394</v>
      </c>
      <c r="R34" s="52">
        <f>IF(($H34      =0),0,((($J34      -$H34      )/$H34      )*100))</f>
        <v>11.731843575418994</v>
      </c>
      <c r="S34" s="53">
        <f>IF(($I34      =0),0,((($K34      -$I34      )/$I34      )*100))</f>
        <v>-14.507297319582591</v>
      </c>
      <c r="T34" s="52">
        <f>IF($E34   =0,0,($P34   /$E34   )*100)</f>
        <v>31.400165700082848</v>
      </c>
      <c r="U34" s="54">
        <f>IF($E34   =0,0,($Q34   /$E34   )*100)</f>
        <v>50.322618061309029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652000</v>
      </c>
      <c r="C37" s="93"/>
      <c r="D37" s="93"/>
      <c r="E37" s="93">
        <f t="shared" si="18"/>
        <v>652000</v>
      </c>
      <c r="F37" s="94">
        <v>652000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652000</v>
      </c>
      <c r="C41" s="96">
        <f>SUM(C36:C40)</f>
        <v>0</v>
      </c>
      <c r="D41" s="96"/>
      <c r="E41" s="96">
        <f t="shared" si="18"/>
        <v>652000</v>
      </c>
      <c r="F41" s="97">
        <f t="shared" ref="F41:O41" si="25">SUM(F36:F40)</f>
        <v>652000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4259000</v>
      </c>
      <c r="C68" s="105">
        <f>SUM(C9:C15,C18:C24,C27:C30,C33,C36:C40,C43:C53,C56:C59,C62:C66)</f>
        <v>0</v>
      </c>
      <c r="D68" s="105"/>
      <c r="E68" s="105">
        <f t="shared" si="35"/>
        <v>4259000</v>
      </c>
      <c r="F68" s="106">
        <f t="shared" ref="F68:O68" si="43">SUM(F9:F15,F18:F24,F27:F30,F33,F36:F40,F43:F53,F56:F59,F62:F66)</f>
        <v>4259000</v>
      </c>
      <c r="G68" s="107">
        <f t="shared" si="43"/>
        <v>3245000</v>
      </c>
      <c r="H68" s="106">
        <f t="shared" si="43"/>
        <v>959000</v>
      </c>
      <c r="I68" s="107">
        <f t="shared" si="43"/>
        <v>1107676</v>
      </c>
      <c r="J68" s="106">
        <f t="shared" si="43"/>
        <v>1164000</v>
      </c>
      <c r="K68" s="107">
        <f t="shared" si="43"/>
        <v>1244395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2123000</v>
      </c>
      <c r="Q68" s="107">
        <f t="shared" si="37"/>
        <v>2352071</v>
      </c>
      <c r="R68" s="61">
        <f t="shared" si="38"/>
        <v>21.376433785192908</v>
      </c>
      <c r="S68" s="62">
        <f t="shared" si="39"/>
        <v>12.342869214463436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58.857776545605766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65.208511228167453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12436000</v>
      </c>
      <c r="C70" s="93"/>
      <c r="D70" s="93"/>
      <c r="E70" s="93">
        <f>$B70      +$C70      +$D70</f>
        <v>12436000</v>
      </c>
      <c r="F70" s="94">
        <v>12436000</v>
      </c>
      <c r="G70" s="95">
        <v>10569000</v>
      </c>
      <c r="H70" s="94">
        <v>5046000</v>
      </c>
      <c r="I70" s="95">
        <v>5088794</v>
      </c>
      <c r="J70" s="94">
        <v>3484000</v>
      </c>
      <c r="K70" s="95">
        <v>3483981</v>
      </c>
      <c r="L70" s="94"/>
      <c r="M70" s="95"/>
      <c r="N70" s="94"/>
      <c r="O70" s="95"/>
      <c r="P70" s="94">
        <f>$H70      +$J70      +$L70      +$N70</f>
        <v>8530000</v>
      </c>
      <c r="Q70" s="95">
        <f>$I70      +$K70      +$M70      +$O70</f>
        <v>8572775</v>
      </c>
      <c r="R70" s="48">
        <f>IF(($H70      =0),0,((($J70      -$H70      )/$H70      )*100))</f>
        <v>-30.955212049147839</v>
      </c>
      <c r="S70" s="49">
        <f>IF(($I70      =0),0,((($K70      -$I70      )/$I70      )*100))</f>
        <v>-31.536214670902378</v>
      </c>
      <c r="T70" s="48">
        <f>IF(($E70      =0),0,(($P70      /$E70      )*100))</f>
        <v>68.59118687680926</v>
      </c>
      <c r="U70" s="50">
        <f>IF(($E70      =0),0,(($Q70      /$E70      )*100))</f>
        <v>68.935147957542625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12436000</v>
      </c>
      <c r="C72" s="102">
        <f>SUM(C70:C71)</f>
        <v>0</v>
      </c>
      <c r="D72" s="102"/>
      <c r="E72" s="102">
        <f>$B72      +$C72      +$D72</f>
        <v>12436000</v>
      </c>
      <c r="F72" s="103">
        <f t="shared" ref="F72:O72" si="44">SUM(F70:F71)</f>
        <v>12436000</v>
      </c>
      <c r="G72" s="104">
        <f t="shared" si="44"/>
        <v>10569000</v>
      </c>
      <c r="H72" s="103">
        <f t="shared" si="44"/>
        <v>5046000</v>
      </c>
      <c r="I72" s="104">
        <f t="shared" si="44"/>
        <v>5088794</v>
      </c>
      <c r="J72" s="103">
        <f t="shared" si="44"/>
        <v>3484000</v>
      </c>
      <c r="K72" s="104">
        <f t="shared" si="44"/>
        <v>3483981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8530000</v>
      </c>
      <c r="Q72" s="104">
        <f>$I72      +$K72      +$M72      +$O72</f>
        <v>8572775</v>
      </c>
      <c r="R72" s="57">
        <f>IF(($H72      =0),0,((($J72      -$H72      )/$H72      )*100))</f>
        <v>-30.955212049147839</v>
      </c>
      <c r="S72" s="58">
        <f>IF(($I72      =0),0,((($K72      -$I72      )/$I72      )*100))</f>
        <v>-31.536214670902378</v>
      </c>
      <c r="T72" s="57">
        <f>IF(($E70      =0),0,(($P70      /$E70      )*100))</f>
        <v>68.59118687680926</v>
      </c>
      <c r="U72" s="59">
        <f>IF($E70   =0,0,($Q70   /$E70 )*100)</f>
        <v>68.935147957542625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12436000</v>
      </c>
      <c r="C73" s="105">
        <f>SUM(C70:C71)</f>
        <v>0</v>
      </c>
      <c r="D73" s="105"/>
      <c r="E73" s="105">
        <f>$B73      +$C73      +$D73</f>
        <v>12436000</v>
      </c>
      <c r="F73" s="106">
        <f t="shared" ref="F73:O73" si="45">SUM(F70:F71)</f>
        <v>12436000</v>
      </c>
      <c r="G73" s="107">
        <f t="shared" si="45"/>
        <v>10569000</v>
      </c>
      <c r="H73" s="106">
        <f t="shared" si="45"/>
        <v>5046000</v>
      </c>
      <c r="I73" s="107">
        <f t="shared" si="45"/>
        <v>5088794</v>
      </c>
      <c r="J73" s="106">
        <f t="shared" si="45"/>
        <v>3484000</v>
      </c>
      <c r="K73" s="107">
        <f t="shared" si="45"/>
        <v>3483981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8530000</v>
      </c>
      <c r="Q73" s="107">
        <f>$I73      +$K73      +$M73      +$O73</f>
        <v>8572775</v>
      </c>
      <c r="R73" s="61">
        <f>IF(($H73      =0),0,((($J73      -$H73      )/$H73      )*100))</f>
        <v>-30.955212049147839</v>
      </c>
      <c r="S73" s="62">
        <f>IF(($I73      =0),0,((($K73      -$I73      )/$I73      )*100))</f>
        <v>-31.536214670902378</v>
      </c>
      <c r="T73" s="61">
        <f>IF(($E70      =0),0,(($P70      /$E70      )*100))</f>
        <v>68.59118687680926</v>
      </c>
      <c r="U73" s="65">
        <f>IF($E70   =0,0,($Q70   /$E70 )*100)</f>
        <v>68.935147957542625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16695000</v>
      </c>
      <c r="C74" s="105">
        <f>SUM(C9:C15,C18:C24,C27:C30,C33,C36:C40,C43:C53,C56:C59,C62:C66,C70:C71)</f>
        <v>0</v>
      </c>
      <c r="D74" s="105"/>
      <c r="E74" s="105">
        <f>$B74      +$C74      +$D74</f>
        <v>16695000</v>
      </c>
      <c r="F74" s="106">
        <f t="shared" ref="F74:O74" si="46">SUM(F9:F15,F18:F24,F27:F30,F33,F36:F40,F43:F53,F56:F59,F62:F66,F70:F71)</f>
        <v>16695000</v>
      </c>
      <c r="G74" s="107">
        <f t="shared" si="46"/>
        <v>13814000</v>
      </c>
      <c r="H74" s="106">
        <f t="shared" si="46"/>
        <v>6005000</v>
      </c>
      <c r="I74" s="107">
        <f t="shared" si="46"/>
        <v>6196470</v>
      </c>
      <c r="J74" s="106">
        <f t="shared" si="46"/>
        <v>4648000</v>
      </c>
      <c r="K74" s="107">
        <f t="shared" si="46"/>
        <v>4728376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10653000</v>
      </c>
      <c r="Q74" s="107">
        <f>$I74      +$K74      +$M74      +$O74</f>
        <v>10924846</v>
      </c>
      <c r="R74" s="61">
        <f>IF(($H74      =0),0,((($J74      -$H74      )/$H74      )*100))</f>
        <v>-22.597835137385509</v>
      </c>
      <c r="S74" s="62">
        <f>IF(($I74      =0),0,((($K74      -$I74      )/$I74      )*100))</f>
        <v>-23.692424880617512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66.402792495169223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68.097276070560369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18043000</v>
      </c>
      <c r="C87" s="119">
        <f t="shared" si="55"/>
        <v>-10000000</v>
      </c>
      <c r="D87" s="119">
        <f t="shared" si="55"/>
        <v>0</v>
      </c>
      <c r="E87" s="119">
        <f t="shared" si="55"/>
        <v>8043000</v>
      </c>
      <c r="F87" s="119">
        <f t="shared" si="55"/>
        <v>0</v>
      </c>
      <c r="G87" s="119">
        <f t="shared" si="55"/>
        <v>0</v>
      </c>
      <c r="H87" s="119">
        <f t="shared" si="55"/>
        <v>2691000</v>
      </c>
      <c r="I87" s="119">
        <f t="shared" si="55"/>
        <v>0</v>
      </c>
      <c r="J87" s="119">
        <f t="shared" si="55"/>
        <v>2793000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5484000</v>
      </c>
      <c r="Q87" s="120">
        <f t="shared" si="55"/>
        <v>0</v>
      </c>
      <c r="R87" s="85">
        <f t="shared" si="55"/>
        <v>-13.67578385590393</v>
      </c>
      <c r="S87" s="85">
        <f t="shared" si="55"/>
        <v>0</v>
      </c>
      <c r="T87" s="86">
        <f>IF(SUM($E88:$E96) =0,0,(P87   /SUM($E88:$E96) )*100)</f>
        <v>68.183513614323005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2286000</v>
      </c>
      <c r="C91" s="93"/>
      <c r="D91" s="93"/>
      <c r="E91" s="93">
        <f t="shared" si="56"/>
        <v>2286000</v>
      </c>
      <c r="F91" s="93">
        <v>0</v>
      </c>
      <c r="G91" s="93">
        <v>0</v>
      </c>
      <c r="H91" s="93">
        <v>1499000</v>
      </c>
      <c r="I91" s="93"/>
      <c r="J91" s="93">
        <v>2793000</v>
      </c>
      <c r="K91" s="93"/>
      <c r="L91" s="93"/>
      <c r="M91" s="93"/>
      <c r="N91" s="93"/>
      <c r="O91" s="93"/>
      <c r="P91" s="93">
        <f t="shared" si="57"/>
        <v>4292000</v>
      </c>
      <c r="Q91" s="93">
        <f t="shared" si="58"/>
        <v>0</v>
      </c>
      <c r="R91" s="89">
        <f t="shared" si="59"/>
        <v>86.32421614409607</v>
      </c>
      <c r="S91" s="89">
        <f t="shared" si="60"/>
        <v>0</v>
      </c>
      <c r="T91" s="89">
        <f t="shared" si="61"/>
        <v>187.75153105861767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757000</v>
      </c>
      <c r="C93" s="93"/>
      <c r="D93" s="93"/>
      <c r="E93" s="93">
        <f t="shared" si="56"/>
        <v>757000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15000000</v>
      </c>
      <c r="C95" s="93">
        <v>-10000000</v>
      </c>
      <c r="D95" s="93"/>
      <c r="E95" s="93">
        <f t="shared" si="56"/>
        <v>5000000</v>
      </c>
      <c r="F95" s="93">
        <v>0</v>
      </c>
      <c r="G95" s="93">
        <v>0</v>
      </c>
      <c r="H95" s="93">
        <v>1192000</v>
      </c>
      <c r="I95" s="93"/>
      <c r="J95" s="93"/>
      <c r="K95" s="93"/>
      <c r="L95" s="93"/>
      <c r="M95" s="93"/>
      <c r="N95" s="93"/>
      <c r="O95" s="93"/>
      <c r="P95" s="93">
        <f t="shared" si="57"/>
        <v>1192000</v>
      </c>
      <c r="Q95" s="93">
        <f t="shared" si="58"/>
        <v>0</v>
      </c>
      <c r="R95" s="89">
        <f t="shared" si="59"/>
        <v>-100</v>
      </c>
      <c r="S95" s="89">
        <f t="shared" si="60"/>
        <v>0</v>
      </c>
      <c r="T95" s="89">
        <f t="shared" si="61"/>
        <v>23.84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18043000</v>
      </c>
      <c r="C114" s="128">
        <f t="shared" si="69"/>
        <v>-10000000</v>
      </c>
      <c r="D114" s="128">
        <f t="shared" si="69"/>
        <v>0</v>
      </c>
      <c r="E114" s="128">
        <f t="shared" si="69"/>
        <v>8043000</v>
      </c>
      <c r="F114" s="128">
        <f t="shared" si="69"/>
        <v>0</v>
      </c>
      <c r="G114" s="128">
        <f t="shared" si="69"/>
        <v>0</v>
      </c>
      <c r="H114" s="128">
        <f t="shared" si="69"/>
        <v>2691000</v>
      </c>
      <c r="I114" s="128">
        <f t="shared" si="69"/>
        <v>0</v>
      </c>
      <c r="J114" s="128">
        <f t="shared" si="69"/>
        <v>2793000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5484000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0.6818351361432301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18043000</v>
      </c>
      <c r="C115" s="130">
        <f t="shared" ref="C115:Q115" si="70">C87</f>
        <v>-10000000</v>
      </c>
      <c r="D115" s="130">
        <f t="shared" si="70"/>
        <v>0</v>
      </c>
      <c r="E115" s="130">
        <f t="shared" si="70"/>
        <v>8043000</v>
      </c>
      <c r="F115" s="130">
        <f t="shared" si="70"/>
        <v>0</v>
      </c>
      <c r="G115" s="130">
        <f t="shared" si="70"/>
        <v>0</v>
      </c>
      <c r="H115" s="130">
        <f t="shared" si="70"/>
        <v>2691000</v>
      </c>
      <c r="I115" s="130">
        <f t="shared" si="70"/>
        <v>0</v>
      </c>
      <c r="J115" s="130">
        <f t="shared" si="70"/>
        <v>2793000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5484000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0.6818351361432301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H99Bbo7aReTZjARTnp6UCzc7mXHRNYeQcII5y8BrfibjyYP4DHv4xizlvvRp1ZAMlVm49Ggj4fqzL9N9He40Kw==" saltValue="XMI+y0LXNrHQvkCaja7sA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2200000</v>
      </c>
      <c r="C10" s="93"/>
      <c r="D10" s="93"/>
      <c r="E10" s="93">
        <f t="shared" ref="E10:E16" si="0">$B10      +$C10      +$D10</f>
        <v>2200000</v>
      </c>
      <c r="F10" s="94">
        <v>2200000</v>
      </c>
      <c r="G10" s="95">
        <v>2200000</v>
      </c>
      <c r="H10" s="94">
        <v>269000</v>
      </c>
      <c r="I10" s="95">
        <v>-10666661</v>
      </c>
      <c r="J10" s="94">
        <v>43000</v>
      </c>
      <c r="K10" s="95">
        <v>384579</v>
      </c>
      <c r="L10" s="94"/>
      <c r="M10" s="95"/>
      <c r="N10" s="94"/>
      <c r="O10" s="95"/>
      <c r="P10" s="94">
        <f t="shared" ref="P10:P16" si="1">$H10      +$J10      +$L10      +$N10</f>
        <v>312000</v>
      </c>
      <c r="Q10" s="95">
        <f t="shared" ref="Q10:Q16" si="2">$I10      +$K10      +$M10      +$O10</f>
        <v>-10282082</v>
      </c>
      <c r="R10" s="48">
        <f t="shared" ref="R10:R16" si="3">IF(($H10      =0),0,((($J10      -$H10      )/$H10      )*100))</f>
        <v>-84.014869888475843</v>
      </c>
      <c r="S10" s="49">
        <f t="shared" ref="S10:S16" si="4">IF(($I10      =0),0,((($K10      -$I10      )/$I10      )*100))</f>
        <v>-103.60543004038472</v>
      </c>
      <c r="T10" s="48">
        <f t="shared" ref="T10:T15" si="5">IF(($E10      =0),0,(($P10      /$E10      )*100))</f>
        <v>14.181818181818182</v>
      </c>
      <c r="U10" s="50">
        <f t="shared" ref="U10:U15" si="6">IF(($E10      =0),0,(($Q10      /$E10      )*100))</f>
        <v>-467.36736363636362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2200000</v>
      </c>
      <c r="C16" s="96">
        <f>SUM(C9:C15)</f>
        <v>0</v>
      </c>
      <c r="D16" s="96"/>
      <c r="E16" s="96">
        <f t="shared" si="0"/>
        <v>2200000</v>
      </c>
      <c r="F16" s="97">
        <f t="shared" ref="F16:O16" si="7">SUM(F9:F15)</f>
        <v>2200000</v>
      </c>
      <c r="G16" s="98">
        <f t="shared" si="7"/>
        <v>2200000</v>
      </c>
      <c r="H16" s="97">
        <f t="shared" si="7"/>
        <v>269000</v>
      </c>
      <c r="I16" s="98">
        <f t="shared" si="7"/>
        <v>-10666661</v>
      </c>
      <c r="J16" s="97">
        <f t="shared" si="7"/>
        <v>43000</v>
      </c>
      <c r="K16" s="98">
        <f t="shared" si="7"/>
        <v>384579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312000</v>
      </c>
      <c r="Q16" s="98">
        <f t="shared" si="2"/>
        <v>-10282082</v>
      </c>
      <c r="R16" s="52">
        <f t="shared" si="3"/>
        <v>-84.014869888475843</v>
      </c>
      <c r="S16" s="53">
        <f t="shared" si="4"/>
        <v>-103.60543004038472</v>
      </c>
      <c r="T16" s="52">
        <f>IF((SUM($E9:$E13))=0,0,(P16/(SUM($E9:$E13))*100))</f>
        <v>14.181818181818182</v>
      </c>
      <c r="U16" s="54">
        <f>IF((SUM($E9:$E13))=0,0,(Q16/(SUM($E9:$E13))*100))</f>
        <v>-467.36736363636362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19145000</v>
      </c>
      <c r="C22" s="93"/>
      <c r="D22" s="93"/>
      <c r="E22" s="93">
        <f t="shared" si="8"/>
        <v>19145000</v>
      </c>
      <c r="F22" s="94">
        <v>19145000</v>
      </c>
      <c r="G22" s="95">
        <v>9573000</v>
      </c>
      <c r="H22" s="94"/>
      <c r="I22" s="95"/>
      <c r="J22" s="94">
        <v>8681000</v>
      </c>
      <c r="K22" s="95"/>
      <c r="L22" s="94"/>
      <c r="M22" s="95"/>
      <c r="N22" s="94"/>
      <c r="O22" s="95"/>
      <c r="P22" s="94">
        <f t="shared" si="9"/>
        <v>8681000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45.343431705406111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19145000</v>
      </c>
      <c r="C25" s="96">
        <f>SUM(C18:C24)</f>
        <v>0</v>
      </c>
      <c r="D25" s="96"/>
      <c r="E25" s="96">
        <f t="shared" si="8"/>
        <v>19145000</v>
      </c>
      <c r="F25" s="97">
        <f t="shared" ref="F25:O25" si="15">SUM(F18:F24)</f>
        <v>19145000</v>
      </c>
      <c r="G25" s="98">
        <f t="shared" si="15"/>
        <v>9573000</v>
      </c>
      <c r="H25" s="97">
        <f t="shared" si="15"/>
        <v>0</v>
      </c>
      <c r="I25" s="98">
        <f t="shared" si="15"/>
        <v>0</v>
      </c>
      <c r="J25" s="97">
        <f t="shared" si="15"/>
        <v>8681000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8681000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45.343431705406111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1211000</v>
      </c>
      <c r="C33" s="93"/>
      <c r="D33" s="93"/>
      <c r="E33" s="93">
        <f>$B33      +$C33      +$D33</f>
        <v>1211000</v>
      </c>
      <c r="F33" s="94">
        <v>1211000</v>
      </c>
      <c r="G33" s="95">
        <v>848000</v>
      </c>
      <c r="H33" s="94">
        <v>303000</v>
      </c>
      <c r="I33" s="95">
        <v>-4817350</v>
      </c>
      <c r="J33" s="94"/>
      <c r="K33" s="95"/>
      <c r="L33" s="94"/>
      <c r="M33" s="95"/>
      <c r="N33" s="94"/>
      <c r="O33" s="95"/>
      <c r="P33" s="94">
        <f>$H33      +$J33      +$L33      +$N33</f>
        <v>303000</v>
      </c>
      <c r="Q33" s="95">
        <f>$I33      +$K33      +$M33      +$O33</f>
        <v>-4817350</v>
      </c>
      <c r="R33" s="48">
        <f>IF(($H33      =0),0,((($J33      -$H33      )/$H33      )*100))</f>
        <v>-100</v>
      </c>
      <c r="S33" s="49">
        <f>IF(($I33      =0),0,((($K33      -$I33      )/$I33      )*100))</f>
        <v>-100</v>
      </c>
      <c r="T33" s="48">
        <f>IF(($E33      =0),0,(($P33      /$E33      )*100))</f>
        <v>25.020644095788601</v>
      </c>
      <c r="U33" s="50">
        <f>IF(($E33      =0),0,(($Q33      /$E33      )*100))</f>
        <v>-397.79933938893475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1211000</v>
      </c>
      <c r="C34" s="96">
        <f>C33</f>
        <v>0</v>
      </c>
      <c r="D34" s="96"/>
      <c r="E34" s="96">
        <f>$B34      +$C34      +$D34</f>
        <v>1211000</v>
      </c>
      <c r="F34" s="97">
        <f t="shared" ref="F34:O34" si="17">F33</f>
        <v>1211000</v>
      </c>
      <c r="G34" s="98">
        <f t="shared" si="17"/>
        <v>848000</v>
      </c>
      <c r="H34" s="97">
        <f t="shared" si="17"/>
        <v>303000</v>
      </c>
      <c r="I34" s="98">
        <f t="shared" si="17"/>
        <v>-4817350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303000</v>
      </c>
      <c r="Q34" s="98">
        <f>$I34      +$K34      +$M34      +$O34</f>
        <v>-4817350</v>
      </c>
      <c r="R34" s="52">
        <f>IF(($H34      =0),0,((($J34      -$H34      )/$H34      )*100))</f>
        <v>-100</v>
      </c>
      <c r="S34" s="53">
        <f>IF(($I34      =0),0,((($K34      -$I34      )/$I34      )*100))</f>
        <v>-100</v>
      </c>
      <c r="T34" s="52">
        <f>IF($E34   =0,0,($P34   /$E34   )*100)</f>
        <v>25.020644095788601</v>
      </c>
      <c r="U34" s="54">
        <f>IF($E34   =0,0,($Q34   /$E34   )*100)</f>
        <v>-397.79933938893475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1860000</v>
      </c>
      <c r="C36" s="93"/>
      <c r="D36" s="93"/>
      <c r="E36" s="93">
        <f t="shared" ref="E36:E41" si="18">$B36      +$C36      +$D36</f>
        <v>1860000</v>
      </c>
      <c r="F36" s="94">
        <v>1860000</v>
      </c>
      <c r="G36" s="95">
        <v>1160000</v>
      </c>
      <c r="H36" s="94">
        <v>496000</v>
      </c>
      <c r="I36" s="95">
        <v>592760</v>
      </c>
      <c r="J36" s="94">
        <v>647000</v>
      </c>
      <c r="K36" s="95">
        <v>550270</v>
      </c>
      <c r="L36" s="94"/>
      <c r="M36" s="95"/>
      <c r="N36" s="94"/>
      <c r="O36" s="95"/>
      <c r="P36" s="94">
        <f t="shared" ref="P36:P41" si="19">$H36      +$J36      +$L36      +$N36</f>
        <v>1143000</v>
      </c>
      <c r="Q36" s="95">
        <f t="shared" ref="Q36:Q41" si="20">$I36      +$K36      +$M36      +$O36</f>
        <v>1143030</v>
      </c>
      <c r="R36" s="48">
        <f t="shared" ref="R36:R41" si="21">IF(($H36      =0),0,((($J36      -$H36      )/$H36      )*100))</f>
        <v>30.443548387096776</v>
      </c>
      <c r="S36" s="49">
        <f t="shared" ref="S36:S41" si="22">IF(($I36      =0),0,((($K36      -$I36      )/$I36      )*100))</f>
        <v>-7.1681624940954176</v>
      </c>
      <c r="T36" s="48">
        <f t="shared" ref="T36:T40" si="23">IF(($E36      =0),0,(($P36      /$E36      )*100))</f>
        <v>61.451612903225808</v>
      </c>
      <c r="U36" s="50">
        <f t="shared" ref="U36:U40" si="24">IF(($E36      =0),0,(($Q36      /$E36      )*100))</f>
        <v>61.45322580645162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35518000</v>
      </c>
      <c r="C37" s="93"/>
      <c r="D37" s="93"/>
      <c r="E37" s="93">
        <f t="shared" si="18"/>
        <v>35518000</v>
      </c>
      <c r="F37" s="94">
        <v>35518000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3000000</v>
      </c>
      <c r="C39" s="93"/>
      <c r="D39" s="93"/>
      <c r="E39" s="93">
        <f t="shared" si="18"/>
        <v>3000000</v>
      </c>
      <c r="F39" s="94">
        <v>3000000</v>
      </c>
      <c r="G39" s="95">
        <v>2200000</v>
      </c>
      <c r="H39" s="94">
        <v>122000</v>
      </c>
      <c r="I39" s="95">
        <v>84000</v>
      </c>
      <c r="J39" s="94">
        <v>92000</v>
      </c>
      <c r="K39" s="95">
        <v>42000</v>
      </c>
      <c r="L39" s="94"/>
      <c r="M39" s="95"/>
      <c r="N39" s="94"/>
      <c r="O39" s="95"/>
      <c r="P39" s="94">
        <f t="shared" si="19"/>
        <v>214000</v>
      </c>
      <c r="Q39" s="95">
        <f t="shared" si="20"/>
        <v>126000</v>
      </c>
      <c r="R39" s="48">
        <f t="shared" si="21"/>
        <v>-24.590163934426229</v>
      </c>
      <c r="S39" s="49">
        <f t="shared" si="22"/>
        <v>-50</v>
      </c>
      <c r="T39" s="48">
        <f t="shared" si="23"/>
        <v>7.1333333333333329</v>
      </c>
      <c r="U39" s="50">
        <f t="shared" si="24"/>
        <v>4.2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40378000</v>
      </c>
      <c r="C41" s="96">
        <f>SUM(C36:C40)</f>
        <v>0</v>
      </c>
      <c r="D41" s="96"/>
      <c r="E41" s="96">
        <f t="shared" si="18"/>
        <v>40378000</v>
      </c>
      <c r="F41" s="97">
        <f t="shared" ref="F41:O41" si="25">SUM(F36:F40)</f>
        <v>40378000</v>
      </c>
      <c r="G41" s="98">
        <f t="shared" si="25"/>
        <v>3360000</v>
      </c>
      <c r="H41" s="97">
        <f t="shared" si="25"/>
        <v>618000</v>
      </c>
      <c r="I41" s="98">
        <f t="shared" si="25"/>
        <v>676760</v>
      </c>
      <c r="J41" s="97">
        <f t="shared" si="25"/>
        <v>739000</v>
      </c>
      <c r="K41" s="98">
        <f t="shared" si="25"/>
        <v>592270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1357000</v>
      </c>
      <c r="Q41" s="98">
        <f t="shared" si="20"/>
        <v>1269030</v>
      </c>
      <c r="R41" s="52">
        <f t="shared" si="21"/>
        <v>19.579288025889969</v>
      </c>
      <c r="S41" s="53">
        <f t="shared" si="22"/>
        <v>-12.484484898634671</v>
      </c>
      <c r="T41" s="52">
        <f>IF((+$E36+$E39) =0,0,(P41   /(+$E36+$E39) )*100)</f>
        <v>27.921810699588477</v>
      </c>
      <c r="U41" s="54">
        <f>IF((+$E36+$E39) =0,0,(Q41   /(+$E36+$E39) )*100)</f>
        <v>26.111728395061728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62934000</v>
      </c>
      <c r="C68" s="105">
        <f>SUM(C9:C15,C18:C24,C27:C30,C33,C36:C40,C43:C53,C56:C59,C62:C66)</f>
        <v>0</v>
      </c>
      <c r="D68" s="105"/>
      <c r="E68" s="105">
        <f t="shared" si="35"/>
        <v>62934000</v>
      </c>
      <c r="F68" s="106">
        <f t="shared" ref="F68:O68" si="43">SUM(F9:F15,F18:F24,F27:F30,F33,F36:F40,F43:F53,F56:F59,F62:F66)</f>
        <v>62934000</v>
      </c>
      <c r="G68" s="107">
        <f t="shared" si="43"/>
        <v>15981000</v>
      </c>
      <c r="H68" s="106">
        <f t="shared" si="43"/>
        <v>1190000</v>
      </c>
      <c r="I68" s="107">
        <f t="shared" si="43"/>
        <v>-14807251</v>
      </c>
      <c r="J68" s="106">
        <f t="shared" si="43"/>
        <v>9463000</v>
      </c>
      <c r="K68" s="107">
        <f t="shared" si="43"/>
        <v>976849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10653000</v>
      </c>
      <c r="Q68" s="107">
        <f t="shared" si="37"/>
        <v>-13830402</v>
      </c>
      <c r="R68" s="61">
        <f t="shared" si="38"/>
        <v>695.2100840336135</v>
      </c>
      <c r="S68" s="62">
        <f t="shared" si="39"/>
        <v>-106.59709894834633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38.856871899620657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-50.446461920046694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37403000</v>
      </c>
      <c r="C70" s="93"/>
      <c r="D70" s="93"/>
      <c r="E70" s="93">
        <f>$B70      +$C70      +$D70</f>
        <v>37403000</v>
      </c>
      <c r="F70" s="94">
        <v>37403000</v>
      </c>
      <c r="G70" s="95">
        <v>31228000</v>
      </c>
      <c r="H70" s="94">
        <v>11609000</v>
      </c>
      <c r="I70" s="95">
        <v>-145793513</v>
      </c>
      <c r="J70" s="94">
        <v>10636000</v>
      </c>
      <c r="K70" s="95">
        <v>11964004</v>
      </c>
      <c r="L70" s="94"/>
      <c r="M70" s="95"/>
      <c r="N70" s="94"/>
      <c r="O70" s="95"/>
      <c r="P70" s="94">
        <f>$H70      +$J70      +$L70      +$N70</f>
        <v>22245000</v>
      </c>
      <c r="Q70" s="95">
        <f>$I70      +$K70      +$M70      +$O70</f>
        <v>-133829509</v>
      </c>
      <c r="R70" s="48">
        <f>IF(($H70      =0),0,((($J70      -$H70      )/$H70      )*100))</f>
        <v>-8.3814282022568705</v>
      </c>
      <c r="S70" s="49">
        <f>IF(($I70      =0),0,((($K70      -$I70      )/$I70      )*100))</f>
        <v>-108.20612917119297</v>
      </c>
      <c r="T70" s="48">
        <f>IF(($E70      =0),0,(($P70      /$E70      )*100))</f>
        <v>59.473838996871905</v>
      </c>
      <c r="U70" s="50">
        <f>IF(($E70      =0),0,(($Q70      /$E70      )*100))</f>
        <v>-357.80421089217447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37403000</v>
      </c>
      <c r="C72" s="102">
        <f>SUM(C70:C71)</f>
        <v>0</v>
      </c>
      <c r="D72" s="102"/>
      <c r="E72" s="102">
        <f>$B72      +$C72      +$D72</f>
        <v>37403000</v>
      </c>
      <c r="F72" s="103">
        <f t="shared" ref="F72:O72" si="44">SUM(F70:F71)</f>
        <v>37403000</v>
      </c>
      <c r="G72" s="104">
        <f t="shared" si="44"/>
        <v>31228000</v>
      </c>
      <c r="H72" s="103">
        <f t="shared" si="44"/>
        <v>11609000</v>
      </c>
      <c r="I72" s="104">
        <f t="shared" si="44"/>
        <v>-145793513</v>
      </c>
      <c r="J72" s="103">
        <f t="shared" si="44"/>
        <v>10636000</v>
      </c>
      <c r="K72" s="104">
        <f t="shared" si="44"/>
        <v>11964004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22245000</v>
      </c>
      <c r="Q72" s="104">
        <f>$I72      +$K72      +$M72      +$O72</f>
        <v>-133829509</v>
      </c>
      <c r="R72" s="57">
        <f>IF(($H72      =0),0,((($J72      -$H72      )/$H72      )*100))</f>
        <v>-8.3814282022568705</v>
      </c>
      <c r="S72" s="58">
        <f>IF(($I72      =0),0,((($K72      -$I72      )/$I72      )*100))</f>
        <v>-108.20612917119297</v>
      </c>
      <c r="T72" s="57">
        <f>IF(($E70      =0),0,(($P70      /$E70      )*100))</f>
        <v>59.473838996871905</v>
      </c>
      <c r="U72" s="59">
        <f>IF($E70   =0,0,($Q70   /$E70 )*100)</f>
        <v>-357.80421089217447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37403000</v>
      </c>
      <c r="C73" s="105">
        <f>SUM(C70:C71)</f>
        <v>0</v>
      </c>
      <c r="D73" s="105"/>
      <c r="E73" s="105">
        <f>$B73      +$C73      +$D73</f>
        <v>37403000</v>
      </c>
      <c r="F73" s="106">
        <f t="shared" ref="F73:O73" si="45">SUM(F70:F71)</f>
        <v>37403000</v>
      </c>
      <c r="G73" s="107">
        <f t="shared" si="45"/>
        <v>31228000</v>
      </c>
      <c r="H73" s="106">
        <f t="shared" si="45"/>
        <v>11609000</v>
      </c>
      <c r="I73" s="107">
        <f t="shared" si="45"/>
        <v>-145793513</v>
      </c>
      <c r="J73" s="106">
        <f t="shared" si="45"/>
        <v>10636000</v>
      </c>
      <c r="K73" s="107">
        <f t="shared" si="45"/>
        <v>11964004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22245000</v>
      </c>
      <c r="Q73" s="107">
        <f>$I73      +$K73      +$M73      +$O73</f>
        <v>-133829509</v>
      </c>
      <c r="R73" s="61">
        <f>IF(($H73      =0),0,((($J73      -$H73      )/$H73      )*100))</f>
        <v>-8.3814282022568705</v>
      </c>
      <c r="S73" s="62">
        <f>IF(($I73      =0),0,((($K73      -$I73      )/$I73      )*100))</f>
        <v>-108.20612917119297</v>
      </c>
      <c r="T73" s="61">
        <f>IF(($E70      =0),0,(($P70      /$E70      )*100))</f>
        <v>59.473838996871905</v>
      </c>
      <c r="U73" s="65">
        <f>IF($E70   =0,0,($Q70   /$E70 )*100)</f>
        <v>-357.80421089217447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100337000</v>
      </c>
      <c r="C74" s="105">
        <f>SUM(C9:C15,C18:C24,C27:C30,C33,C36:C40,C43:C53,C56:C59,C62:C66,C70:C71)</f>
        <v>0</v>
      </c>
      <c r="D74" s="105"/>
      <c r="E74" s="105">
        <f>$B74      +$C74      +$D74</f>
        <v>100337000</v>
      </c>
      <c r="F74" s="106">
        <f t="shared" ref="F74:O74" si="46">SUM(F9:F15,F18:F24,F27:F30,F33,F36:F40,F43:F53,F56:F59,F62:F66,F70:F71)</f>
        <v>100337000</v>
      </c>
      <c r="G74" s="107">
        <f t="shared" si="46"/>
        <v>47209000</v>
      </c>
      <c r="H74" s="106">
        <f t="shared" si="46"/>
        <v>12799000</v>
      </c>
      <c r="I74" s="107">
        <f t="shared" si="46"/>
        <v>-160600764</v>
      </c>
      <c r="J74" s="106">
        <f t="shared" si="46"/>
        <v>20099000</v>
      </c>
      <c r="K74" s="107">
        <f t="shared" si="46"/>
        <v>12940853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32898000</v>
      </c>
      <c r="Q74" s="107">
        <f>$I74      +$K74      +$M74      +$O74</f>
        <v>-147659911</v>
      </c>
      <c r="R74" s="61">
        <f>IF(($H74      =0),0,((($J74      -$H74      )/$H74      )*100))</f>
        <v>57.03570591452457</v>
      </c>
      <c r="S74" s="62">
        <f>IF(($I74      =0),0,((($K74      -$I74      )/$I74      )*100))</f>
        <v>-108.05777798167884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50.753637050864718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-227.80343880652279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7507000</v>
      </c>
      <c r="C87" s="119">
        <f t="shared" si="55"/>
        <v>0</v>
      </c>
      <c r="D87" s="119">
        <f t="shared" si="55"/>
        <v>0</v>
      </c>
      <c r="E87" s="119">
        <f t="shared" si="55"/>
        <v>7507000</v>
      </c>
      <c r="F87" s="119">
        <f t="shared" si="55"/>
        <v>0</v>
      </c>
      <c r="G87" s="119">
        <f t="shared" si="55"/>
        <v>0</v>
      </c>
      <c r="H87" s="119">
        <f t="shared" si="55"/>
        <v>5040000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5040000</v>
      </c>
      <c r="Q87" s="120">
        <f t="shared" si="55"/>
        <v>0</v>
      </c>
      <c r="R87" s="85">
        <f t="shared" si="55"/>
        <v>-300</v>
      </c>
      <c r="S87" s="85">
        <f t="shared" si="55"/>
        <v>0</v>
      </c>
      <c r="T87" s="86">
        <f>IF(SUM($E88:$E96) =0,0,(P87   /SUM($E88:$E96) )*100)</f>
        <v>67.137338484081525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1715000</v>
      </c>
      <c r="C91" s="93"/>
      <c r="D91" s="93"/>
      <c r="E91" s="93">
        <f t="shared" si="56"/>
        <v>1715000</v>
      </c>
      <c r="F91" s="93">
        <v>0</v>
      </c>
      <c r="G91" s="93">
        <v>0</v>
      </c>
      <c r="H91" s="93">
        <v>2048000</v>
      </c>
      <c r="I91" s="93"/>
      <c r="J91" s="93"/>
      <c r="K91" s="93"/>
      <c r="L91" s="93"/>
      <c r="M91" s="93"/>
      <c r="N91" s="93"/>
      <c r="O91" s="93"/>
      <c r="P91" s="93">
        <f t="shared" si="57"/>
        <v>2048000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119.41690962099125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1792000</v>
      </c>
      <c r="C93" s="93"/>
      <c r="D93" s="93"/>
      <c r="E93" s="93">
        <f t="shared" si="56"/>
        <v>1792000</v>
      </c>
      <c r="F93" s="93">
        <v>0</v>
      </c>
      <c r="G93" s="93">
        <v>0</v>
      </c>
      <c r="H93" s="93">
        <v>1792000</v>
      </c>
      <c r="I93" s="93"/>
      <c r="J93" s="93"/>
      <c r="K93" s="93"/>
      <c r="L93" s="93"/>
      <c r="M93" s="93"/>
      <c r="N93" s="93"/>
      <c r="O93" s="93"/>
      <c r="P93" s="93">
        <f t="shared" si="57"/>
        <v>1792000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4000000</v>
      </c>
      <c r="C95" s="93"/>
      <c r="D95" s="93"/>
      <c r="E95" s="93">
        <f t="shared" si="56"/>
        <v>4000000</v>
      </c>
      <c r="F95" s="93">
        <v>0</v>
      </c>
      <c r="G95" s="93">
        <v>0</v>
      </c>
      <c r="H95" s="93">
        <v>1200000</v>
      </c>
      <c r="I95" s="93"/>
      <c r="J95" s="93"/>
      <c r="K95" s="93"/>
      <c r="L95" s="93"/>
      <c r="M95" s="93"/>
      <c r="N95" s="93"/>
      <c r="O95" s="93"/>
      <c r="P95" s="93">
        <f t="shared" si="57"/>
        <v>1200000</v>
      </c>
      <c r="Q95" s="93">
        <f t="shared" si="58"/>
        <v>0</v>
      </c>
      <c r="R95" s="89">
        <f t="shared" si="59"/>
        <v>-100</v>
      </c>
      <c r="S95" s="89">
        <f t="shared" si="60"/>
        <v>0</v>
      </c>
      <c r="T95" s="89">
        <f t="shared" si="61"/>
        <v>30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7507000</v>
      </c>
      <c r="C114" s="128">
        <f t="shared" si="69"/>
        <v>0</v>
      </c>
      <c r="D114" s="128">
        <f t="shared" si="69"/>
        <v>0</v>
      </c>
      <c r="E114" s="128">
        <f t="shared" si="69"/>
        <v>7507000</v>
      </c>
      <c r="F114" s="128">
        <f t="shared" si="69"/>
        <v>0</v>
      </c>
      <c r="G114" s="128">
        <f t="shared" si="69"/>
        <v>0</v>
      </c>
      <c r="H114" s="128">
        <f t="shared" si="69"/>
        <v>5040000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5040000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0.67137338484081521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7507000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7507000</v>
      </c>
      <c r="F115" s="130">
        <f t="shared" si="70"/>
        <v>0</v>
      </c>
      <c r="G115" s="130">
        <f t="shared" si="70"/>
        <v>0</v>
      </c>
      <c r="H115" s="130">
        <f t="shared" si="70"/>
        <v>5040000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5040000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0.67137338484081521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somJxf037Gd+Ir4t+z3v1RdGahJ6h4sFoQ+Qkt8le6dyLFQ+LleKcnqXZg8GKAZW0dA0K7Fon19SbSIHzvwmUw==" saltValue="tRY89r8ztSp+SFDGi2u2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243000</v>
      </c>
      <c r="I10" s="95">
        <v>242724</v>
      </c>
      <c r="J10" s="94">
        <v>222000</v>
      </c>
      <c r="K10" s="95">
        <v>222318</v>
      </c>
      <c r="L10" s="94"/>
      <c r="M10" s="95"/>
      <c r="N10" s="94"/>
      <c r="O10" s="95"/>
      <c r="P10" s="94">
        <f t="shared" ref="P10:P16" si="1">$H10      +$J10      +$L10      +$N10</f>
        <v>465000</v>
      </c>
      <c r="Q10" s="95">
        <f t="shared" ref="Q10:Q16" si="2">$I10      +$K10      +$M10      +$O10</f>
        <v>465042</v>
      </c>
      <c r="R10" s="48">
        <f t="shared" ref="R10:R16" si="3">IF(($H10      =0),0,((($J10      -$H10      )/$H10      )*100))</f>
        <v>-8.6419753086419746</v>
      </c>
      <c r="S10" s="49">
        <f t="shared" ref="S10:S16" si="4">IF(($I10      =0),0,((($K10      -$I10      )/$I10      )*100))</f>
        <v>-8.4070796460176993</v>
      </c>
      <c r="T10" s="48">
        <f t="shared" ref="T10:T15" si="5">IF(($E10      =0),0,(($P10      /$E10      )*100))</f>
        <v>15.5</v>
      </c>
      <c r="U10" s="50">
        <f t="shared" ref="U10:U15" si="6">IF(($E10      =0),0,(($Q10      /$E10      )*100))</f>
        <v>15.501400000000002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243000</v>
      </c>
      <c r="I16" s="98">
        <f t="shared" si="7"/>
        <v>242724</v>
      </c>
      <c r="J16" s="97">
        <f t="shared" si="7"/>
        <v>222000</v>
      </c>
      <c r="K16" s="98">
        <f t="shared" si="7"/>
        <v>222318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465000</v>
      </c>
      <c r="Q16" s="98">
        <f t="shared" si="2"/>
        <v>465042</v>
      </c>
      <c r="R16" s="52">
        <f t="shared" si="3"/>
        <v>-8.6419753086419746</v>
      </c>
      <c r="S16" s="53">
        <f t="shared" si="4"/>
        <v>-8.4070796460176993</v>
      </c>
      <c r="T16" s="52">
        <f>IF((SUM($E9:$E13))=0,0,(P16/(SUM($E9:$E13))*100))</f>
        <v>15.5</v>
      </c>
      <c r="U16" s="54">
        <f>IF((SUM($E9:$E13))=0,0,(Q16/(SUM($E9:$E13))*100))</f>
        <v>15.501400000000002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15256000</v>
      </c>
      <c r="C22" s="93"/>
      <c r="D22" s="93"/>
      <c r="E22" s="93">
        <f t="shared" si="8"/>
        <v>15256000</v>
      </c>
      <c r="F22" s="94">
        <v>15256000</v>
      </c>
      <c r="G22" s="95">
        <v>7628000</v>
      </c>
      <c r="H22" s="94"/>
      <c r="I22" s="95">
        <v>13563894</v>
      </c>
      <c r="J22" s="94">
        <v>4826000</v>
      </c>
      <c r="K22" s="95">
        <v>9224191</v>
      </c>
      <c r="L22" s="94"/>
      <c r="M22" s="95"/>
      <c r="N22" s="94"/>
      <c r="O22" s="95"/>
      <c r="P22" s="94">
        <f t="shared" si="9"/>
        <v>4826000</v>
      </c>
      <c r="Q22" s="95">
        <f t="shared" si="10"/>
        <v>22788085</v>
      </c>
      <c r="R22" s="48">
        <f t="shared" si="11"/>
        <v>0</v>
      </c>
      <c r="S22" s="49">
        <f t="shared" si="12"/>
        <v>-31.99452163220975</v>
      </c>
      <c r="T22" s="48">
        <f t="shared" si="13"/>
        <v>31.633455689564759</v>
      </c>
      <c r="U22" s="50">
        <f t="shared" si="14"/>
        <v>149.37129653906661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15256000</v>
      </c>
      <c r="C25" s="96">
        <f>SUM(C18:C24)</f>
        <v>0</v>
      </c>
      <c r="D25" s="96"/>
      <c r="E25" s="96">
        <f t="shared" si="8"/>
        <v>15256000</v>
      </c>
      <c r="F25" s="97">
        <f t="shared" ref="F25:O25" si="15">SUM(F18:F24)</f>
        <v>15256000</v>
      </c>
      <c r="G25" s="98">
        <f t="shared" si="15"/>
        <v>7628000</v>
      </c>
      <c r="H25" s="97">
        <f t="shared" si="15"/>
        <v>0</v>
      </c>
      <c r="I25" s="98">
        <f t="shared" si="15"/>
        <v>13563894</v>
      </c>
      <c r="J25" s="97">
        <f t="shared" si="15"/>
        <v>4826000</v>
      </c>
      <c r="K25" s="98">
        <f t="shared" si="15"/>
        <v>9224191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4826000</v>
      </c>
      <c r="Q25" s="98">
        <f t="shared" si="10"/>
        <v>22788085</v>
      </c>
      <c r="R25" s="52">
        <f t="shared" si="11"/>
        <v>0</v>
      </c>
      <c r="S25" s="53">
        <f t="shared" si="12"/>
        <v>-31.99452163220975</v>
      </c>
      <c r="T25" s="52">
        <f>IF(($E25-$E20-$E24)   =0,0,($P25   /($E25-$E20-$E24)   )*100)</f>
        <v>31.633455689564759</v>
      </c>
      <c r="U25" s="54">
        <f>IF(($E25-$E20-$E24)   =0,0,($Q25   /($E25-$E20-$E24)   )*100)</f>
        <v>149.37129653906661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1448000</v>
      </c>
      <c r="C33" s="93"/>
      <c r="D33" s="93"/>
      <c r="E33" s="93">
        <f>$B33      +$C33      +$D33</f>
        <v>1448000</v>
      </c>
      <c r="F33" s="94">
        <v>1448000</v>
      </c>
      <c r="G33" s="95">
        <v>1014000</v>
      </c>
      <c r="H33" s="94">
        <v>362000</v>
      </c>
      <c r="I33" s="95">
        <v>377976</v>
      </c>
      <c r="J33" s="94">
        <v>421000</v>
      </c>
      <c r="K33" s="95">
        <v>420403</v>
      </c>
      <c r="L33" s="94"/>
      <c r="M33" s="95"/>
      <c r="N33" s="94"/>
      <c r="O33" s="95"/>
      <c r="P33" s="94">
        <f>$H33      +$J33      +$L33      +$N33</f>
        <v>783000</v>
      </c>
      <c r="Q33" s="95">
        <f>$I33      +$K33      +$M33      +$O33</f>
        <v>798379</v>
      </c>
      <c r="R33" s="48">
        <f>IF(($H33      =0),0,((($J33      -$H33      )/$H33      )*100))</f>
        <v>16.298342541436465</v>
      </c>
      <c r="S33" s="49">
        <f>IF(($I33      =0),0,((($K33      -$I33      )/$I33      )*100))</f>
        <v>11.224786758947658</v>
      </c>
      <c r="T33" s="48">
        <f>IF(($E33      =0),0,(($P33      /$E33      )*100))</f>
        <v>54.074585635359121</v>
      </c>
      <c r="U33" s="50">
        <f>IF(($E33      =0),0,(($Q33      /$E33      )*100))</f>
        <v>55.136671270718232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1448000</v>
      </c>
      <c r="C34" s="96">
        <f>C33</f>
        <v>0</v>
      </c>
      <c r="D34" s="96"/>
      <c r="E34" s="96">
        <f>$B34      +$C34      +$D34</f>
        <v>1448000</v>
      </c>
      <c r="F34" s="97">
        <f t="shared" ref="F34:O34" si="17">F33</f>
        <v>1448000</v>
      </c>
      <c r="G34" s="98">
        <f t="shared" si="17"/>
        <v>1014000</v>
      </c>
      <c r="H34" s="97">
        <f t="shared" si="17"/>
        <v>362000</v>
      </c>
      <c r="I34" s="98">
        <f t="shared" si="17"/>
        <v>377976</v>
      </c>
      <c r="J34" s="97">
        <f t="shared" si="17"/>
        <v>421000</v>
      </c>
      <c r="K34" s="98">
        <f t="shared" si="17"/>
        <v>420403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783000</v>
      </c>
      <c r="Q34" s="98">
        <f>$I34      +$K34      +$M34      +$O34</f>
        <v>798379</v>
      </c>
      <c r="R34" s="52">
        <f>IF(($H34      =0),0,((($J34      -$H34      )/$H34      )*100))</f>
        <v>16.298342541436465</v>
      </c>
      <c r="S34" s="53">
        <f>IF(($I34      =0),0,((($K34      -$I34      )/$I34      )*100))</f>
        <v>11.224786758947658</v>
      </c>
      <c r="T34" s="52">
        <f>IF($E34   =0,0,($P34   /$E34   )*100)</f>
        <v>54.074585635359121</v>
      </c>
      <c r="U34" s="54">
        <f>IF($E34   =0,0,($Q34   /$E34   )*100)</f>
        <v>55.136671270718232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7013000</v>
      </c>
      <c r="C36" s="93"/>
      <c r="D36" s="93"/>
      <c r="E36" s="93">
        <f t="shared" ref="E36:E41" si="18">$B36      +$C36      +$D36</f>
        <v>7013000</v>
      </c>
      <c r="F36" s="94">
        <v>7013000</v>
      </c>
      <c r="G36" s="95">
        <v>4513000</v>
      </c>
      <c r="H36" s="94">
        <v>1077000</v>
      </c>
      <c r="I36" s="95">
        <v>611637</v>
      </c>
      <c r="J36" s="94">
        <v>3436000</v>
      </c>
      <c r="K36" s="95">
        <v>4109223</v>
      </c>
      <c r="L36" s="94"/>
      <c r="M36" s="95"/>
      <c r="N36" s="94"/>
      <c r="O36" s="95"/>
      <c r="P36" s="94">
        <f t="shared" ref="P36:P41" si="19">$H36      +$J36      +$L36      +$N36</f>
        <v>4513000</v>
      </c>
      <c r="Q36" s="95">
        <f t="shared" ref="Q36:Q41" si="20">$I36      +$K36      +$M36      +$O36</f>
        <v>4720860</v>
      </c>
      <c r="R36" s="48">
        <f t="shared" ref="R36:R41" si="21">IF(($H36      =0),0,((($J36      -$H36      )/$H36      )*100))</f>
        <v>219.03435468895077</v>
      </c>
      <c r="S36" s="49">
        <f t="shared" ref="S36:S41" si="22">IF(($I36      =0),0,((($K36      -$I36      )/$I36      )*100))</f>
        <v>571.84016009495826</v>
      </c>
      <c r="T36" s="48">
        <f t="shared" ref="T36:T40" si="23">IF(($E36      =0),0,(($P36      /$E36      )*100))</f>
        <v>64.351917866818766</v>
      </c>
      <c r="U36" s="50">
        <f t="shared" ref="U36:U40" si="24">IF(($E36      =0),0,(($Q36      /$E36      )*100))</f>
        <v>67.315842007699985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667000</v>
      </c>
      <c r="C37" s="93"/>
      <c r="D37" s="93"/>
      <c r="E37" s="93">
        <f t="shared" si="18"/>
        <v>667000</v>
      </c>
      <c r="F37" s="94">
        <v>667000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7680000</v>
      </c>
      <c r="C41" s="96">
        <f>SUM(C36:C40)</f>
        <v>0</v>
      </c>
      <c r="D41" s="96"/>
      <c r="E41" s="96">
        <f t="shared" si="18"/>
        <v>7680000</v>
      </c>
      <c r="F41" s="97">
        <f t="shared" ref="F41:O41" si="25">SUM(F36:F40)</f>
        <v>7680000</v>
      </c>
      <c r="G41" s="98">
        <f t="shared" si="25"/>
        <v>4513000</v>
      </c>
      <c r="H41" s="97">
        <f t="shared" si="25"/>
        <v>1077000</v>
      </c>
      <c r="I41" s="98">
        <f t="shared" si="25"/>
        <v>611637</v>
      </c>
      <c r="J41" s="97">
        <f t="shared" si="25"/>
        <v>3436000</v>
      </c>
      <c r="K41" s="98">
        <f t="shared" si="25"/>
        <v>4109223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4513000</v>
      </c>
      <c r="Q41" s="98">
        <f t="shared" si="20"/>
        <v>4720860</v>
      </c>
      <c r="R41" s="52">
        <f t="shared" si="21"/>
        <v>219.03435468895077</v>
      </c>
      <c r="S41" s="53">
        <f t="shared" si="22"/>
        <v>571.84016009495826</v>
      </c>
      <c r="T41" s="52">
        <f>IF((+$E36+$E39) =0,0,(P41   /(+$E36+$E39) )*100)</f>
        <v>64.351917866818766</v>
      </c>
      <c r="U41" s="54">
        <f>IF((+$E36+$E39) =0,0,(Q41   /(+$E36+$E39) )*100)</f>
        <v>67.315842007699985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27384000</v>
      </c>
      <c r="C68" s="105">
        <f>SUM(C9:C15,C18:C24,C27:C30,C33,C36:C40,C43:C53,C56:C59,C62:C66)</f>
        <v>0</v>
      </c>
      <c r="D68" s="105"/>
      <c r="E68" s="105">
        <f t="shared" si="35"/>
        <v>27384000</v>
      </c>
      <c r="F68" s="106">
        <f t="shared" ref="F68:O68" si="43">SUM(F9:F15,F18:F24,F27:F30,F33,F36:F40,F43:F53,F56:F59,F62:F66)</f>
        <v>27384000</v>
      </c>
      <c r="G68" s="107">
        <f t="shared" si="43"/>
        <v>16155000</v>
      </c>
      <c r="H68" s="106">
        <f t="shared" si="43"/>
        <v>1682000</v>
      </c>
      <c r="I68" s="107">
        <f t="shared" si="43"/>
        <v>14796231</v>
      </c>
      <c r="J68" s="106">
        <f t="shared" si="43"/>
        <v>8905000</v>
      </c>
      <c r="K68" s="107">
        <f t="shared" si="43"/>
        <v>13976135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10587000</v>
      </c>
      <c r="Q68" s="107">
        <f t="shared" si="37"/>
        <v>28772366</v>
      </c>
      <c r="R68" s="61">
        <f t="shared" si="38"/>
        <v>429.42925089179545</v>
      </c>
      <c r="S68" s="62">
        <f t="shared" si="39"/>
        <v>-5.542600679862324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39.626455066062803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107.69310177040836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25797000</v>
      </c>
      <c r="C70" s="93"/>
      <c r="D70" s="93"/>
      <c r="E70" s="93">
        <f>$B70      +$C70      +$D70</f>
        <v>25797000</v>
      </c>
      <c r="F70" s="94">
        <v>25797000</v>
      </c>
      <c r="G70" s="95">
        <v>22226000</v>
      </c>
      <c r="H70" s="94">
        <v>3637000</v>
      </c>
      <c r="I70" s="95">
        <v>4806043</v>
      </c>
      <c r="J70" s="94">
        <v>11962000</v>
      </c>
      <c r="K70" s="95">
        <v>10377821</v>
      </c>
      <c r="L70" s="94"/>
      <c r="M70" s="95"/>
      <c r="N70" s="94"/>
      <c r="O70" s="95"/>
      <c r="P70" s="94">
        <f>$H70      +$J70      +$L70      +$N70</f>
        <v>15599000</v>
      </c>
      <c r="Q70" s="95">
        <f>$I70      +$K70      +$M70      +$O70</f>
        <v>15183864</v>
      </c>
      <c r="R70" s="48">
        <f>IF(($H70      =0),0,((($J70      -$H70      )/$H70      )*100))</f>
        <v>228.89744294748419</v>
      </c>
      <c r="S70" s="49">
        <f>IF(($I70      =0),0,((($K70      -$I70      )/$I70      )*100))</f>
        <v>115.9327538267968</v>
      </c>
      <c r="T70" s="48">
        <f>IF(($E70      =0),0,(($P70      /$E70      )*100))</f>
        <v>60.468271504438498</v>
      </c>
      <c r="U70" s="50">
        <f>IF(($E70      =0),0,(($Q70      /$E70      )*100))</f>
        <v>58.859030119781373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25797000</v>
      </c>
      <c r="C72" s="102">
        <f>SUM(C70:C71)</f>
        <v>0</v>
      </c>
      <c r="D72" s="102"/>
      <c r="E72" s="102">
        <f>$B72      +$C72      +$D72</f>
        <v>25797000</v>
      </c>
      <c r="F72" s="103">
        <f t="shared" ref="F72:O72" si="44">SUM(F70:F71)</f>
        <v>25797000</v>
      </c>
      <c r="G72" s="104">
        <f t="shared" si="44"/>
        <v>22226000</v>
      </c>
      <c r="H72" s="103">
        <f t="shared" si="44"/>
        <v>3637000</v>
      </c>
      <c r="I72" s="104">
        <f t="shared" si="44"/>
        <v>4806043</v>
      </c>
      <c r="J72" s="103">
        <f t="shared" si="44"/>
        <v>11962000</v>
      </c>
      <c r="K72" s="104">
        <f t="shared" si="44"/>
        <v>10377821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15599000</v>
      </c>
      <c r="Q72" s="104">
        <f>$I72      +$K72      +$M72      +$O72</f>
        <v>15183864</v>
      </c>
      <c r="R72" s="57">
        <f>IF(($H72      =0),0,((($J72      -$H72      )/$H72      )*100))</f>
        <v>228.89744294748419</v>
      </c>
      <c r="S72" s="58">
        <f>IF(($I72      =0),0,((($K72      -$I72      )/$I72      )*100))</f>
        <v>115.9327538267968</v>
      </c>
      <c r="T72" s="57">
        <f>IF(($E70      =0),0,(($P70      /$E70      )*100))</f>
        <v>60.468271504438498</v>
      </c>
      <c r="U72" s="59">
        <f>IF($E70   =0,0,($Q70   /$E70 )*100)</f>
        <v>58.859030119781373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25797000</v>
      </c>
      <c r="C73" s="105">
        <f>SUM(C70:C71)</f>
        <v>0</v>
      </c>
      <c r="D73" s="105"/>
      <c r="E73" s="105">
        <f>$B73      +$C73      +$D73</f>
        <v>25797000</v>
      </c>
      <c r="F73" s="106">
        <f t="shared" ref="F73:O73" si="45">SUM(F70:F71)</f>
        <v>25797000</v>
      </c>
      <c r="G73" s="107">
        <f t="shared" si="45"/>
        <v>22226000</v>
      </c>
      <c r="H73" s="106">
        <f t="shared" si="45"/>
        <v>3637000</v>
      </c>
      <c r="I73" s="107">
        <f t="shared" si="45"/>
        <v>4806043</v>
      </c>
      <c r="J73" s="106">
        <f t="shared" si="45"/>
        <v>11962000</v>
      </c>
      <c r="K73" s="107">
        <f t="shared" si="45"/>
        <v>10377821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15599000</v>
      </c>
      <c r="Q73" s="107">
        <f>$I73      +$K73      +$M73      +$O73</f>
        <v>15183864</v>
      </c>
      <c r="R73" s="61">
        <f>IF(($H73      =0),0,((($J73      -$H73      )/$H73      )*100))</f>
        <v>228.89744294748419</v>
      </c>
      <c r="S73" s="62">
        <f>IF(($I73      =0),0,((($K73      -$I73      )/$I73      )*100))</f>
        <v>115.9327538267968</v>
      </c>
      <c r="T73" s="61">
        <f>IF(($E70      =0),0,(($P70      /$E70      )*100))</f>
        <v>60.468271504438498</v>
      </c>
      <c r="U73" s="65">
        <f>IF($E70   =0,0,($Q70   /$E70 )*100)</f>
        <v>58.859030119781373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53181000</v>
      </c>
      <c r="C74" s="105">
        <f>SUM(C9:C15,C18:C24,C27:C30,C33,C36:C40,C43:C53,C56:C59,C62:C66,C70:C71)</f>
        <v>0</v>
      </c>
      <c r="D74" s="105"/>
      <c r="E74" s="105">
        <f>$B74      +$C74      +$D74</f>
        <v>53181000</v>
      </c>
      <c r="F74" s="106">
        <f t="shared" ref="F74:O74" si="46">SUM(F9:F15,F18:F24,F27:F30,F33,F36:F40,F43:F53,F56:F59,F62:F66,F70:F71)</f>
        <v>53181000</v>
      </c>
      <c r="G74" s="107">
        <f t="shared" si="46"/>
        <v>38381000</v>
      </c>
      <c r="H74" s="106">
        <f t="shared" si="46"/>
        <v>5319000</v>
      </c>
      <c r="I74" s="107">
        <f t="shared" si="46"/>
        <v>19602274</v>
      </c>
      <c r="J74" s="106">
        <f t="shared" si="46"/>
        <v>20867000</v>
      </c>
      <c r="K74" s="107">
        <f t="shared" si="46"/>
        <v>24353956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26186000</v>
      </c>
      <c r="Q74" s="107">
        <f>$I74      +$K74      +$M74      +$O74</f>
        <v>43956230</v>
      </c>
      <c r="R74" s="61">
        <f>IF(($H74      =0),0,((($J74      -$H74      )/$H74      )*100))</f>
        <v>292.31058469637151</v>
      </c>
      <c r="S74" s="62">
        <f>IF(($I74      =0),0,((($K74      -$I74      )/$I74      )*100))</f>
        <v>24.240463121778628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49.864797958639599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83.703831359256569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19787000</v>
      </c>
      <c r="C87" s="119">
        <f t="shared" si="55"/>
        <v>0</v>
      </c>
      <c r="D87" s="119">
        <f t="shared" si="55"/>
        <v>0</v>
      </c>
      <c r="E87" s="119">
        <f t="shared" si="55"/>
        <v>19787000</v>
      </c>
      <c r="F87" s="119">
        <f t="shared" si="55"/>
        <v>0</v>
      </c>
      <c r="G87" s="119">
        <f t="shared" si="55"/>
        <v>0</v>
      </c>
      <c r="H87" s="119">
        <f t="shared" si="55"/>
        <v>10041000</v>
      </c>
      <c r="I87" s="119">
        <f t="shared" si="55"/>
        <v>0</v>
      </c>
      <c r="J87" s="119">
        <f t="shared" si="55"/>
        <v>4784000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14825000</v>
      </c>
      <c r="Q87" s="120">
        <f t="shared" si="55"/>
        <v>0</v>
      </c>
      <c r="R87" s="85">
        <f t="shared" si="55"/>
        <v>-61.318593765561204</v>
      </c>
      <c r="S87" s="85">
        <f t="shared" si="55"/>
        <v>0</v>
      </c>
      <c r="T87" s="86">
        <f>IF(SUM($E88:$E96) =0,0,(P87   /SUM($E88:$E96) )*100)</f>
        <v>74.922929195936732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14000000</v>
      </c>
      <c r="C91" s="93"/>
      <c r="D91" s="93"/>
      <c r="E91" s="93">
        <f t="shared" si="56"/>
        <v>14000000</v>
      </c>
      <c r="F91" s="93">
        <v>0</v>
      </c>
      <c r="G91" s="93">
        <v>0</v>
      </c>
      <c r="H91" s="93">
        <v>10041000</v>
      </c>
      <c r="I91" s="93"/>
      <c r="J91" s="93">
        <v>3884000</v>
      </c>
      <c r="K91" s="93"/>
      <c r="L91" s="93"/>
      <c r="M91" s="93"/>
      <c r="N91" s="93"/>
      <c r="O91" s="93"/>
      <c r="P91" s="93">
        <f t="shared" si="57"/>
        <v>13925000</v>
      </c>
      <c r="Q91" s="93">
        <f t="shared" si="58"/>
        <v>0</v>
      </c>
      <c r="R91" s="89">
        <f t="shared" si="59"/>
        <v>-61.318593765561204</v>
      </c>
      <c r="S91" s="89">
        <f t="shared" si="60"/>
        <v>0</v>
      </c>
      <c r="T91" s="89">
        <f t="shared" si="61"/>
        <v>99.464285714285722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787000</v>
      </c>
      <c r="C93" s="93"/>
      <c r="D93" s="93"/>
      <c r="E93" s="93">
        <f t="shared" si="56"/>
        <v>787000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3000000</v>
      </c>
      <c r="C95" s="93"/>
      <c r="D95" s="93"/>
      <c r="E95" s="93">
        <f t="shared" si="56"/>
        <v>3000000</v>
      </c>
      <c r="F95" s="93">
        <v>0</v>
      </c>
      <c r="G95" s="93">
        <v>0</v>
      </c>
      <c r="H95" s="93"/>
      <c r="I95" s="93"/>
      <c r="J95" s="93">
        <v>900000</v>
      </c>
      <c r="K95" s="93"/>
      <c r="L95" s="93"/>
      <c r="M95" s="93"/>
      <c r="N95" s="93"/>
      <c r="O95" s="93"/>
      <c r="P95" s="93">
        <f t="shared" si="57"/>
        <v>900000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30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2000000</v>
      </c>
      <c r="C96" s="122"/>
      <c r="D96" s="122"/>
      <c r="E96" s="122">
        <f t="shared" si="56"/>
        <v>2000000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19787000</v>
      </c>
      <c r="C114" s="128">
        <f t="shared" si="69"/>
        <v>0</v>
      </c>
      <c r="D114" s="128">
        <f t="shared" si="69"/>
        <v>0</v>
      </c>
      <c r="E114" s="128">
        <f t="shared" si="69"/>
        <v>19787000</v>
      </c>
      <c r="F114" s="128">
        <f t="shared" si="69"/>
        <v>0</v>
      </c>
      <c r="G114" s="128">
        <f t="shared" si="69"/>
        <v>0</v>
      </c>
      <c r="H114" s="128">
        <f t="shared" si="69"/>
        <v>10041000</v>
      </c>
      <c r="I114" s="128">
        <f t="shared" si="69"/>
        <v>0</v>
      </c>
      <c r="J114" s="128">
        <f t="shared" si="69"/>
        <v>4784000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14825000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0.74922929195936727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19787000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19787000</v>
      </c>
      <c r="F115" s="130">
        <f t="shared" si="70"/>
        <v>0</v>
      </c>
      <c r="G115" s="130">
        <f t="shared" si="70"/>
        <v>0</v>
      </c>
      <c r="H115" s="130">
        <f t="shared" si="70"/>
        <v>10041000</v>
      </c>
      <c r="I115" s="130">
        <f t="shared" si="70"/>
        <v>0</v>
      </c>
      <c r="J115" s="130">
        <f t="shared" si="70"/>
        <v>4784000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14825000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0.74922929195936727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o95OQA1ANTlQmu99cYdQg+YSDb6SVEjnRhHM+ryqxY4bKeNWrAGCAkyskUDFpiUvMY6zX4vu3NZmwrXERCcQRQ==" saltValue="9nzthovrHY9KTjdUJLdQ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>
        <v>447000</v>
      </c>
      <c r="I10" s="95">
        <v>1505245</v>
      </c>
      <c r="J10" s="94">
        <v>1002000</v>
      </c>
      <c r="K10" s="95">
        <v>729014</v>
      </c>
      <c r="L10" s="94"/>
      <c r="M10" s="95"/>
      <c r="N10" s="94"/>
      <c r="O10" s="95"/>
      <c r="P10" s="94">
        <f t="shared" ref="P10:P16" si="1">$H10      +$J10      +$L10      +$N10</f>
        <v>1449000</v>
      </c>
      <c r="Q10" s="95">
        <f t="shared" ref="Q10:Q16" si="2">$I10      +$K10      +$M10      +$O10</f>
        <v>2234259</v>
      </c>
      <c r="R10" s="48">
        <f t="shared" ref="R10:R16" si="3">IF(($H10      =0),0,((($J10      -$H10      )/$H10      )*100))</f>
        <v>124.16107382550337</v>
      </c>
      <c r="S10" s="49">
        <f t="shared" ref="S10:S16" si="4">IF(($I10      =0),0,((($K10      -$I10      )/$I10      )*100))</f>
        <v>-51.568415772847608</v>
      </c>
      <c r="T10" s="48">
        <f t="shared" ref="T10:T15" si="5">IF(($E10      =0),0,(($P10      /$E10      )*100))</f>
        <v>51.749999999999993</v>
      </c>
      <c r="U10" s="50">
        <f t="shared" ref="U10:U15" si="6">IF(($E10      =0),0,(($Q10      /$E10      )*100))</f>
        <v>79.794964285714286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2800000</v>
      </c>
      <c r="C16" s="96">
        <f>SUM(C9:C15)</f>
        <v>0</v>
      </c>
      <c r="D16" s="96"/>
      <c r="E16" s="96">
        <f t="shared" si="0"/>
        <v>2800000</v>
      </c>
      <c r="F16" s="97">
        <f t="shared" ref="F16:O16" si="7">SUM(F9:F15)</f>
        <v>2800000</v>
      </c>
      <c r="G16" s="98">
        <f t="shared" si="7"/>
        <v>2800000</v>
      </c>
      <c r="H16" s="97">
        <f t="shared" si="7"/>
        <v>447000</v>
      </c>
      <c r="I16" s="98">
        <f t="shared" si="7"/>
        <v>1505245</v>
      </c>
      <c r="J16" s="97">
        <f t="shared" si="7"/>
        <v>1002000</v>
      </c>
      <c r="K16" s="98">
        <f t="shared" si="7"/>
        <v>729014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1449000</v>
      </c>
      <c r="Q16" s="98">
        <f t="shared" si="2"/>
        <v>2234259</v>
      </c>
      <c r="R16" s="52">
        <f t="shared" si="3"/>
        <v>124.16107382550337</v>
      </c>
      <c r="S16" s="53">
        <f t="shared" si="4"/>
        <v>-51.568415772847608</v>
      </c>
      <c r="T16" s="52">
        <f>IF((SUM($E9:$E13))=0,0,(P16/(SUM($E9:$E13))*100))</f>
        <v>51.749999999999993</v>
      </c>
      <c r="U16" s="54">
        <f>IF((SUM($E9:$E13))=0,0,(Q16/(SUM($E9:$E13))*100))</f>
        <v>79.794964285714286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27415000</v>
      </c>
      <c r="C22" s="93"/>
      <c r="D22" s="93"/>
      <c r="E22" s="93">
        <f t="shared" si="8"/>
        <v>27415000</v>
      </c>
      <c r="F22" s="94">
        <v>27415000</v>
      </c>
      <c r="G22" s="95">
        <v>13708000</v>
      </c>
      <c r="H22" s="94"/>
      <c r="I22" s="95">
        <v>1260611</v>
      </c>
      <c r="J22" s="94"/>
      <c r="K22" s="95">
        <v>12881874</v>
      </c>
      <c r="L22" s="94"/>
      <c r="M22" s="95"/>
      <c r="N22" s="94"/>
      <c r="O22" s="95"/>
      <c r="P22" s="94">
        <f t="shared" si="9"/>
        <v>0</v>
      </c>
      <c r="Q22" s="95">
        <f t="shared" si="10"/>
        <v>14142485</v>
      </c>
      <c r="R22" s="48">
        <f t="shared" si="11"/>
        <v>0</v>
      </c>
      <c r="S22" s="49">
        <f t="shared" si="12"/>
        <v>921.87542390158421</v>
      </c>
      <c r="T22" s="48">
        <f t="shared" si="13"/>
        <v>0</v>
      </c>
      <c r="U22" s="50">
        <f t="shared" si="14"/>
        <v>51.586667882546053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27415000</v>
      </c>
      <c r="C25" s="96">
        <f>SUM(C18:C24)</f>
        <v>0</v>
      </c>
      <c r="D25" s="96"/>
      <c r="E25" s="96">
        <f t="shared" si="8"/>
        <v>27415000</v>
      </c>
      <c r="F25" s="97">
        <f t="shared" ref="F25:O25" si="15">SUM(F18:F24)</f>
        <v>27415000</v>
      </c>
      <c r="G25" s="98">
        <f t="shared" si="15"/>
        <v>13708000</v>
      </c>
      <c r="H25" s="97">
        <f t="shared" si="15"/>
        <v>0</v>
      </c>
      <c r="I25" s="98">
        <f t="shared" si="15"/>
        <v>1260611</v>
      </c>
      <c r="J25" s="97">
        <f t="shared" si="15"/>
        <v>0</v>
      </c>
      <c r="K25" s="98">
        <f t="shared" si="15"/>
        <v>12881874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14142485</v>
      </c>
      <c r="R25" s="52">
        <f t="shared" si="11"/>
        <v>0</v>
      </c>
      <c r="S25" s="53">
        <f t="shared" si="12"/>
        <v>921.87542390158421</v>
      </c>
      <c r="T25" s="52">
        <f>IF(($E25-$E20-$E24)   =0,0,($P25   /($E25-$E20-$E24)   )*100)</f>
        <v>0</v>
      </c>
      <c r="U25" s="54">
        <f>IF(($E25-$E20-$E24)   =0,0,($Q25   /($E25-$E20-$E24)   )*100)</f>
        <v>51.586667882546053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2983000</v>
      </c>
      <c r="C33" s="93"/>
      <c r="D33" s="93"/>
      <c r="E33" s="93">
        <f>$B33      +$C33      +$D33</f>
        <v>2983000</v>
      </c>
      <c r="F33" s="94">
        <v>2983000</v>
      </c>
      <c r="G33" s="95">
        <v>2088000</v>
      </c>
      <c r="H33" s="94">
        <v>745000</v>
      </c>
      <c r="I33" s="95">
        <v>992031</v>
      </c>
      <c r="J33" s="94">
        <v>1343000</v>
      </c>
      <c r="K33" s="95">
        <v>1000783</v>
      </c>
      <c r="L33" s="94"/>
      <c r="M33" s="95"/>
      <c r="N33" s="94"/>
      <c r="O33" s="95"/>
      <c r="P33" s="94">
        <f>$H33      +$J33      +$L33      +$N33</f>
        <v>2088000</v>
      </c>
      <c r="Q33" s="95">
        <f>$I33      +$K33      +$M33      +$O33</f>
        <v>1992814</v>
      </c>
      <c r="R33" s="48">
        <f>IF(($H33      =0),0,((($J33      -$H33      )/$H33      )*100))</f>
        <v>80.268456375838923</v>
      </c>
      <c r="S33" s="49">
        <f>IF(($I33      =0),0,((($K33      -$I33      )/$I33      )*100))</f>
        <v>0.88223049481316618</v>
      </c>
      <c r="T33" s="48">
        <f>IF(($E33      =0),0,(($P33      /$E33      )*100))</f>
        <v>69.996647670130741</v>
      </c>
      <c r="U33" s="50">
        <f>IF(($E33      =0),0,(($Q33      /$E33      )*100))</f>
        <v>66.805698960777733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2983000</v>
      </c>
      <c r="C34" s="96">
        <f>C33</f>
        <v>0</v>
      </c>
      <c r="D34" s="96"/>
      <c r="E34" s="96">
        <f>$B34      +$C34      +$D34</f>
        <v>2983000</v>
      </c>
      <c r="F34" s="97">
        <f t="shared" ref="F34:O34" si="17">F33</f>
        <v>2983000</v>
      </c>
      <c r="G34" s="98">
        <f t="shared" si="17"/>
        <v>2088000</v>
      </c>
      <c r="H34" s="97">
        <f t="shared" si="17"/>
        <v>745000</v>
      </c>
      <c r="I34" s="98">
        <f t="shared" si="17"/>
        <v>992031</v>
      </c>
      <c r="J34" s="97">
        <f t="shared" si="17"/>
        <v>1343000</v>
      </c>
      <c r="K34" s="98">
        <f t="shared" si="17"/>
        <v>1000783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2088000</v>
      </c>
      <c r="Q34" s="98">
        <f>$I34      +$K34      +$M34      +$O34</f>
        <v>1992814</v>
      </c>
      <c r="R34" s="52">
        <f>IF(($H34      =0),0,((($J34      -$H34      )/$H34      )*100))</f>
        <v>80.268456375838923</v>
      </c>
      <c r="S34" s="53">
        <f>IF(($I34      =0),0,((($K34      -$I34      )/$I34      )*100))</f>
        <v>0.88223049481316618</v>
      </c>
      <c r="T34" s="52">
        <f>IF($E34   =0,0,($P34   /$E34   )*100)</f>
        <v>69.996647670130741</v>
      </c>
      <c r="U34" s="54">
        <f>IF($E34   =0,0,($Q34   /$E34   )*100)</f>
        <v>66.805698960777733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409000</v>
      </c>
      <c r="C36" s="93"/>
      <c r="D36" s="93"/>
      <c r="E36" s="93">
        <f t="shared" ref="E36:E41" si="18">$B36      +$C36      +$D36</f>
        <v>409000</v>
      </c>
      <c r="F36" s="94">
        <v>409000</v>
      </c>
      <c r="G36" s="95">
        <v>409000</v>
      </c>
      <c r="H36" s="94">
        <v>409000</v>
      </c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409000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100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20053000</v>
      </c>
      <c r="C37" s="93"/>
      <c r="D37" s="93"/>
      <c r="E37" s="93">
        <f t="shared" si="18"/>
        <v>20053000</v>
      </c>
      <c r="F37" s="94">
        <v>20053000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20462000</v>
      </c>
      <c r="C41" s="96">
        <f>SUM(C36:C40)</f>
        <v>0</v>
      </c>
      <c r="D41" s="96"/>
      <c r="E41" s="96">
        <f t="shared" si="18"/>
        <v>20462000</v>
      </c>
      <c r="F41" s="97">
        <f t="shared" ref="F41:O41" si="25">SUM(F36:F40)</f>
        <v>20462000</v>
      </c>
      <c r="G41" s="98">
        <f t="shared" si="25"/>
        <v>409000</v>
      </c>
      <c r="H41" s="97">
        <f t="shared" si="25"/>
        <v>409000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409000</v>
      </c>
      <c r="Q41" s="98">
        <f t="shared" si="20"/>
        <v>0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100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53660000</v>
      </c>
      <c r="C68" s="105">
        <f>SUM(C9:C15,C18:C24,C27:C30,C33,C36:C40,C43:C53,C56:C59,C62:C66)</f>
        <v>0</v>
      </c>
      <c r="D68" s="105"/>
      <c r="E68" s="105">
        <f t="shared" si="35"/>
        <v>53660000</v>
      </c>
      <c r="F68" s="106">
        <f t="shared" ref="F68:O68" si="43">SUM(F9:F15,F18:F24,F27:F30,F33,F36:F40,F43:F53,F56:F59,F62:F66)</f>
        <v>53660000</v>
      </c>
      <c r="G68" s="107">
        <f t="shared" si="43"/>
        <v>19005000</v>
      </c>
      <c r="H68" s="106">
        <f t="shared" si="43"/>
        <v>1601000</v>
      </c>
      <c r="I68" s="107">
        <f t="shared" si="43"/>
        <v>3757887</v>
      </c>
      <c r="J68" s="106">
        <f t="shared" si="43"/>
        <v>2345000</v>
      </c>
      <c r="K68" s="107">
        <f t="shared" si="43"/>
        <v>14611671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3946000</v>
      </c>
      <c r="Q68" s="107">
        <f t="shared" si="37"/>
        <v>18369558</v>
      </c>
      <c r="R68" s="61">
        <f t="shared" si="38"/>
        <v>46.470955652717052</v>
      </c>
      <c r="S68" s="62">
        <f t="shared" si="39"/>
        <v>288.82677951731915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11.741601452078436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54.659916088910045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45699000</v>
      </c>
      <c r="C70" s="93"/>
      <c r="D70" s="93"/>
      <c r="E70" s="93">
        <f>$B70      +$C70      +$D70</f>
        <v>45699000</v>
      </c>
      <c r="F70" s="94">
        <v>45699000</v>
      </c>
      <c r="G70" s="95">
        <v>38130000</v>
      </c>
      <c r="H70" s="94">
        <v>11690000</v>
      </c>
      <c r="I70" s="95">
        <v>15833010</v>
      </c>
      <c r="J70" s="94">
        <v>21545000</v>
      </c>
      <c r="K70" s="95">
        <v>16998694</v>
      </c>
      <c r="L70" s="94"/>
      <c r="M70" s="95"/>
      <c r="N70" s="94"/>
      <c r="O70" s="95"/>
      <c r="P70" s="94">
        <f>$H70      +$J70      +$L70      +$N70</f>
        <v>33235000</v>
      </c>
      <c r="Q70" s="95">
        <f>$I70      +$K70      +$M70      +$O70</f>
        <v>32831704</v>
      </c>
      <c r="R70" s="48">
        <f>IF(($H70      =0),0,((($J70      -$H70      )/$H70      )*100))</f>
        <v>84.302822925577416</v>
      </c>
      <c r="S70" s="49">
        <f>IF(($I70      =0),0,((($K70      -$I70      )/$I70      )*100))</f>
        <v>7.3623650840869805</v>
      </c>
      <c r="T70" s="48">
        <f>IF(($E70      =0),0,(($P70      /$E70      )*100))</f>
        <v>72.725880216197297</v>
      </c>
      <c r="U70" s="50">
        <f>IF(($E70      =0),0,(($Q70      /$E70      )*100))</f>
        <v>71.843375128558606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45699000</v>
      </c>
      <c r="C72" s="102">
        <f>SUM(C70:C71)</f>
        <v>0</v>
      </c>
      <c r="D72" s="102"/>
      <c r="E72" s="102">
        <f>$B72      +$C72      +$D72</f>
        <v>45699000</v>
      </c>
      <c r="F72" s="103">
        <f t="shared" ref="F72:O72" si="44">SUM(F70:F71)</f>
        <v>45699000</v>
      </c>
      <c r="G72" s="104">
        <f t="shared" si="44"/>
        <v>38130000</v>
      </c>
      <c r="H72" s="103">
        <f t="shared" si="44"/>
        <v>11690000</v>
      </c>
      <c r="I72" s="104">
        <f t="shared" si="44"/>
        <v>15833010</v>
      </c>
      <c r="J72" s="103">
        <f t="shared" si="44"/>
        <v>21545000</v>
      </c>
      <c r="K72" s="104">
        <f t="shared" si="44"/>
        <v>16998694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33235000</v>
      </c>
      <c r="Q72" s="104">
        <f>$I72      +$K72      +$M72      +$O72</f>
        <v>32831704</v>
      </c>
      <c r="R72" s="57">
        <f>IF(($H72      =0),0,((($J72      -$H72      )/$H72      )*100))</f>
        <v>84.302822925577416</v>
      </c>
      <c r="S72" s="58">
        <f>IF(($I72      =0),0,((($K72      -$I72      )/$I72      )*100))</f>
        <v>7.3623650840869805</v>
      </c>
      <c r="T72" s="57">
        <f>IF(($E70      =0),0,(($P70      /$E70      )*100))</f>
        <v>72.725880216197297</v>
      </c>
      <c r="U72" s="59">
        <f>IF($E70   =0,0,($Q70   /$E70 )*100)</f>
        <v>71.843375128558606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45699000</v>
      </c>
      <c r="C73" s="105">
        <f>SUM(C70:C71)</f>
        <v>0</v>
      </c>
      <c r="D73" s="105"/>
      <c r="E73" s="105">
        <f>$B73      +$C73      +$D73</f>
        <v>45699000</v>
      </c>
      <c r="F73" s="106">
        <f t="shared" ref="F73:O73" si="45">SUM(F70:F71)</f>
        <v>45699000</v>
      </c>
      <c r="G73" s="107">
        <f t="shared" si="45"/>
        <v>38130000</v>
      </c>
      <c r="H73" s="106">
        <f t="shared" si="45"/>
        <v>11690000</v>
      </c>
      <c r="I73" s="107">
        <f t="shared" si="45"/>
        <v>15833010</v>
      </c>
      <c r="J73" s="106">
        <f t="shared" si="45"/>
        <v>21545000</v>
      </c>
      <c r="K73" s="107">
        <f t="shared" si="45"/>
        <v>16998694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33235000</v>
      </c>
      <c r="Q73" s="107">
        <f>$I73      +$K73      +$M73      +$O73</f>
        <v>32831704</v>
      </c>
      <c r="R73" s="61">
        <f>IF(($H73      =0),0,((($J73      -$H73      )/$H73      )*100))</f>
        <v>84.302822925577416</v>
      </c>
      <c r="S73" s="62">
        <f>IF(($I73      =0),0,((($K73      -$I73      )/$I73      )*100))</f>
        <v>7.3623650840869805</v>
      </c>
      <c r="T73" s="61">
        <f>IF(($E70      =0),0,(($P70      /$E70      )*100))</f>
        <v>72.725880216197297</v>
      </c>
      <c r="U73" s="65">
        <f>IF($E70   =0,0,($Q70   /$E70 )*100)</f>
        <v>71.843375128558606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99359000</v>
      </c>
      <c r="C74" s="105">
        <f>SUM(C9:C15,C18:C24,C27:C30,C33,C36:C40,C43:C53,C56:C59,C62:C66,C70:C71)</f>
        <v>0</v>
      </c>
      <c r="D74" s="105"/>
      <c r="E74" s="105">
        <f>$B74      +$C74      +$D74</f>
        <v>99359000</v>
      </c>
      <c r="F74" s="106">
        <f t="shared" ref="F74:O74" si="46">SUM(F9:F15,F18:F24,F27:F30,F33,F36:F40,F43:F53,F56:F59,F62:F66,F70:F71)</f>
        <v>99359000</v>
      </c>
      <c r="G74" s="107">
        <f t="shared" si="46"/>
        <v>57135000</v>
      </c>
      <c r="H74" s="106">
        <f t="shared" si="46"/>
        <v>13291000</v>
      </c>
      <c r="I74" s="107">
        <f t="shared" si="46"/>
        <v>19590897</v>
      </c>
      <c r="J74" s="106">
        <f t="shared" si="46"/>
        <v>23890000</v>
      </c>
      <c r="K74" s="107">
        <f t="shared" si="46"/>
        <v>31610365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37181000</v>
      </c>
      <c r="Q74" s="107">
        <f>$I74      +$K74      +$M74      +$O74</f>
        <v>51201262</v>
      </c>
      <c r="R74" s="61">
        <f>IF(($H74      =0),0,((($J74      -$H74      )/$H74      )*100))</f>
        <v>79.745692573922199</v>
      </c>
      <c r="S74" s="62">
        <f>IF(($I74      =0),0,((($K74      -$I74      )/$I74      )*100))</f>
        <v>61.352310718595483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46.882959675182207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64.561649812120152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23304000</v>
      </c>
      <c r="C87" s="119">
        <f t="shared" si="55"/>
        <v>0</v>
      </c>
      <c r="D87" s="119">
        <f t="shared" si="55"/>
        <v>0</v>
      </c>
      <c r="E87" s="119">
        <f t="shared" si="55"/>
        <v>23304000</v>
      </c>
      <c r="F87" s="119">
        <f t="shared" si="55"/>
        <v>0</v>
      </c>
      <c r="G87" s="119">
        <f t="shared" si="55"/>
        <v>0</v>
      </c>
      <c r="H87" s="119">
        <f t="shared" si="55"/>
        <v>7323000</v>
      </c>
      <c r="I87" s="119">
        <f t="shared" si="55"/>
        <v>0</v>
      </c>
      <c r="J87" s="119">
        <f t="shared" si="55"/>
        <v>10000000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17323000</v>
      </c>
      <c r="Q87" s="120">
        <f t="shared" si="55"/>
        <v>0</v>
      </c>
      <c r="R87" s="85">
        <f t="shared" si="55"/>
        <v>-1.1137629276054071</v>
      </c>
      <c r="S87" s="85">
        <f t="shared" si="55"/>
        <v>0</v>
      </c>
      <c r="T87" s="86">
        <f>IF(SUM($E88:$E96) =0,0,(P87   /SUM($E88:$E96) )*100)</f>
        <v>74.334878132509445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20800000</v>
      </c>
      <c r="C91" s="93"/>
      <c r="D91" s="93"/>
      <c r="E91" s="93">
        <f t="shared" si="56"/>
        <v>20800000</v>
      </c>
      <c r="F91" s="93">
        <v>0</v>
      </c>
      <c r="G91" s="93">
        <v>0</v>
      </c>
      <c r="H91" s="93">
        <v>5028000</v>
      </c>
      <c r="I91" s="93"/>
      <c r="J91" s="93">
        <v>10000000</v>
      </c>
      <c r="K91" s="93"/>
      <c r="L91" s="93"/>
      <c r="M91" s="93"/>
      <c r="N91" s="93"/>
      <c r="O91" s="93"/>
      <c r="P91" s="93">
        <f t="shared" si="57"/>
        <v>15028000</v>
      </c>
      <c r="Q91" s="93">
        <f t="shared" si="58"/>
        <v>0</v>
      </c>
      <c r="R91" s="89">
        <f t="shared" si="59"/>
        <v>98.886237072394593</v>
      </c>
      <c r="S91" s="89">
        <f t="shared" si="60"/>
        <v>0</v>
      </c>
      <c r="T91" s="89">
        <f t="shared" si="61"/>
        <v>72.25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2295000</v>
      </c>
      <c r="C93" s="93"/>
      <c r="D93" s="93"/>
      <c r="E93" s="93">
        <f t="shared" si="56"/>
        <v>2295000</v>
      </c>
      <c r="F93" s="93">
        <v>0</v>
      </c>
      <c r="G93" s="93">
        <v>0</v>
      </c>
      <c r="H93" s="93">
        <v>2295000</v>
      </c>
      <c r="I93" s="93"/>
      <c r="J93" s="93"/>
      <c r="K93" s="93"/>
      <c r="L93" s="93"/>
      <c r="M93" s="93"/>
      <c r="N93" s="93"/>
      <c r="O93" s="93"/>
      <c r="P93" s="93">
        <f t="shared" si="57"/>
        <v>2295000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209000</v>
      </c>
      <c r="C96" s="122"/>
      <c r="D96" s="122"/>
      <c r="E96" s="122">
        <f t="shared" si="56"/>
        <v>209000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23304000</v>
      </c>
      <c r="C114" s="128">
        <f t="shared" si="69"/>
        <v>0</v>
      </c>
      <c r="D114" s="128">
        <f t="shared" si="69"/>
        <v>0</v>
      </c>
      <c r="E114" s="128">
        <f t="shared" si="69"/>
        <v>23304000</v>
      </c>
      <c r="F114" s="128">
        <f t="shared" si="69"/>
        <v>0</v>
      </c>
      <c r="G114" s="128">
        <f t="shared" si="69"/>
        <v>0</v>
      </c>
      <c r="H114" s="128">
        <f t="shared" si="69"/>
        <v>7323000</v>
      </c>
      <c r="I114" s="128">
        <f t="shared" si="69"/>
        <v>0</v>
      </c>
      <c r="J114" s="128">
        <f t="shared" si="69"/>
        <v>10000000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17323000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0.74334878132509441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23304000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23304000</v>
      </c>
      <c r="F115" s="130">
        <f t="shared" si="70"/>
        <v>0</v>
      </c>
      <c r="G115" s="130">
        <f t="shared" si="70"/>
        <v>0</v>
      </c>
      <c r="H115" s="130">
        <f t="shared" si="70"/>
        <v>7323000</v>
      </c>
      <c r="I115" s="130">
        <f t="shared" si="70"/>
        <v>0</v>
      </c>
      <c r="J115" s="130">
        <f t="shared" si="70"/>
        <v>10000000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17323000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0.74334878132509441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RCVGKBXV1paN3S2F0ECmHM/vuHwDK84c9B3tZe5VVSIRfvhSg1WlmAebMoajPzjzDS3IZZKMxoW2DyiMx6RFA==" saltValue="10Gcm0OCd1rzhJ3IkgZKV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>
        <v>137000</v>
      </c>
      <c r="I10" s="95">
        <v>127595</v>
      </c>
      <c r="J10" s="94">
        <v>755000</v>
      </c>
      <c r="K10" s="95">
        <v>788988</v>
      </c>
      <c r="L10" s="94"/>
      <c r="M10" s="95"/>
      <c r="N10" s="94"/>
      <c r="O10" s="95"/>
      <c r="P10" s="94">
        <f t="shared" ref="P10:P16" si="1">$H10      +$J10      +$L10      +$N10</f>
        <v>892000</v>
      </c>
      <c r="Q10" s="95">
        <f t="shared" ref="Q10:Q16" si="2">$I10      +$K10      +$M10      +$O10</f>
        <v>916583</v>
      </c>
      <c r="R10" s="48">
        <f t="shared" ref="R10:R16" si="3">IF(($H10      =0),0,((($J10      -$H10      )/$H10      )*100))</f>
        <v>451.09489051094886</v>
      </c>
      <c r="S10" s="49">
        <f t="shared" ref="S10:S16" si="4">IF(($I10      =0),0,((($K10      -$I10      )/$I10      )*100))</f>
        <v>518.35338375328183</v>
      </c>
      <c r="T10" s="48">
        <f t="shared" ref="T10:T15" si="5">IF(($E10      =0),0,(($P10      /$E10      )*100))</f>
        <v>34.307692307692307</v>
      </c>
      <c r="U10" s="50">
        <f t="shared" ref="U10:U15" si="6">IF(($E10      =0),0,(($Q10      /$E10      )*100))</f>
        <v>35.253192307692309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2600000</v>
      </c>
      <c r="H16" s="97">
        <f t="shared" si="7"/>
        <v>137000</v>
      </c>
      <c r="I16" s="98">
        <f t="shared" si="7"/>
        <v>127595</v>
      </c>
      <c r="J16" s="97">
        <f t="shared" si="7"/>
        <v>755000</v>
      </c>
      <c r="K16" s="98">
        <f t="shared" si="7"/>
        <v>788988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892000</v>
      </c>
      <c r="Q16" s="98">
        <f t="shared" si="2"/>
        <v>916583</v>
      </c>
      <c r="R16" s="52">
        <f t="shared" si="3"/>
        <v>451.09489051094886</v>
      </c>
      <c r="S16" s="53">
        <f t="shared" si="4"/>
        <v>518.35338375328183</v>
      </c>
      <c r="T16" s="52">
        <f>IF((SUM($E9:$E13))=0,0,(P16/(SUM($E9:$E13))*100))</f>
        <v>34.307692307692307</v>
      </c>
      <c r="U16" s="54">
        <f>IF((SUM($E9:$E13))=0,0,(Q16/(SUM($E9:$E13))*100))</f>
        <v>35.253192307692309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1175000</v>
      </c>
      <c r="C20" s="93"/>
      <c r="D20" s="93"/>
      <c r="E20" s="93">
        <f t="shared" si="8"/>
        <v>1175000</v>
      </c>
      <c r="F20" s="94">
        <v>1175000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1175000</v>
      </c>
      <c r="C25" s="96">
        <f>SUM(C18:C24)</f>
        <v>0</v>
      </c>
      <c r="D25" s="96"/>
      <c r="E25" s="96">
        <f t="shared" si="8"/>
        <v>1175000</v>
      </c>
      <c r="F25" s="97">
        <f t="shared" ref="F25:O25" si="15">SUM(F18:F24)</f>
        <v>1175000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3298000</v>
      </c>
      <c r="C30" s="93"/>
      <c r="D30" s="93"/>
      <c r="E30" s="93">
        <f>$B30      +$C30      +$D30</f>
        <v>3298000</v>
      </c>
      <c r="F30" s="94">
        <v>3298000</v>
      </c>
      <c r="G30" s="95">
        <v>2309000</v>
      </c>
      <c r="H30" s="94">
        <v>1300000</v>
      </c>
      <c r="I30" s="95">
        <v>579912</v>
      </c>
      <c r="J30" s="94">
        <v>593000</v>
      </c>
      <c r="K30" s="95">
        <v>1371947</v>
      </c>
      <c r="L30" s="94"/>
      <c r="M30" s="95"/>
      <c r="N30" s="94"/>
      <c r="O30" s="95"/>
      <c r="P30" s="94">
        <f>$H30      +$J30      +$L30      +$N30</f>
        <v>1893000</v>
      </c>
      <c r="Q30" s="95">
        <f>$I30      +$K30      +$M30      +$O30</f>
        <v>1951859</v>
      </c>
      <c r="R30" s="48">
        <f>IF(($H30      =0),0,((($J30      -$H30      )/$H30      )*100))</f>
        <v>-54.384615384615387</v>
      </c>
      <c r="S30" s="49">
        <f>IF(($I30      =0),0,((($K30      -$I30      )/$I30      )*100))</f>
        <v>136.57848087296003</v>
      </c>
      <c r="T30" s="48">
        <f>IF(($E30      =0),0,(($P30      /$E30      )*100))</f>
        <v>57.398423286840504</v>
      </c>
      <c r="U30" s="50">
        <f>IF(($E30      =0),0,(($Q30      /$E30      )*100))</f>
        <v>59.183110976349305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3298000</v>
      </c>
      <c r="C31" s="96">
        <f>SUM(C27:C30)</f>
        <v>0</v>
      </c>
      <c r="D31" s="96"/>
      <c r="E31" s="96">
        <f>$B31      +$C31      +$D31</f>
        <v>3298000</v>
      </c>
      <c r="F31" s="97">
        <f t="shared" ref="F31:O31" si="16">SUM(F27:F30)</f>
        <v>3298000</v>
      </c>
      <c r="G31" s="98">
        <f t="shared" si="16"/>
        <v>2309000</v>
      </c>
      <c r="H31" s="97">
        <f t="shared" si="16"/>
        <v>1300000</v>
      </c>
      <c r="I31" s="98">
        <f t="shared" si="16"/>
        <v>579912</v>
      </c>
      <c r="J31" s="97">
        <f t="shared" si="16"/>
        <v>593000</v>
      </c>
      <c r="K31" s="98">
        <f t="shared" si="16"/>
        <v>1371947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1893000</v>
      </c>
      <c r="Q31" s="98">
        <f>$I31      +$K31      +$M31      +$O31</f>
        <v>1951859</v>
      </c>
      <c r="R31" s="52">
        <f>IF(($H31      =0),0,((($J31      -$H31      )/$H31      )*100))</f>
        <v>-54.384615384615387</v>
      </c>
      <c r="S31" s="53">
        <f>IF(($I31      =0),0,((($K31      -$I31      )/$I31      )*100))</f>
        <v>136.57848087296003</v>
      </c>
      <c r="T31" s="52">
        <f>IF($E31   =0,0,($P31   /$E31   )*100)</f>
        <v>57.398423286840504</v>
      </c>
      <c r="U31" s="54">
        <f>IF($E31   =0,0,($Q31   /$E31   )*100)</f>
        <v>59.183110976349305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1878000</v>
      </c>
      <c r="C33" s="93"/>
      <c r="D33" s="93"/>
      <c r="E33" s="93">
        <f>$B33      +$C33      +$D33</f>
        <v>1878000</v>
      </c>
      <c r="F33" s="94">
        <v>1878000</v>
      </c>
      <c r="G33" s="95">
        <v>1315000</v>
      </c>
      <c r="H33" s="94">
        <v>152000</v>
      </c>
      <c r="I33" s="95">
        <v>249236</v>
      </c>
      <c r="J33" s="94">
        <v>716000</v>
      </c>
      <c r="K33" s="95">
        <v>664903</v>
      </c>
      <c r="L33" s="94"/>
      <c r="M33" s="95"/>
      <c r="N33" s="94"/>
      <c r="O33" s="95"/>
      <c r="P33" s="94">
        <f>$H33      +$J33      +$L33      +$N33</f>
        <v>868000</v>
      </c>
      <c r="Q33" s="95">
        <f>$I33      +$K33      +$M33      +$O33</f>
        <v>914139</v>
      </c>
      <c r="R33" s="48">
        <f>IF(($H33      =0),0,((($J33      -$H33      )/$H33      )*100))</f>
        <v>371.0526315789474</v>
      </c>
      <c r="S33" s="49">
        <f>IF(($I33      =0),0,((($K33      -$I33      )/$I33      )*100))</f>
        <v>166.77646888892454</v>
      </c>
      <c r="T33" s="48">
        <f>IF(($E33      =0),0,(($P33      /$E33      )*100))</f>
        <v>46.219382321618745</v>
      </c>
      <c r="U33" s="50">
        <f>IF(($E33      =0),0,(($Q33      /$E33      )*100))</f>
        <v>48.676198083067092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1878000</v>
      </c>
      <c r="C34" s="96">
        <f>C33</f>
        <v>0</v>
      </c>
      <c r="D34" s="96"/>
      <c r="E34" s="96">
        <f>$B34      +$C34      +$D34</f>
        <v>1878000</v>
      </c>
      <c r="F34" s="97">
        <f t="shared" ref="F34:O34" si="17">F33</f>
        <v>1878000</v>
      </c>
      <c r="G34" s="98">
        <f t="shared" si="17"/>
        <v>1315000</v>
      </c>
      <c r="H34" s="97">
        <f t="shared" si="17"/>
        <v>152000</v>
      </c>
      <c r="I34" s="98">
        <f t="shared" si="17"/>
        <v>249236</v>
      </c>
      <c r="J34" s="97">
        <f t="shared" si="17"/>
        <v>716000</v>
      </c>
      <c r="K34" s="98">
        <f t="shared" si="17"/>
        <v>664903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868000</v>
      </c>
      <c r="Q34" s="98">
        <f>$I34      +$K34      +$M34      +$O34</f>
        <v>914139</v>
      </c>
      <c r="R34" s="52">
        <f>IF(($H34      =0),0,((($J34      -$H34      )/$H34      )*100))</f>
        <v>371.0526315789474</v>
      </c>
      <c r="S34" s="53">
        <f>IF(($I34      =0),0,((($K34      -$I34      )/$I34      )*100))</f>
        <v>166.77646888892454</v>
      </c>
      <c r="T34" s="52">
        <f>IF($E34   =0,0,($P34   /$E34   )*100)</f>
        <v>46.219382321618745</v>
      </c>
      <c r="U34" s="54">
        <f>IF($E34   =0,0,($Q34   /$E34   )*100)</f>
        <v>48.676198083067092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89682000</v>
      </c>
      <c r="C45" s="93"/>
      <c r="D45" s="93"/>
      <c r="E45" s="93">
        <f t="shared" si="26"/>
        <v>89682000</v>
      </c>
      <c r="F45" s="94">
        <v>89682000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77525000</v>
      </c>
      <c r="C52" s="93"/>
      <c r="D52" s="93"/>
      <c r="E52" s="93">
        <f t="shared" si="26"/>
        <v>77525000</v>
      </c>
      <c r="F52" s="94">
        <v>77525000</v>
      </c>
      <c r="G52" s="95">
        <v>62109000</v>
      </c>
      <c r="H52" s="94">
        <v>8727000</v>
      </c>
      <c r="I52" s="95">
        <v>8658533</v>
      </c>
      <c r="J52" s="94">
        <v>27928000</v>
      </c>
      <c r="K52" s="95">
        <v>23662453</v>
      </c>
      <c r="L52" s="94"/>
      <c r="M52" s="95"/>
      <c r="N52" s="94"/>
      <c r="O52" s="95"/>
      <c r="P52" s="94">
        <f t="shared" si="27"/>
        <v>36655000</v>
      </c>
      <c r="Q52" s="95">
        <f t="shared" si="28"/>
        <v>32320986</v>
      </c>
      <c r="R52" s="48">
        <f t="shared" si="29"/>
        <v>220.01833390626788</v>
      </c>
      <c r="S52" s="49">
        <f t="shared" si="30"/>
        <v>173.2847816136983</v>
      </c>
      <c r="T52" s="48">
        <f t="shared" si="31"/>
        <v>47.281522089648497</v>
      </c>
      <c r="U52" s="50">
        <f t="shared" si="32"/>
        <v>41.69104933892293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167207000</v>
      </c>
      <c r="C54" s="96">
        <f>SUM(C43:C53)</f>
        <v>0</v>
      </c>
      <c r="D54" s="96"/>
      <c r="E54" s="96">
        <f t="shared" si="26"/>
        <v>167207000</v>
      </c>
      <c r="F54" s="97">
        <f t="shared" ref="F54:O54" si="33">SUM(F43:F53)</f>
        <v>167207000</v>
      </c>
      <c r="G54" s="98">
        <f t="shared" si="33"/>
        <v>62109000</v>
      </c>
      <c r="H54" s="97">
        <f t="shared" si="33"/>
        <v>8727000</v>
      </c>
      <c r="I54" s="98">
        <f t="shared" si="33"/>
        <v>8658533</v>
      </c>
      <c r="J54" s="97">
        <f t="shared" si="33"/>
        <v>27928000</v>
      </c>
      <c r="K54" s="98">
        <f t="shared" si="33"/>
        <v>23662453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36655000</v>
      </c>
      <c r="Q54" s="98">
        <f t="shared" si="28"/>
        <v>32320986</v>
      </c>
      <c r="R54" s="52">
        <f t="shared" si="29"/>
        <v>220.01833390626788</v>
      </c>
      <c r="S54" s="53">
        <f t="shared" si="30"/>
        <v>173.2847816136983</v>
      </c>
      <c r="T54" s="52">
        <f>IF((+$E44+$E46+$E48+$E49+$E52) =0,0,(P54   /(+$E44+$E46+$E48+$E49+$E52) )*100)</f>
        <v>47.281522089648497</v>
      </c>
      <c r="U54" s="54">
        <f>IF((+$E44+$E46+$E48+$E49+$E52) =0,0,(Q54   /(+$E44+$E46+$E48+$E49+$E52) )*100)</f>
        <v>41.69104933892293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176158000</v>
      </c>
      <c r="C68" s="105">
        <f>SUM(C9:C15,C18:C24,C27:C30,C33,C36:C40,C43:C53,C56:C59,C62:C66)</f>
        <v>0</v>
      </c>
      <c r="D68" s="105"/>
      <c r="E68" s="105">
        <f t="shared" si="35"/>
        <v>176158000</v>
      </c>
      <c r="F68" s="106">
        <f t="shared" ref="F68:O68" si="43">SUM(F9:F15,F18:F24,F27:F30,F33,F36:F40,F43:F53,F56:F59,F62:F66)</f>
        <v>176158000</v>
      </c>
      <c r="G68" s="107">
        <f t="shared" si="43"/>
        <v>68333000</v>
      </c>
      <c r="H68" s="106">
        <f t="shared" si="43"/>
        <v>10316000</v>
      </c>
      <c r="I68" s="107">
        <f t="shared" si="43"/>
        <v>9615276</v>
      </c>
      <c r="J68" s="106">
        <f t="shared" si="43"/>
        <v>29992000</v>
      </c>
      <c r="K68" s="107">
        <f t="shared" si="43"/>
        <v>26488291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40308000</v>
      </c>
      <c r="Q68" s="107">
        <f t="shared" si="37"/>
        <v>36103567</v>
      </c>
      <c r="R68" s="61">
        <f t="shared" si="38"/>
        <v>190.73284218689415</v>
      </c>
      <c r="S68" s="62">
        <f t="shared" si="39"/>
        <v>175.48133823719672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47.253842276174957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42.32490474906507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493511000</v>
      </c>
      <c r="C70" s="93">
        <v>-4929000</v>
      </c>
      <c r="D70" s="93"/>
      <c r="E70" s="93">
        <f>$B70      +$C70      +$D70</f>
        <v>488582000</v>
      </c>
      <c r="F70" s="94">
        <v>493511000</v>
      </c>
      <c r="G70" s="95">
        <v>395276000</v>
      </c>
      <c r="H70" s="94">
        <v>157574000</v>
      </c>
      <c r="I70" s="95">
        <v>154644221</v>
      </c>
      <c r="J70" s="94">
        <v>156318000</v>
      </c>
      <c r="K70" s="95">
        <v>161719722</v>
      </c>
      <c r="L70" s="94"/>
      <c r="M70" s="95"/>
      <c r="N70" s="94"/>
      <c r="O70" s="95"/>
      <c r="P70" s="94">
        <f>$H70      +$J70      +$L70      +$N70</f>
        <v>313892000</v>
      </c>
      <c r="Q70" s="95">
        <f>$I70      +$K70      +$M70      +$O70</f>
        <v>316363943</v>
      </c>
      <c r="R70" s="48">
        <f>IF(($H70      =0),0,((($J70      -$H70      )/$H70      )*100))</f>
        <v>-0.79708581364945996</v>
      </c>
      <c r="S70" s="49">
        <f>IF(($I70      =0),0,((($K70      -$I70      )/$I70      )*100))</f>
        <v>4.5753413572434756</v>
      </c>
      <c r="T70" s="48">
        <f>IF(($E70      =0),0,(($P70      /$E70      )*100))</f>
        <v>64.245510477258676</v>
      </c>
      <c r="U70" s="50">
        <f>IF(($E70      =0),0,(($Q70      /$E70      )*100))</f>
        <v>64.751452775583218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493511000</v>
      </c>
      <c r="C72" s="102">
        <f>SUM(C70:C71)</f>
        <v>-4929000</v>
      </c>
      <c r="D72" s="102"/>
      <c r="E72" s="102">
        <f>$B72      +$C72      +$D72</f>
        <v>488582000</v>
      </c>
      <c r="F72" s="103">
        <f t="shared" ref="F72:O72" si="44">SUM(F70:F71)</f>
        <v>493511000</v>
      </c>
      <c r="G72" s="104">
        <f t="shared" si="44"/>
        <v>395276000</v>
      </c>
      <c r="H72" s="103">
        <f t="shared" si="44"/>
        <v>157574000</v>
      </c>
      <c r="I72" s="104">
        <f t="shared" si="44"/>
        <v>154644221</v>
      </c>
      <c r="J72" s="103">
        <f t="shared" si="44"/>
        <v>156318000</v>
      </c>
      <c r="K72" s="104">
        <f t="shared" si="44"/>
        <v>161719722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313892000</v>
      </c>
      <c r="Q72" s="104">
        <f>$I72      +$K72      +$M72      +$O72</f>
        <v>316363943</v>
      </c>
      <c r="R72" s="57">
        <f>IF(($H72      =0),0,((($J72      -$H72      )/$H72      )*100))</f>
        <v>-0.79708581364945996</v>
      </c>
      <c r="S72" s="58">
        <f>IF(($I72      =0),0,((($K72      -$I72      )/$I72      )*100))</f>
        <v>4.5753413572434756</v>
      </c>
      <c r="T72" s="57">
        <f>IF(($E70      =0),0,(($P70      /$E70      )*100))</f>
        <v>64.245510477258676</v>
      </c>
      <c r="U72" s="59">
        <f>IF($E70   =0,0,($Q70   /$E70 )*100)</f>
        <v>64.751452775583218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493511000</v>
      </c>
      <c r="C73" s="105">
        <f>SUM(C70:C71)</f>
        <v>-4929000</v>
      </c>
      <c r="D73" s="105"/>
      <c r="E73" s="105">
        <f>$B73      +$C73      +$D73</f>
        <v>488582000</v>
      </c>
      <c r="F73" s="106">
        <f t="shared" ref="F73:O73" si="45">SUM(F70:F71)</f>
        <v>493511000</v>
      </c>
      <c r="G73" s="107">
        <f t="shared" si="45"/>
        <v>395276000</v>
      </c>
      <c r="H73" s="106">
        <f t="shared" si="45"/>
        <v>157574000</v>
      </c>
      <c r="I73" s="107">
        <f t="shared" si="45"/>
        <v>154644221</v>
      </c>
      <c r="J73" s="106">
        <f t="shared" si="45"/>
        <v>156318000</v>
      </c>
      <c r="K73" s="107">
        <f t="shared" si="45"/>
        <v>161719722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313892000</v>
      </c>
      <c r="Q73" s="107">
        <f>$I73      +$K73      +$M73      +$O73</f>
        <v>316363943</v>
      </c>
      <c r="R73" s="61">
        <f>IF(($H73      =0),0,((($J73      -$H73      )/$H73      )*100))</f>
        <v>-0.79708581364945996</v>
      </c>
      <c r="S73" s="62">
        <f>IF(($I73      =0),0,((($K73      -$I73      )/$I73      )*100))</f>
        <v>4.5753413572434756</v>
      </c>
      <c r="T73" s="61">
        <f>IF(($E70      =0),0,(($P70      /$E70      )*100))</f>
        <v>64.245510477258676</v>
      </c>
      <c r="U73" s="65">
        <f>IF($E70   =0,0,($Q70   /$E70 )*100)</f>
        <v>64.751452775583218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669669000</v>
      </c>
      <c r="C74" s="105">
        <f>SUM(C9:C15,C18:C24,C27:C30,C33,C36:C40,C43:C53,C56:C59,C62:C66,C70:C71)</f>
        <v>-4929000</v>
      </c>
      <c r="D74" s="105"/>
      <c r="E74" s="105">
        <f>$B74      +$C74      +$D74</f>
        <v>664740000</v>
      </c>
      <c r="F74" s="106">
        <f t="shared" ref="F74:O74" si="46">SUM(F9:F15,F18:F24,F27:F30,F33,F36:F40,F43:F53,F56:F59,F62:F66,F70:F71)</f>
        <v>669669000</v>
      </c>
      <c r="G74" s="107">
        <f t="shared" si="46"/>
        <v>463609000</v>
      </c>
      <c r="H74" s="106">
        <f t="shared" si="46"/>
        <v>167890000</v>
      </c>
      <c r="I74" s="107">
        <f t="shared" si="46"/>
        <v>164259497</v>
      </c>
      <c r="J74" s="106">
        <f t="shared" si="46"/>
        <v>186310000</v>
      </c>
      <c r="K74" s="107">
        <f t="shared" si="46"/>
        <v>188208013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354200000</v>
      </c>
      <c r="Q74" s="107">
        <f>$I74      +$K74      +$M74      +$O74</f>
        <v>352467510</v>
      </c>
      <c r="R74" s="61">
        <f>IF(($H74      =0),0,((($J74      -$H74      )/$H74      )*100))</f>
        <v>10.971469414497587</v>
      </c>
      <c r="S74" s="62">
        <f>IF(($I74      =0),0,((($K74      -$I74      )/$I74      )*100))</f>
        <v>14.579684241940665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61.719897609791538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61.418008548780847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2376000</v>
      </c>
      <c r="C87" s="119">
        <f t="shared" si="55"/>
        <v>0</v>
      </c>
      <c r="D87" s="119">
        <f t="shared" si="55"/>
        <v>0</v>
      </c>
      <c r="E87" s="119">
        <f t="shared" si="55"/>
        <v>2376000</v>
      </c>
      <c r="F87" s="119">
        <f t="shared" si="55"/>
        <v>0</v>
      </c>
      <c r="G87" s="119">
        <f t="shared" si="55"/>
        <v>0</v>
      </c>
      <c r="H87" s="119">
        <f t="shared" si="55"/>
        <v>3142000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3142000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132.23905723905725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2376000</v>
      </c>
      <c r="C91" s="93"/>
      <c r="D91" s="93"/>
      <c r="E91" s="93">
        <f t="shared" si="56"/>
        <v>2376000</v>
      </c>
      <c r="F91" s="93">
        <v>0</v>
      </c>
      <c r="G91" s="93">
        <v>0</v>
      </c>
      <c r="H91" s="93">
        <v>3142000</v>
      </c>
      <c r="I91" s="93"/>
      <c r="J91" s="93"/>
      <c r="K91" s="93"/>
      <c r="L91" s="93"/>
      <c r="M91" s="93"/>
      <c r="N91" s="93"/>
      <c r="O91" s="93"/>
      <c r="P91" s="93">
        <f t="shared" si="57"/>
        <v>3142000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132.23905723905725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2376000</v>
      </c>
      <c r="C114" s="128">
        <f t="shared" si="69"/>
        <v>0</v>
      </c>
      <c r="D114" s="128">
        <f t="shared" si="69"/>
        <v>0</v>
      </c>
      <c r="E114" s="128">
        <f t="shared" si="69"/>
        <v>2376000</v>
      </c>
      <c r="F114" s="128">
        <f t="shared" si="69"/>
        <v>0</v>
      </c>
      <c r="G114" s="128">
        <f t="shared" si="69"/>
        <v>0</v>
      </c>
      <c r="H114" s="128">
        <f t="shared" si="69"/>
        <v>3142000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3142000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1.3223905723905724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2376000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2376000</v>
      </c>
      <c r="F115" s="130">
        <f t="shared" si="70"/>
        <v>0</v>
      </c>
      <c r="G115" s="130">
        <f t="shared" si="70"/>
        <v>0</v>
      </c>
      <c r="H115" s="130">
        <f t="shared" si="70"/>
        <v>3142000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3142000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1.3223905723905724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nOFUOMuUpScFniZki5dcv3p/3oV/jYBc/Q2New7t4ZuNwPicL6NRYyG7IE6AFq9DWChKRPxRteF/X281mb8USg==" saltValue="KJyuxxtFmRZe1f7NahR4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1500000</v>
      </c>
      <c r="I10" s="95">
        <v>1499904</v>
      </c>
      <c r="J10" s="94">
        <v>769000</v>
      </c>
      <c r="K10" s="95">
        <v>768764</v>
      </c>
      <c r="L10" s="94"/>
      <c r="M10" s="95"/>
      <c r="N10" s="94"/>
      <c r="O10" s="95"/>
      <c r="P10" s="94">
        <f t="shared" ref="P10:P16" si="1">$H10      +$J10      +$L10      +$N10</f>
        <v>2269000</v>
      </c>
      <c r="Q10" s="95">
        <f t="shared" ref="Q10:Q16" si="2">$I10      +$K10      +$M10      +$O10</f>
        <v>2268668</v>
      </c>
      <c r="R10" s="48">
        <f t="shared" ref="R10:R16" si="3">IF(($H10      =0),0,((($J10      -$H10      )/$H10      )*100))</f>
        <v>-48.733333333333334</v>
      </c>
      <c r="S10" s="49">
        <f t="shared" ref="S10:S16" si="4">IF(($I10      =0),0,((($K10      -$I10      )/$I10      )*100))</f>
        <v>-48.745786396996074</v>
      </c>
      <c r="T10" s="48">
        <f t="shared" ref="T10:T15" si="5">IF(($E10      =0),0,(($P10      /$E10      )*100))</f>
        <v>75.633333333333326</v>
      </c>
      <c r="U10" s="50">
        <f t="shared" ref="U10:U15" si="6">IF(($E10      =0),0,(($Q10      /$E10      )*100))</f>
        <v>75.622266666666675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1500000</v>
      </c>
      <c r="I16" s="98">
        <f t="shared" si="7"/>
        <v>1499904</v>
      </c>
      <c r="J16" s="97">
        <f t="shared" si="7"/>
        <v>769000</v>
      </c>
      <c r="K16" s="98">
        <f t="shared" si="7"/>
        <v>768764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2269000</v>
      </c>
      <c r="Q16" s="98">
        <f t="shared" si="2"/>
        <v>2268668</v>
      </c>
      <c r="R16" s="52">
        <f t="shared" si="3"/>
        <v>-48.733333333333334</v>
      </c>
      <c r="S16" s="53">
        <f t="shared" si="4"/>
        <v>-48.745786396996074</v>
      </c>
      <c r="T16" s="52">
        <f>IF((SUM($E9:$E13))=0,0,(P16/(SUM($E9:$E13))*100))</f>
        <v>75.633333333333326</v>
      </c>
      <c r="U16" s="54">
        <f>IF((SUM($E9:$E13))=0,0,(Q16/(SUM($E9:$E13))*100))</f>
        <v>75.622266666666675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8429000</v>
      </c>
      <c r="C22" s="93"/>
      <c r="D22" s="93"/>
      <c r="E22" s="93">
        <f t="shared" si="8"/>
        <v>8429000</v>
      </c>
      <c r="F22" s="94">
        <v>8429000</v>
      </c>
      <c r="G22" s="95">
        <v>4215000</v>
      </c>
      <c r="H22" s="94"/>
      <c r="I22" s="95"/>
      <c r="J22" s="94"/>
      <c r="K22" s="95">
        <v>2475682</v>
      </c>
      <c r="L22" s="94"/>
      <c r="M22" s="95"/>
      <c r="N22" s="94"/>
      <c r="O22" s="95"/>
      <c r="P22" s="94">
        <f t="shared" si="9"/>
        <v>0</v>
      </c>
      <c r="Q22" s="95">
        <f t="shared" si="10"/>
        <v>2475682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29.371004864159449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8429000</v>
      </c>
      <c r="C25" s="96">
        <f>SUM(C18:C24)</f>
        <v>0</v>
      </c>
      <c r="D25" s="96"/>
      <c r="E25" s="96">
        <f t="shared" si="8"/>
        <v>8429000</v>
      </c>
      <c r="F25" s="97">
        <f t="shared" ref="F25:O25" si="15">SUM(F18:F24)</f>
        <v>8429000</v>
      </c>
      <c r="G25" s="98">
        <f t="shared" si="15"/>
        <v>4215000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2475682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2475682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29.371004864159449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1454000</v>
      </c>
      <c r="C33" s="93"/>
      <c r="D33" s="93"/>
      <c r="E33" s="93">
        <f>$B33      +$C33      +$D33</f>
        <v>1454000</v>
      </c>
      <c r="F33" s="94">
        <v>1454000</v>
      </c>
      <c r="G33" s="95">
        <v>1018000</v>
      </c>
      <c r="H33" s="94">
        <v>364000</v>
      </c>
      <c r="I33" s="95">
        <v>1454000</v>
      </c>
      <c r="J33" s="94"/>
      <c r="K33" s="95"/>
      <c r="L33" s="94"/>
      <c r="M33" s="95"/>
      <c r="N33" s="94"/>
      <c r="O33" s="95"/>
      <c r="P33" s="94">
        <f>$H33      +$J33      +$L33      +$N33</f>
        <v>364000</v>
      </c>
      <c r="Q33" s="95">
        <f>$I33      +$K33      +$M33      +$O33</f>
        <v>1454000</v>
      </c>
      <c r="R33" s="48">
        <f>IF(($H33      =0),0,((($J33      -$H33      )/$H33      )*100))</f>
        <v>-100</v>
      </c>
      <c r="S33" s="49">
        <f>IF(($I33      =0),0,((($K33      -$I33      )/$I33      )*100))</f>
        <v>-100</v>
      </c>
      <c r="T33" s="48">
        <f>IF(($E33      =0),0,(($P33      /$E33      )*100))</f>
        <v>25.034387895460796</v>
      </c>
      <c r="U33" s="50">
        <f>IF(($E33      =0),0,(($Q33      /$E33      )*100))</f>
        <v>100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1454000</v>
      </c>
      <c r="C34" s="96">
        <f>C33</f>
        <v>0</v>
      </c>
      <c r="D34" s="96"/>
      <c r="E34" s="96">
        <f>$B34      +$C34      +$D34</f>
        <v>1454000</v>
      </c>
      <c r="F34" s="97">
        <f t="shared" ref="F34:O34" si="17">F33</f>
        <v>1454000</v>
      </c>
      <c r="G34" s="98">
        <f t="shared" si="17"/>
        <v>1018000</v>
      </c>
      <c r="H34" s="97">
        <f t="shared" si="17"/>
        <v>364000</v>
      </c>
      <c r="I34" s="98">
        <f t="shared" si="17"/>
        <v>1454000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364000</v>
      </c>
      <c r="Q34" s="98">
        <f>$I34      +$K34      +$M34      +$O34</f>
        <v>1454000</v>
      </c>
      <c r="R34" s="52">
        <f>IF(($H34      =0),0,((($J34      -$H34      )/$H34      )*100))</f>
        <v>-100</v>
      </c>
      <c r="S34" s="53">
        <f>IF(($I34      =0),0,((($K34      -$I34      )/$I34      )*100))</f>
        <v>-100</v>
      </c>
      <c r="T34" s="52">
        <f>IF($E34   =0,0,($P34   /$E34   )*100)</f>
        <v>25.034387895460796</v>
      </c>
      <c r="U34" s="54">
        <f>IF($E34   =0,0,($Q34   /$E34   )*100)</f>
        <v>100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6322000</v>
      </c>
      <c r="C36" s="93"/>
      <c r="D36" s="93"/>
      <c r="E36" s="93">
        <f t="shared" ref="E36:E41" si="18">$B36      +$C36      +$D36</f>
        <v>6322000</v>
      </c>
      <c r="F36" s="94">
        <v>6322000</v>
      </c>
      <c r="G36" s="95">
        <v>5322000</v>
      </c>
      <c r="H36" s="94">
        <v>1396000</v>
      </c>
      <c r="I36" s="95"/>
      <c r="J36" s="94">
        <v>2297000</v>
      </c>
      <c r="K36" s="95">
        <v>3693938</v>
      </c>
      <c r="L36" s="94"/>
      <c r="M36" s="95"/>
      <c r="N36" s="94"/>
      <c r="O36" s="95"/>
      <c r="P36" s="94">
        <f t="shared" ref="P36:P41" si="19">$H36      +$J36      +$L36      +$N36</f>
        <v>3693000</v>
      </c>
      <c r="Q36" s="95">
        <f t="shared" ref="Q36:Q41" si="20">$I36      +$K36      +$M36      +$O36</f>
        <v>3693938</v>
      </c>
      <c r="R36" s="48">
        <f t="shared" ref="R36:R41" si="21">IF(($H36      =0),0,((($J36      -$H36      )/$H36      )*100))</f>
        <v>64.541547277936957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58.415058525782982</v>
      </c>
      <c r="U36" s="50">
        <f t="shared" ref="U36:U40" si="24">IF(($E36      =0),0,(($Q36      /$E36      )*100))</f>
        <v>58.429895602657389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6322000</v>
      </c>
      <c r="C41" s="96">
        <f>SUM(C36:C40)</f>
        <v>0</v>
      </c>
      <c r="D41" s="96"/>
      <c r="E41" s="96">
        <f t="shared" si="18"/>
        <v>6322000</v>
      </c>
      <c r="F41" s="97">
        <f t="shared" ref="F41:O41" si="25">SUM(F36:F40)</f>
        <v>6322000</v>
      </c>
      <c r="G41" s="98">
        <f t="shared" si="25"/>
        <v>5322000</v>
      </c>
      <c r="H41" s="97">
        <f t="shared" si="25"/>
        <v>1396000</v>
      </c>
      <c r="I41" s="98">
        <f t="shared" si="25"/>
        <v>0</v>
      </c>
      <c r="J41" s="97">
        <f t="shared" si="25"/>
        <v>2297000</v>
      </c>
      <c r="K41" s="98">
        <f t="shared" si="25"/>
        <v>3693938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3693000</v>
      </c>
      <c r="Q41" s="98">
        <f t="shared" si="20"/>
        <v>3693938</v>
      </c>
      <c r="R41" s="52">
        <f t="shared" si="21"/>
        <v>64.541547277936957</v>
      </c>
      <c r="S41" s="53">
        <f t="shared" si="22"/>
        <v>0</v>
      </c>
      <c r="T41" s="52">
        <f>IF((+$E36+$E39) =0,0,(P41   /(+$E36+$E39) )*100)</f>
        <v>58.415058525782982</v>
      </c>
      <c r="U41" s="54">
        <f>IF((+$E36+$E39) =0,0,(Q41   /(+$E36+$E39) )*100)</f>
        <v>58.429895602657389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19205000</v>
      </c>
      <c r="C68" s="105">
        <f>SUM(C9:C15,C18:C24,C27:C30,C33,C36:C40,C43:C53,C56:C59,C62:C66)</f>
        <v>0</v>
      </c>
      <c r="D68" s="105"/>
      <c r="E68" s="105">
        <f t="shared" si="35"/>
        <v>19205000</v>
      </c>
      <c r="F68" s="106">
        <f t="shared" ref="F68:O68" si="43">SUM(F9:F15,F18:F24,F27:F30,F33,F36:F40,F43:F53,F56:F59,F62:F66)</f>
        <v>19205000</v>
      </c>
      <c r="G68" s="107">
        <f t="shared" si="43"/>
        <v>13555000</v>
      </c>
      <c r="H68" s="106">
        <f t="shared" si="43"/>
        <v>3260000</v>
      </c>
      <c r="I68" s="107">
        <f t="shared" si="43"/>
        <v>2953904</v>
      </c>
      <c r="J68" s="106">
        <f t="shared" si="43"/>
        <v>3066000</v>
      </c>
      <c r="K68" s="107">
        <f t="shared" si="43"/>
        <v>6938384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6326000</v>
      </c>
      <c r="Q68" s="107">
        <f t="shared" si="37"/>
        <v>9892288</v>
      </c>
      <c r="R68" s="61">
        <f t="shared" si="38"/>
        <v>-5.9509202453987733</v>
      </c>
      <c r="S68" s="62">
        <f t="shared" si="39"/>
        <v>134.88860843141822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32.939338713876595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51.508919552199949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18225000</v>
      </c>
      <c r="C70" s="93"/>
      <c r="D70" s="93"/>
      <c r="E70" s="93">
        <f>$B70      +$C70      +$D70</f>
        <v>18225000</v>
      </c>
      <c r="F70" s="94">
        <v>18225000</v>
      </c>
      <c r="G70" s="95">
        <v>14895000</v>
      </c>
      <c r="H70" s="94">
        <v>7182000</v>
      </c>
      <c r="I70" s="95">
        <v>6592190</v>
      </c>
      <c r="J70" s="94">
        <v>5261000</v>
      </c>
      <c r="K70" s="95">
        <v>5759717</v>
      </c>
      <c r="L70" s="94"/>
      <c r="M70" s="95"/>
      <c r="N70" s="94"/>
      <c r="O70" s="95"/>
      <c r="P70" s="94">
        <f>$H70      +$J70      +$L70      +$N70</f>
        <v>12443000</v>
      </c>
      <c r="Q70" s="95">
        <f>$I70      +$K70      +$M70      +$O70</f>
        <v>12351907</v>
      </c>
      <c r="R70" s="48">
        <f>IF(($H70      =0),0,((($J70      -$H70      )/$H70      )*100))</f>
        <v>-26.74742411584517</v>
      </c>
      <c r="S70" s="49">
        <f>IF(($I70      =0),0,((($K70      -$I70      )/$I70      )*100))</f>
        <v>-12.628170607946675</v>
      </c>
      <c r="T70" s="48">
        <f>IF(($E70      =0),0,(($P70      /$E70      )*100))</f>
        <v>68.274348422496573</v>
      </c>
      <c r="U70" s="50">
        <f>IF(($E70      =0),0,(($Q70      /$E70      )*100))</f>
        <v>67.774524005486967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18225000</v>
      </c>
      <c r="C72" s="102">
        <f>SUM(C70:C71)</f>
        <v>0</v>
      </c>
      <c r="D72" s="102"/>
      <c r="E72" s="102">
        <f>$B72      +$C72      +$D72</f>
        <v>18225000</v>
      </c>
      <c r="F72" s="103">
        <f t="shared" ref="F72:O72" si="44">SUM(F70:F71)</f>
        <v>18225000</v>
      </c>
      <c r="G72" s="104">
        <f t="shared" si="44"/>
        <v>14895000</v>
      </c>
      <c r="H72" s="103">
        <f t="shared" si="44"/>
        <v>7182000</v>
      </c>
      <c r="I72" s="104">
        <f t="shared" si="44"/>
        <v>6592190</v>
      </c>
      <c r="J72" s="103">
        <f t="shared" si="44"/>
        <v>5261000</v>
      </c>
      <c r="K72" s="104">
        <f t="shared" si="44"/>
        <v>5759717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12443000</v>
      </c>
      <c r="Q72" s="104">
        <f>$I72      +$K72      +$M72      +$O72</f>
        <v>12351907</v>
      </c>
      <c r="R72" s="57">
        <f>IF(($H72      =0),0,((($J72      -$H72      )/$H72      )*100))</f>
        <v>-26.74742411584517</v>
      </c>
      <c r="S72" s="58">
        <f>IF(($I72      =0),0,((($K72      -$I72      )/$I72      )*100))</f>
        <v>-12.628170607946675</v>
      </c>
      <c r="T72" s="57">
        <f>IF(($E70      =0),0,(($P70      /$E70      )*100))</f>
        <v>68.274348422496573</v>
      </c>
      <c r="U72" s="59">
        <f>IF($E70   =0,0,($Q70   /$E70 )*100)</f>
        <v>67.774524005486967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18225000</v>
      </c>
      <c r="C73" s="105">
        <f>SUM(C70:C71)</f>
        <v>0</v>
      </c>
      <c r="D73" s="105"/>
      <c r="E73" s="105">
        <f>$B73      +$C73      +$D73</f>
        <v>18225000</v>
      </c>
      <c r="F73" s="106">
        <f t="shared" ref="F73:O73" si="45">SUM(F70:F71)</f>
        <v>18225000</v>
      </c>
      <c r="G73" s="107">
        <f t="shared" si="45"/>
        <v>14895000</v>
      </c>
      <c r="H73" s="106">
        <f t="shared" si="45"/>
        <v>7182000</v>
      </c>
      <c r="I73" s="107">
        <f t="shared" si="45"/>
        <v>6592190</v>
      </c>
      <c r="J73" s="106">
        <f t="shared" si="45"/>
        <v>5261000</v>
      </c>
      <c r="K73" s="107">
        <f t="shared" si="45"/>
        <v>5759717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12443000</v>
      </c>
      <c r="Q73" s="107">
        <f>$I73      +$K73      +$M73      +$O73</f>
        <v>12351907</v>
      </c>
      <c r="R73" s="61">
        <f>IF(($H73      =0),0,((($J73      -$H73      )/$H73      )*100))</f>
        <v>-26.74742411584517</v>
      </c>
      <c r="S73" s="62">
        <f>IF(($I73      =0),0,((($K73      -$I73      )/$I73      )*100))</f>
        <v>-12.628170607946675</v>
      </c>
      <c r="T73" s="61">
        <f>IF(($E70      =0),0,(($P70      /$E70      )*100))</f>
        <v>68.274348422496573</v>
      </c>
      <c r="U73" s="65">
        <f>IF($E70   =0,0,($Q70   /$E70 )*100)</f>
        <v>67.774524005486967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37430000</v>
      </c>
      <c r="C74" s="105">
        <f>SUM(C9:C15,C18:C24,C27:C30,C33,C36:C40,C43:C53,C56:C59,C62:C66,C70:C71)</f>
        <v>0</v>
      </c>
      <c r="D74" s="105"/>
      <c r="E74" s="105">
        <f>$B74      +$C74      +$D74</f>
        <v>37430000</v>
      </c>
      <c r="F74" s="106">
        <f t="shared" ref="F74:O74" si="46">SUM(F9:F15,F18:F24,F27:F30,F33,F36:F40,F43:F53,F56:F59,F62:F66,F70:F71)</f>
        <v>37430000</v>
      </c>
      <c r="G74" s="107">
        <f t="shared" si="46"/>
        <v>28450000</v>
      </c>
      <c r="H74" s="106">
        <f t="shared" si="46"/>
        <v>10442000</v>
      </c>
      <c r="I74" s="107">
        <f t="shared" si="46"/>
        <v>9546094</v>
      </c>
      <c r="J74" s="106">
        <f t="shared" si="46"/>
        <v>8327000</v>
      </c>
      <c r="K74" s="107">
        <f t="shared" si="46"/>
        <v>12698101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18769000</v>
      </c>
      <c r="Q74" s="107">
        <f>$I74      +$K74      +$M74      +$O74</f>
        <v>22244195</v>
      </c>
      <c r="R74" s="61">
        <f>IF(($H74      =0),0,((($J74      -$H74      )/$H74      )*100))</f>
        <v>-20.254740471174102</v>
      </c>
      <c r="S74" s="62">
        <f>IF(($I74      =0),0,((($K74      -$I74      )/$I74      )*100))</f>
        <v>33.018813768228135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50.144269302698376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59.428787069195835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8657000</v>
      </c>
      <c r="C87" s="119">
        <f t="shared" si="55"/>
        <v>0</v>
      </c>
      <c r="D87" s="119">
        <f t="shared" si="55"/>
        <v>0</v>
      </c>
      <c r="E87" s="119">
        <f t="shared" si="55"/>
        <v>8657000</v>
      </c>
      <c r="F87" s="119">
        <f t="shared" si="55"/>
        <v>0</v>
      </c>
      <c r="G87" s="119">
        <f t="shared" si="55"/>
        <v>0</v>
      </c>
      <c r="H87" s="119">
        <f t="shared" si="55"/>
        <v>2940000</v>
      </c>
      <c r="I87" s="119">
        <f t="shared" si="55"/>
        <v>0</v>
      </c>
      <c r="J87" s="119">
        <f t="shared" si="55"/>
        <v>4710000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7650000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88.367794848099805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5717000</v>
      </c>
      <c r="C91" s="93"/>
      <c r="D91" s="93"/>
      <c r="E91" s="93">
        <f t="shared" si="56"/>
        <v>5717000</v>
      </c>
      <c r="F91" s="93">
        <v>0</v>
      </c>
      <c r="G91" s="93">
        <v>0</v>
      </c>
      <c r="H91" s="93"/>
      <c r="I91" s="93"/>
      <c r="J91" s="93">
        <v>4710000</v>
      </c>
      <c r="K91" s="93"/>
      <c r="L91" s="93"/>
      <c r="M91" s="93"/>
      <c r="N91" s="93"/>
      <c r="O91" s="93"/>
      <c r="P91" s="93">
        <f t="shared" si="57"/>
        <v>4710000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82.385866713311174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2940000</v>
      </c>
      <c r="C93" s="93"/>
      <c r="D93" s="93"/>
      <c r="E93" s="93">
        <f t="shared" si="56"/>
        <v>2940000</v>
      </c>
      <c r="F93" s="93">
        <v>0</v>
      </c>
      <c r="G93" s="93">
        <v>0</v>
      </c>
      <c r="H93" s="93">
        <v>2940000</v>
      </c>
      <c r="I93" s="93"/>
      <c r="J93" s="93"/>
      <c r="K93" s="93"/>
      <c r="L93" s="93"/>
      <c r="M93" s="93"/>
      <c r="N93" s="93"/>
      <c r="O93" s="93"/>
      <c r="P93" s="93">
        <f t="shared" si="57"/>
        <v>2940000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8657000</v>
      </c>
      <c r="C114" s="128">
        <f t="shared" si="69"/>
        <v>0</v>
      </c>
      <c r="D114" s="128">
        <f t="shared" si="69"/>
        <v>0</v>
      </c>
      <c r="E114" s="128">
        <f t="shared" si="69"/>
        <v>8657000</v>
      </c>
      <c r="F114" s="128">
        <f t="shared" si="69"/>
        <v>0</v>
      </c>
      <c r="G114" s="128">
        <f t="shared" si="69"/>
        <v>0</v>
      </c>
      <c r="H114" s="128">
        <f t="shared" si="69"/>
        <v>2940000</v>
      </c>
      <c r="I114" s="128">
        <f t="shared" si="69"/>
        <v>0</v>
      </c>
      <c r="J114" s="128">
        <f t="shared" si="69"/>
        <v>4710000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7650000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0.88367794848099801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8657000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8657000</v>
      </c>
      <c r="F115" s="130">
        <f t="shared" si="70"/>
        <v>0</v>
      </c>
      <c r="G115" s="130">
        <f t="shared" si="70"/>
        <v>0</v>
      </c>
      <c r="H115" s="130">
        <f t="shared" si="70"/>
        <v>2940000</v>
      </c>
      <c r="I115" s="130">
        <f t="shared" si="70"/>
        <v>0</v>
      </c>
      <c r="J115" s="130">
        <f t="shared" si="70"/>
        <v>4710000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7650000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0.88367794848099801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viYtwEWWRIvvprWZf6PkGHPHHQ+Dzkcy+08+JeLEwsUV2pFTRzHYnhANv0HA8mG9pHLX7qAezBmqkvmLICQ/Qw==" saltValue="8JSsGEa1JAN0XVNmHZPz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15000000</v>
      </c>
      <c r="C9" s="93"/>
      <c r="D9" s="93"/>
      <c r="E9" s="93">
        <f>$B9       +$C9       +$D9</f>
        <v>15000000</v>
      </c>
      <c r="F9" s="94">
        <v>15000000</v>
      </c>
      <c r="G9" s="95">
        <v>12000000</v>
      </c>
      <c r="H9" s="94">
        <v>2138000</v>
      </c>
      <c r="I9" s="95">
        <v>2137902</v>
      </c>
      <c r="J9" s="94"/>
      <c r="K9" s="95"/>
      <c r="L9" s="94"/>
      <c r="M9" s="95"/>
      <c r="N9" s="94"/>
      <c r="O9" s="95"/>
      <c r="P9" s="94">
        <f>$H9       +$J9       +$L9       +$N9</f>
        <v>2138000</v>
      </c>
      <c r="Q9" s="95">
        <f>$I9       +$K9       +$M9       +$O9</f>
        <v>2137902</v>
      </c>
      <c r="R9" s="48">
        <f>IF(($H9       =0),0,((($J9       -$H9       )/$H9       )*100))</f>
        <v>-100</v>
      </c>
      <c r="S9" s="49">
        <f>IF(($I9       =0),0,((($K9       -$I9       )/$I9       )*100))</f>
        <v>-100</v>
      </c>
      <c r="T9" s="48">
        <f>IF(($E9       =0),0,(($P9       /$E9       )*100))</f>
        <v>14.253333333333334</v>
      </c>
      <c r="U9" s="50">
        <f>IF(($E9       =0),0,(($Q9       /$E9       )*100))</f>
        <v>14.252680000000002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204000</v>
      </c>
      <c r="I10" s="95">
        <v>136000</v>
      </c>
      <c r="J10" s="94">
        <v>201000</v>
      </c>
      <c r="K10" s="95">
        <v>195670</v>
      </c>
      <c r="L10" s="94"/>
      <c r="M10" s="95"/>
      <c r="N10" s="94"/>
      <c r="O10" s="95"/>
      <c r="P10" s="94">
        <f t="shared" ref="P10:P16" si="1">$H10      +$J10      +$L10      +$N10</f>
        <v>405000</v>
      </c>
      <c r="Q10" s="95">
        <f t="shared" ref="Q10:Q16" si="2">$I10      +$K10      +$M10      +$O10</f>
        <v>331670</v>
      </c>
      <c r="R10" s="48">
        <f t="shared" ref="R10:R16" si="3">IF(($H10      =0),0,((($J10      -$H10      )/$H10      )*100))</f>
        <v>-1.4705882352941175</v>
      </c>
      <c r="S10" s="49">
        <f t="shared" ref="S10:S16" si="4">IF(($I10      =0),0,((($K10      -$I10      )/$I10      )*100))</f>
        <v>43.875</v>
      </c>
      <c r="T10" s="48">
        <f t="shared" ref="T10:T15" si="5">IF(($E10      =0),0,(($P10      /$E10      )*100))</f>
        <v>40.5</v>
      </c>
      <c r="U10" s="50">
        <f t="shared" ref="U10:U15" si="6">IF(($E10      =0),0,(($Q10      /$E10      )*100))</f>
        <v>33.167000000000002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11000000</v>
      </c>
      <c r="C11" s="93"/>
      <c r="D11" s="93"/>
      <c r="E11" s="93">
        <f t="shared" si="0"/>
        <v>11000000</v>
      </c>
      <c r="F11" s="94">
        <v>11000000</v>
      </c>
      <c r="G11" s="95">
        <v>6000000</v>
      </c>
      <c r="H11" s="94">
        <v>1817000</v>
      </c>
      <c r="I11" s="95">
        <v>1992391</v>
      </c>
      <c r="J11" s="94">
        <v>2248000</v>
      </c>
      <c r="K11" s="95">
        <v>2905021</v>
      </c>
      <c r="L11" s="94"/>
      <c r="M11" s="95"/>
      <c r="N11" s="94"/>
      <c r="O11" s="95"/>
      <c r="P11" s="94">
        <f t="shared" si="1"/>
        <v>4065000</v>
      </c>
      <c r="Q11" s="95">
        <f t="shared" si="2"/>
        <v>4897412</v>
      </c>
      <c r="R11" s="48">
        <f t="shared" si="3"/>
        <v>23.720418271876721</v>
      </c>
      <c r="S11" s="49">
        <f t="shared" si="4"/>
        <v>45.805768044525394</v>
      </c>
      <c r="T11" s="48">
        <f t="shared" si="5"/>
        <v>36.954545454545453</v>
      </c>
      <c r="U11" s="50">
        <f t="shared" si="6"/>
        <v>44.521927272727275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55655000</v>
      </c>
      <c r="C13" s="93"/>
      <c r="D13" s="93"/>
      <c r="E13" s="93">
        <f t="shared" si="0"/>
        <v>55655000</v>
      </c>
      <c r="F13" s="94">
        <v>55655000</v>
      </c>
      <c r="G13" s="95">
        <v>31395000</v>
      </c>
      <c r="H13" s="94">
        <v>2277000</v>
      </c>
      <c r="I13" s="95">
        <v>1789456</v>
      </c>
      <c r="J13" s="94">
        <v>10904000</v>
      </c>
      <c r="K13" s="95">
        <v>10746713</v>
      </c>
      <c r="L13" s="94"/>
      <c r="M13" s="95"/>
      <c r="N13" s="94"/>
      <c r="O13" s="95"/>
      <c r="P13" s="94">
        <f t="shared" si="1"/>
        <v>13181000</v>
      </c>
      <c r="Q13" s="95">
        <f t="shared" si="2"/>
        <v>12536169</v>
      </c>
      <c r="R13" s="48">
        <f t="shared" si="3"/>
        <v>378.87571365832235</v>
      </c>
      <c r="S13" s="49">
        <f t="shared" si="4"/>
        <v>500.55754374513822</v>
      </c>
      <c r="T13" s="48">
        <f t="shared" si="5"/>
        <v>23.683406702003413</v>
      </c>
      <c r="U13" s="50">
        <f t="shared" si="6"/>
        <v>22.524784835145091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15000000</v>
      </c>
      <c r="C14" s="93"/>
      <c r="D14" s="93"/>
      <c r="E14" s="93">
        <f t="shared" si="0"/>
        <v>15000000</v>
      </c>
      <c r="F14" s="94">
        <v>15000000</v>
      </c>
      <c r="G14" s="95">
        <v>12000000</v>
      </c>
      <c r="H14" s="94">
        <v>2138000</v>
      </c>
      <c r="I14" s="95"/>
      <c r="J14" s="94"/>
      <c r="K14" s="95"/>
      <c r="L14" s="94"/>
      <c r="M14" s="95"/>
      <c r="N14" s="94"/>
      <c r="O14" s="95"/>
      <c r="P14" s="94">
        <f t="shared" si="1"/>
        <v>2138000</v>
      </c>
      <c r="Q14" s="95">
        <f t="shared" si="2"/>
        <v>0</v>
      </c>
      <c r="R14" s="48">
        <f t="shared" si="3"/>
        <v>-100</v>
      </c>
      <c r="S14" s="49">
        <f t="shared" si="4"/>
        <v>0</v>
      </c>
      <c r="T14" s="48">
        <f t="shared" si="5"/>
        <v>14.253333333333334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97655000</v>
      </c>
      <c r="C16" s="96">
        <f>SUM(C9:C15)</f>
        <v>0</v>
      </c>
      <c r="D16" s="96"/>
      <c r="E16" s="96">
        <f t="shared" si="0"/>
        <v>97655000</v>
      </c>
      <c r="F16" s="97">
        <f t="shared" ref="F16:O16" si="7">SUM(F9:F15)</f>
        <v>97655000</v>
      </c>
      <c r="G16" s="98">
        <f t="shared" si="7"/>
        <v>62395000</v>
      </c>
      <c r="H16" s="97">
        <f t="shared" si="7"/>
        <v>8574000</v>
      </c>
      <c r="I16" s="98">
        <f t="shared" si="7"/>
        <v>6055749</v>
      </c>
      <c r="J16" s="97">
        <f t="shared" si="7"/>
        <v>13353000</v>
      </c>
      <c r="K16" s="98">
        <f t="shared" si="7"/>
        <v>13847404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21927000</v>
      </c>
      <c r="Q16" s="98">
        <f t="shared" si="2"/>
        <v>19903153</v>
      </c>
      <c r="R16" s="52">
        <f t="shared" si="3"/>
        <v>55.738278516445064</v>
      </c>
      <c r="S16" s="53">
        <f t="shared" si="4"/>
        <v>128.66542189909126</v>
      </c>
      <c r="T16" s="52">
        <f>IF((SUM($E9:$E13))=0,0,(P16/(SUM($E9:$E13))*100))</f>
        <v>26.528340693242995</v>
      </c>
      <c r="U16" s="54">
        <f>IF((SUM($E9:$E13))=0,0,(Q16/(SUM($E9:$E13))*100))</f>
        <v>24.079793115963945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1106000</v>
      </c>
      <c r="C20" s="93"/>
      <c r="D20" s="93"/>
      <c r="E20" s="93">
        <f t="shared" si="8"/>
        <v>1106000</v>
      </c>
      <c r="F20" s="94">
        <v>1106000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>
        <v>44600000</v>
      </c>
      <c r="D21" s="93"/>
      <c r="E21" s="93">
        <f t="shared" si="8"/>
        <v>44600000</v>
      </c>
      <c r="F21" s="94">
        <v>44600000</v>
      </c>
      <c r="G21" s="95">
        <v>44600000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1106000</v>
      </c>
      <c r="C25" s="96">
        <f>SUM(C18:C24)</f>
        <v>44600000</v>
      </c>
      <c r="D25" s="96"/>
      <c r="E25" s="96">
        <f t="shared" si="8"/>
        <v>45706000</v>
      </c>
      <c r="F25" s="97">
        <f t="shared" ref="F25:O25" si="15">SUM(F18:F24)</f>
        <v>45706000</v>
      </c>
      <c r="G25" s="98">
        <f t="shared" si="15"/>
        <v>44600000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2314000</v>
      </c>
      <c r="C33" s="93"/>
      <c r="D33" s="93"/>
      <c r="E33" s="93">
        <f>$B33      +$C33      +$D33</f>
        <v>2314000</v>
      </c>
      <c r="F33" s="94">
        <v>2314000</v>
      </c>
      <c r="G33" s="95">
        <v>1619000</v>
      </c>
      <c r="H33" s="94">
        <v>578000</v>
      </c>
      <c r="I33" s="95">
        <v>677854</v>
      </c>
      <c r="J33" s="94">
        <v>1041000</v>
      </c>
      <c r="K33" s="95">
        <v>1168828</v>
      </c>
      <c r="L33" s="94"/>
      <c r="M33" s="95"/>
      <c r="N33" s="94"/>
      <c r="O33" s="95"/>
      <c r="P33" s="94">
        <f>$H33      +$J33      +$L33      +$N33</f>
        <v>1619000</v>
      </c>
      <c r="Q33" s="95">
        <f>$I33      +$K33      +$M33      +$O33</f>
        <v>1846682</v>
      </c>
      <c r="R33" s="48">
        <f>IF(($H33      =0),0,((($J33      -$H33      )/$H33      )*100))</f>
        <v>80.103806228373699</v>
      </c>
      <c r="S33" s="49">
        <f>IF(($I33      =0),0,((($K33      -$I33      )/$I33      )*100))</f>
        <v>72.430641406556575</v>
      </c>
      <c r="T33" s="48">
        <f>IF(($E33      =0),0,(($P33      /$E33      )*100))</f>
        <v>69.965427830596369</v>
      </c>
      <c r="U33" s="50">
        <f>IF(($E33      =0),0,(($Q33      /$E33      )*100))</f>
        <v>79.804753673292993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2314000</v>
      </c>
      <c r="C34" s="96">
        <f>C33</f>
        <v>0</v>
      </c>
      <c r="D34" s="96"/>
      <c r="E34" s="96">
        <f>$B34      +$C34      +$D34</f>
        <v>2314000</v>
      </c>
      <c r="F34" s="97">
        <f t="shared" ref="F34:O34" si="17">F33</f>
        <v>2314000</v>
      </c>
      <c r="G34" s="98">
        <f t="shared" si="17"/>
        <v>1619000</v>
      </c>
      <c r="H34" s="97">
        <f t="shared" si="17"/>
        <v>578000</v>
      </c>
      <c r="I34" s="98">
        <f t="shared" si="17"/>
        <v>677854</v>
      </c>
      <c r="J34" s="97">
        <f t="shared" si="17"/>
        <v>1041000</v>
      </c>
      <c r="K34" s="98">
        <f t="shared" si="17"/>
        <v>1168828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1619000</v>
      </c>
      <c r="Q34" s="98">
        <f>$I34      +$K34      +$M34      +$O34</f>
        <v>1846682</v>
      </c>
      <c r="R34" s="52">
        <f>IF(($H34      =0),0,((($J34      -$H34      )/$H34      )*100))</f>
        <v>80.103806228373699</v>
      </c>
      <c r="S34" s="53">
        <f>IF(($I34      =0),0,((($K34      -$I34      )/$I34      )*100))</f>
        <v>72.430641406556575</v>
      </c>
      <c r="T34" s="52">
        <f>IF($E34   =0,0,($P34   /$E34   )*100)</f>
        <v>69.965427830596369</v>
      </c>
      <c r="U34" s="54">
        <f>IF($E34   =0,0,($Q34   /$E34   )*100)</f>
        <v>79.804753673292993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74550000</v>
      </c>
      <c r="C37" s="93"/>
      <c r="D37" s="93"/>
      <c r="E37" s="93">
        <f t="shared" si="18"/>
        <v>74550000</v>
      </c>
      <c r="F37" s="94">
        <v>74550000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74550000</v>
      </c>
      <c r="C41" s="96">
        <f>SUM(C36:C40)</f>
        <v>0</v>
      </c>
      <c r="D41" s="96"/>
      <c r="E41" s="96">
        <f t="shared" si="18"/>
        <v>74550000</v>
      </c>
      <c r="F41" s="97">
        <f t="shared" ref="F41:O41" si="25">SUM(F36:F40)</f>
        <v>74550000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304707000</v>
      </c>
      <c r="C66" s="93"/>
      <c r="D66" s="93"/>
      <c r="E66" s="93">
        <f t="shared" si="35"/>
        <v>304707000</v>
      </c>
      <c r="F66" s="94">
        <v>304707000</v>
      </c>
      <c r="G66" s="95">
        <v>199059000</v>
      </c>
      <c r="H66" s="94">
        <v>6418000</v>
      </c>
      <c r="I66" s="95">
        <v>10903230</v>
      </c>
      <c r="J66" s="94">
        <v>61615000</v>
      </c>
      <c r="K66" s="95">
        <v>42561191</v>
      </c>
      <c r="L66" s="94"/>
      <c r="M66" s="95"/>
      <c r="N66" s="94"/>
      <c r="O66" s="95"/>
      <c r="P66" s="94">
        <f t="shared" si="36"/>
        <v>68033000</v>
      </c>
      <c r="Q66" s="95">
        <f t="shared" si="37"/>
        <v>53464421</v>
      </c>
      <c r="R66" s="48">
        <f t="shared" si="38"/>
        <v>860.03427859146143</v>
      </c>
      <c r="S66" s="49">
        <f t="shared" si="39"/>
        <v>290.35396850291153</v>
      </c>
      <c r="T66" s="48">
        <f t="shared" si="40"/>
        <v>22.327350536745136</v>
      </c>
      <c r="U66" s="50">
        <f t="shared" si="41"/>
        <v>17.546174193569559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304707000</v>
      </c>
      <c r="C67" s="96">
        <f>SUM(C62:C66)</f>
        <v>0</v>
      </c>
      <c r="D67" s="96"/>
      <c r="E67" s="96">
        <f t="shared" si="35"/>
        <v>304707000</v>
      </c>
      <c r="F67" s="97">
        <f t="shared" ref="F67:O67" si="42">SUM(F62:F66)</f>
        <v>304707000</v>
      </c>
      <c r="G67" s="98">
        <f t="shared" si="42"/>
        <v>199059000</v>
      </c>
      <c r="H67" s="97">
        <f t="shared" si="42"/>
        <v>6418000</v>
      </c>
      <c r="I67" s="98">
        <f t="shared" si="42"/>
        <v>10903230</v>
      </c>
      <c r="J67" s="97">
        <f t="shared" si="42"/>
        <v>61615000</v>
      </c>
      <c r="K67" s="98">
        <f t="shared" si="42"/>
        <v>42561191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68033000</v>
      </c>
      <c r="Q67" s="98">
        <f t="shared" si="37"/>
        <v>53464421</v>
      </c>
      <c r="R67" s="52">
        <f t="shared" si="38"/>
        <v>860.03427859146143</v>
      </c>
      <c r="S67" s="53">
        <f t="shared" si="39"/>
        <v>290.35396850291153</v>
      </c>
      <c r="T67" s="52">
        <f>IF((+$E62+$E64+$E65++$E66) =0,0,(P67   /(+$E62+$E64+$E65+$E66) )*100)</f>
        <v>22.327350536745136</v>
      </c>
      <c r="U67" s="54">
        <f>IF((+$E62+$E64+$E66) =0,0,(Q67  /(+$E62+$E64+$E66) )*100)</f>
        <v>17.546174193569559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480332000</v>
      </c>
      <c r="C68" s="105">
        <f>SUM(C9:C15,C18:C24,C27:C30,C33,C36:C40,C43:C53,C56:C59,C62:C66)</f>
        <v>44600000</v>
      </c>
      <c r="D68" s="105"/>
      <c r="E68" s="105">
        <f t="shared" si="35"/>
        <v>524932000</v>
      </c>
      <c r="F68" s="106">
        <f t="shared" ref="F68:O68" si="43">SUM(F9:F15,F18:F24,F27:F30,F33,F36:F40,F43:F53,F56:F59,F62:F66)</f>
        <v>524932000</v>
      </c>
      <c r="G68" s="107">
        <f t="shared" si="43"/>
        <v>307673000</v>
      </c>
      <c r="H68" s="106">
        <f t="shared" si="43"/>
        <v>15570000</v>
      </c>
      <c r="I68" s="107">
        <f t="shared" si="43"/>
        <v>17636833</v>
      </c>
      <c r="J68" s="106">
        <f t="shared" si="43"/>
        <v>76009000</v>
      </c>
      <c r="K68" s="107">
        <f t="shared" si="43"/>
        <v>57577423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91579000</v>
      </c>
      <c r="Q68" s="107">
        <f t="shared" si="37"/>
        <v>75214256</v>
      </c>
      <c r="R68" s="61">
        <f t="shared" si="38"/>
        <v>388.17597944765578</v>
      </c>
      <c r="S68" s="62">
        <f t="shared" si="39"/>
        <v>226.46123598267329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21.087741436321604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17.319459514225976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480332000</v>
      </c>
      <c r="C74" s="105">
        <f>SUM(C9:C15,C18:C24,C27:C30,C33,C36:C40,C43:C53,C56:C59,C62:C66,C70:C71)</f>
        <v>44600000</v>
      </c>
      <c r="D74" s="105"/>
      <c r="E74" s="105">
        <f>$B74      +$C74      +$D74</f>
        <v>524932000</v>
      </c>
      <c r="F74" s="106">
        <f t="shared" ref="F74:O74" si="46">SUM(F9:F15,F18:F24,F27:F30,F33,F36:F40,F43:F53,F56:F59,F62:F66,F70:F71)</f>
        <v>524932000</v>
      </c>
      <c r="G74" s="107">
        <f t="shared" si="46"/>
        <v>307673000</v>
      </c>
      <c r="H74" s="106">
        <f t="shared" si="46"/>
        <v>15570000</v>
      </c>
      <c r="I74" s="107">
        <f t="shared" si="46"/>
        <v>17636833</v>
      </c>
      <c r="J74" s="106">
        <f t="shared" si="46"/>
        <v>76009000</v>
      </c>
      <c r="K74" s="107">
        <f t="shared" si="46"/>
        <v>57577423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91579000</v>
      </c>
      <c r="Q74" s="107">
        <f>$I74      +$K74      +$M74      +$O74</f>
        <v>75214256</v>
      </c>
      <c r="R74" s="61">
        <f>IF(($H74      =0),0,((($J74      -$H74      )/$H74      )*100))</f>
        <v>388.17597944765578</v>
      </c>
      <c r="S74" s="62">
        <f>IF(($I74      =0),0,((($K74      -$I74      )/$I74      )*100))</f>
        <v>226.46123598267329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21.087741436321604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17.319459514225976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109713000</v>
      </c>
      <c r="C87" s="119">
        <f t="shared" si="55"/>
        <v>100000</v>
      </c>
      <c r="D87" s="119">
        <f t="shared" si="55"/>
        <v>0</v>
      </c>
      <c r="E87" s="119">
        <f t="shared" si="55"/>
        <v>109813000</v>
      </c>
      <c r="F87" s="119">
        <f t="shared" si="55"/>
        <v>0</v>
      </c>
      <c r="G87" s="119">
        <f t="shared" si="55"/>
        <v>0</v>
      </c>
      <c r="H87" s="119">
        <f t="shared" si="55"/>
        <v>48208000</v>
      </c>
      <c r="I87" s="119">
        <f t="shared" si="55"/>
        <v>0</v>
      </c>
      <c r="J87" s="119">
        <f t="shared" si="55"/>
        <v>59809000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108017000</v>
      </c>
      <c r="Q87" s="120">
        <f t="shared" si="55"/>
        <v>0</v>
      </c>
      <c r="R87" s="85">
        <f t="shared" si="55"/>
        <v>-103.60449186316838</v>
      </c>
      <c r="S87" s="85">
        <f t="shared" si="55"/>
        <v>0</v>
      </c>
      <c r="T87" s="86">
        <f>IF(SUM($E88:$E96) =0,0,(P87   /SUM($E88:$E96) )*100)</f>
        <v>98.364492364292019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91830000</v>
      </c>
      <c r="C91" s="93"/>
      <c r="D91" s="93"/>
      <c r="E91" s="93">
        <f t="shared" si="56"/>
        <v>91830000</v>
      </c>
      <c r="F91" s="93">
        <v>0</v>
      </c>
      <c r="G91" s="93">
        <v>0</v>
      </c>
      <c r="H91" s="93">
        <v>48176000</v>
      </c>
      <c r="I91" s="93"/>
      <c r="J91" s="93">
        <v>41923000</v>
      </c>
      <c r="K91" s="93"/>
      <c r="L91" s="93"/>
      <c r="M91" s="93"/>
      <c r="N91" s="93"/>
      <c r="O91" s="93"/>
      <c r="P91" s="93">
        <f t="shared" si="57"/>
        <v>90099000</v>
      </c>
      <c r="Q91" s="93">
        <f t="shared" si="58"/>
        <v>0</v>
      </c>
      <c r="R91" s="89">
        <f t="shared" si="59"/>
        <v>-12.979491863168382</v>
      </c>
      <c r="S91" s="89">
        <f t="shared" si="60"/>
        <v>0</v>
      </c>
      <c r="T91" s="89">
        <f t="shared" si="61"/>
        <v>98.114995099640652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17883000</v>
      </c>
      <c r="C93" s="93"/>
      <c r="D93" s="93"/>
      <c r="E93" s="93">
        <f t="shared" si="56"/>
        <v>17883000</v>
      </c>
      <c r="F93" s="93">
        <v>0</v>
      </c>
      <c r="G93" s="93">
        <v>0</v>
      </c>
      <c r="H93" s="93"/>
      <c r="I93" s="93"/>
      <c r="J93" s="93">
        <v>17883000</v>
      </c>
      <c r="K93" s="93"/>
      <c r="L93" s="93"/>
      <c r="M93" s="93"/>
      <c r="N93" s="93"/>
      <c r="O93" s="93"/>
      <c r="P93" s="93">
        <f t="shared" si="57"/>
        <v>17883000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>
        <v>100000</v>
      </c>
      <c r="D94" s="93"/>
      <c r="E94" s="93">
        <f t="shared" si="56"/>
        <v>100000</v>
      </c>
      <c r="F94" s="93">
        <v>0</v>
      </c>
      <c r="G94" s="93">
        <v>0</v>
      </c>
      <c r="H94" s="93">
        <v>32000</v>
      </c>
      <c r="I94" s="93"/>
      <c r="J94" s="93">
        <v>3000</v>
      </c>
      <c r="K94" s="93"/>
      <c r="L94" s="93"/>
      <c r="M94" s="93"/>
      <c r="N94" s="93"/>
      <c r="O94" s="93"/>
      <c r="P94" s="93">
        <f t="shared" si="57"/>
        <v>35000</v>
      </c>
      <c r="Q94" s="93">
        <f t="shared" si="58"/>
        <v>0</v>
      </c>
      <c r="R94" s="89">
        <f t="shared" si="59"/>
        <v>-90.625</v>
      </c>
      <c r="S94" s="89">
        <f t="shared" si="60"/>
        <v>0</v>
      </c>
      <c r="T94" s="89">
        <f t="shared" si="61"/>
        <v>35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109713000</v>
      </c>
      <c r="C114" s="128">
        <f t="shared" si="69"/>
        <v>100000</v>
      </c>
      <c r="D114" s="128">
        <f t="shared" si="69"/>
        <v>0</v>
      </c>
      <c r="E114" s="128">
        <f t="shared" si="69"/>
        <v>109813000</v>
      </c>
      <c r="F114" s="128">
        <f t="shared" si="69"/>
        <v>0</v>
      </c>
      <c r="G114" s="128">
        <f t="shared" si="69"/>
        <v>0</v>
      </c>
      <c r="H114" s="128">
        <f t="shared" si="69"/>
        <v>48208000</v>
      </c>
      <c r="I114" s="128">
        <f t="shared" si="69"/>
        <v>0</v>
      </c>
      <c r="J114" s="128">
        <f t="shared" si="69"/>
        <v>59809000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108017000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0.98364492364292022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109713000</v>
      </c>
      <c r="C115" s="130">
        <f t="shared" ref="C115:Q115" si="70">C87</f>
        <v>100000</v>
      </c>
      <c r="D115" s="130">
        <f t="shared" si="70"/>
        <v>0</v>
      </c>
      <c r="E115" s="130">
        <f t="shared" si="70"/>
        <v>109813000</v>
      </c>
      <c r="F115" s="130">
        <f t="shared" si="70"/>
        <v>0</v>
      </c>
      <c r="G115" s="130">
        <f t="shared" si="70"/>
        <v>0</v>
      </c>
      <c r="H115" s="130">
        <f t="shared" si="70"/>
        <v>48208000</v>
      </c>
      <c r="I115" s="130">
        <f t="shared" si="70"/>
        <v>0</v>
      </c>
      <c r="J115" s="130">
        <f t="shared" si="70"/>
        <v>59809000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108017000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0.98364492364292022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d0uouIRFx0cXEfB1KcNgEIP1Gi26mbQM7suPZXeexEP5VHr2nZN4qgwS3pzY6QiwSJY78EbhRGsjCTkGUTBZ7Q==" saltValue="HS/alf+nt+eCcsMdQFrd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2100000</v>
      </c>
      <c r="C10" s="93"/>
      <c r="D10" s="93"/>
      <c r="E10" s="93">
        <f t="shared" ref="E10:E16" si="0">$B10      +$C10      +$D10</f>
        <v>2100000</v>
      </c>
      <c r="F10" s="94">
        <v>2100000</v>
      </c>
      <c r="G10" s="95">
        <v>2100000</v>
      </c>
      <c r="H10" s="94">
        <v>135000</v>
      </c>
      <c r="I10" s="95">
        <v>-6662264</v>
      </c>
      <c r="J10" s="94">
        <v>401000</v>
      </c>
      <c r="K10" s="95">
        <v>23572</v>
      </c>
      <c r="L10" s="94"/>
      <c r="M10" s="95"/>
      <c r="N10" s="94"/>
      <c r="O10" s="95"/>
      <c r="P10" s="94">
        <f t="shared" ref="P10:P16" si="1">$H10      +$J10      +$L10      +$N10</f>
        <v>536000</v>
      </c>
      <c r="Q10" s="95">
        <f t="shared" ref="Q10:Q16" si="2">$I10      +$K10      +$M10      +$O10</f>
        <v>-6638692</v>
      </c>
      <c r="R10" s="48">
        <f t="shared" ref="R10:R16" si="3">IF(($H10      =0),0,((($J10      -$H10      )/$H10      )*100))</f>
        <v>197.03703703703704</v>
      </c>
      <c r="S10" s="49">
        <f t="shared" ref="S10:S16" si="4">IF(($I10      =0),0,((($K10      -$I10      )/$I10      )*100))</f>
        <v>-100.3538136585401</v>
      </c>
      <c r="T10" s="48">
        <f t="shared" ref="T10:T15" si="5">IF(($E10      =0),0,(($P10      /$E10      )*100))</f>
        <v>25.523809523809526</v>
      </c>
      <c r="U10" s="50">
        <f t="shared" ref="U10:U15" si="6">IF(($E10      =0),0,(($Q10      /$E10      )*100))</f>
        <v>-316.12819047619047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2100000</v>
      </c>
      <c r="C16" s="96">
        <f>SUM(C9:C15)</f>
        <v>0</v>
      </c>
      <c r="D16" s="96"/>
      <c r="E16" s="96">
        <f t="shared" si="0"/>
        <v>2100000</v>
      </c>
      <c r="F16" s="97">
        <f t="shared" ref="F16:O16" si="7">SUM(F9:F15)</f>
        <v>2100000</v>
      </c>
      <c r="G16" s="98">
        <f t="shared" si="7"/>
        <v>2100000</v>
      </c>
      <c r="H16" s="97">
        <f t="shared" si="7"/>
        <v>135000</v>
      </c>
      <c r="I16" s="98">
        <f t="shared" si="7"/>
        <v>-6662264</v>
      </c>
      <c r="J16" s="97">
        <f t="shared" si="7"/>
        <v>401000</v>
      </c>
      <c r="K16" s="98">
        <f t="shared" si="7"/>
        <v>23572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536000</v>
      </c>
      <c r="Q16" s="98">
        <f t="shared" si="2"/>
        <v>-6638692</v>
      </c>
      <c r="R16" s="52">
        <f t="shared" si="3"/>
        <v>197.03703703703704</v>
      </c>
      <c r="S16" s="53">
        <f t="shared" si="4"/>
        <v>-100.3538136585401</v>
      </c>
      <c r="T16" s="52">
        <f>IF((SUM($E9:$E13))=0,0,(P16/(SUM($E9:$E13))*100))</f>
        <v>25.523809523809526</v>
      </c>
      <c r="U16" s="54">
        <f>IF((SUM($E9:$E13))=0,0,(Q16/(SUM($E9:$E13))*100))</f>
        <v>-316.12819047619047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29258000</v>
      </c>
      <c r="C22" s="93"/>
      <c r="D22" s="93"/>
      <c r="E22" s="93">
        <f t="shared" si="8"/>
        <v>29258000</v>
      </c>
      <c r="F22" s="94">
        <v>29258000</v>
      </c>
      <c r="G22" s="95">
        <v>14629000</v>
      </c>
      <c r="H22" s="94"/>
      <c r="I22" s="95">
        <v>-33207390</v>
      </c>
      <c r="J22" s="94"/>
      <c r="K22" s="95">
        <v>-5278649</v>
      </c>
      <c r="L22" s="94"/>
      <c r="M22" s="95"/>
      <c r="N22" s="94"/>
      <c r="O22" s="95"/>
      <c r="P22" s="94">
        <f t="shared" si="9"/>
        <v>0</v>
      </c>
      <c r="Q22" s="95">
        <f t="shared" si="10"/>
        <v>-38486039</v>
      </c>
      <c r="R22" s="48">
        <f t="shared" si="11"/>
        <v>0</v>
      </c>
      <c r="S22" s="49">
        <f t="shared" si="12"/>
        <v>-84.103993117194705</v>
      </c>
      <c r="T22" s="48">
        <f t="shared" si="13"/>
        <v>0</v>
      </c>
      <c r="U22" s="50">
        <f t="shared" si="14"/>
        <v>-131.54022489575502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29258000</v>
      </c>
      <c r="C25" s="96">
        <f>SUM(C18:C24)</f>
        <v>0</v>
      </c>
      <c r="D25" s="96"/>
      <c r="E25" s="96">
        <f t="shared" si="8"/>
        <v>29258000</v>
      </c>
      <c r="F25" s="97">
        <f t="shared" ref="F25:O25" si="15">SUM(F18:F24)</f>
        <v>29258000</v>
      </c>
      <c r="G25" s="98">
        <f t="shared" si="15"/>
        <v>14629000</v>
      </c>
      <c r="H25" s="97">
        <f t="shared" si="15"/>
        <v>0</v>
      </c>
      <c r="I25" s="98">
        <f t="shared" si="15"/>
        <v>-33207390</v>
      </c>
      <c r="J25" s="97">
        <f t="shared" si="15"/>
        <v>0</v>
      </c>
      <c r="K25" s="98">
        <f t="shared" si="15"/>
        <v>-5278649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-38486039</v>
      </c>
      <c r="R25" s="52">
        <f t="shared" si="11"/>
        <v>0</v>
      </c>
      <c r="S25" s="53">
        <f t="shared" si="12"/>
        <v>-84.103993117194705</v>
      </c>
      <c r="T25" s="52">
        <f>IF(($E25-$E20-$E24)   =0,0,($P25   /($E25-$E20-$E24)   )*100)</f>
        <v>0</v>
      </c>
      <c r="U25" s="54">
        <f>IF(($E25-$E20-$E24)   =0,0,($Q25   /($E25-$E20-$E24)   )*100)</f>
        <v>-131.54022489575502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1914000</v>
      </c>
      <c r="C33" s="93"/>
      <c r="D33" s="93"/>
      <c r="E33" s="93">
        <f>$B33      +$C33      +$D33</f>
        <v>1914000</v>
      </c>
      <c r="F33" s="94">
        <v>1914000</v>
      </c>
      <c r="G33" s="95">
        <v>1339000</v>
      </c>
      <c r="H33" s="94">
        <v>478000</v>
      </c>
      <c r="I33" s="95">
        <v>-6257011</v>
      </c>
      <c r="J33" s="94">
        <v>692000</v>
      </c>
      <c r="K33" s="95">
        <v>975047</v>
      </c>
      <c r="L33" s="94"/>
      <c r="M33" s="95"/>
      <c r="N33" s="94"/>
      <c r="O33" s="95"/>
      <c r="P33" s="94">
        <f>$H33      +$J33      +$L33      +$N33</f>
        <v>1170000</v>
      </c>
      <c r="Q33" s="95">
        <f>$I33      +$K33      +$M33      +$O33</f>
        <v>-5281964</v>
      </c>
      <c r="R33" s="48">
        <f>IF(($H33      =0),0,((($J33      -$H33      )/$H33      )*100))</f>
        <v>44.769874476987447</v>
      </c>
      <c r="S33" s="49">
        <f>IF(($I33      =0),0,((($K33      -$I33      )/$I33      )*100))</f>
        <v>-115.58327130957578</v>
      </c>
      <c r="T33" s="48">
        <f>IF(($E33      =0),0,(($P33      /$E33      )*100))</f>
        <v>61.128526645768019</v>
      </c>
      <c r="U33" s="50">
        <f>IF(($E33      =0),0,(($Q33      /$E33      )*100))</f>
        <v>-275.96468129571576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1914000</v>
      </c>
      <c r="C34" s="96">
        <f>C33</f>
        <v>0</v>
      </c>
      <c r="D34" s="96"/>
      <c r="E34" s="96">
        <f>$B34      +$C34      +$D34</f>
        <v>1914000</v>
      </c>
      <c r="F34" s="97">
        <f t="shared" ref="F34:O34" si="17">F33</f>
        <v>1914000</v>
      </c>
      <c r="G34" s="98">
        <f t="shared" si="17"/>
        <v>1339000</v>
      </c>
      <c r="H34" s="97">
        <f t="shared" si="17"/>
        <v>478000</v>
      </c>
      <c r="I34" s="98">
        <f t="shared" si="17"/>
        <v>-6257011</v>
      </c>
      <c r="J34" s="97">
        <f t="shared" si="17"/>
        <v>692000</v>
      </c>
      <c r="K34" s="98">
        <f t="shared" si="17"/>
        <v>975047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1170000</v>
      </c>
      <c r="Q34" s="98">
        <f>$I34      +$K34      +$M34      +$O34</f>
        <v>-5281964</v>
      </c>
      <c r="R34" s="52">
        <f>IF(($H34      =0),0,((($J34      -$H34      )/$H34      )*100))</f>
        <v>44.769874476987447</v>
      </c>
      <c r="S34" s="53">
        <f>IF(($I34      =0),0,((($K34      -$I34      )/$I34      )*100))</f>
        <v>-115.58327130957578</v>
      </c>
      <c r="T34" s="52">
        <f>IF($E34   =0,0,($P34   /$E34   )*100)</f>
        <v>61.128526645768019</v>
      </c>
      <c r="U34" s="54">
        <f>IF($E34   =0,0,($Q34   /$E34   )*100)</f>
        <v>-275.96468129571576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8652000</v>
      </c>
      <c r="C36" s="93"/>
      <c r="D36" s="93"/>
      <c r="E36" s="93">
        <f t="shared" ref="E36:E41" si="18">$B36      +$C36      +$D36</f>
        <v>8652000</v>
      </c>
      <c r="F36" s="94">
        <v>8652000</v>
      </c>
      <c r="G36" s="95">
        <v>6652000</v>
      </c>
      <c r="H36" s="94">
        <v>692000</v>
      </c>
      <c r="I36" s="95">
        <v>-38277079</v>
      </c>
      <c r="J36" s="94">
        <v>4587000</v>
      </c>
      <c r="K36" s="95">
        <v>3724719</v>
      </c>
      <c r="L36" s="94"/>
      <c r="M36" s="95"/>
      <c r="N36" s="94"/>
      <c r="O36" s="95"/>
      <c r="P36" s="94">
        <f t="shared" ref="P36:P41" si="19">$H36      +$J36      +$L36      +$N36</f>
        <v>5279000</v>
      </c>
      <c r="Q36" s="95">
        <f t="shared" ref="Q36:Q41" si="20">$I36      +$K36      +$M36      +$O36</f>
        <v>-34552360</v>
      </c>
      <c r="R36" s="48">
        <f t="shared" ref="R36:R41" si="21">IF(($H36      =0),0,((($J36      -$H36      )/$H36      )*100))</f>
        <v>562.86127167630059</v>
      </c>
      <c r="S36" s="49">
        <f t="shared" ref="S36:S41" si="22">IF(($I36      =0),0,((($K36      -$I36      )/$I36      )*100))</f>
        <v>-109.73093845536124</v>
      </c>
      <c r="T36" s="48">
        <f t="shared" ref="T36:T40" si="23">IF(($E36      =0),0,(($P36      /$E36      )*100))</f>
        <v>61.014794267221447</v>
      </c>
      <c r="U36" s="50">
        <f t="shared" ref="U36:U40" si="24">IF(($E36      =0),0,(($Q36      /$E36      )*100))</f>
        <v>-399.35691169671753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11712000</v>
      </c>
      <c r="C37" s="93"/>
      <c r="D37" s="93"/>
      <c r="E37" s="93">
        <f t="shared" si="18"/>
        <v>11712000</v>
      </c>
      <c r="F37" s="94">
        <v>11712000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20364000</v>
      </c>
      <c r="C41" s="96">
        <f>SUM(C36:C40)</f>
        <v>0</v>
      </c>
      <c r="D41" s="96"/>
      <c r="E41" s="96">
        <f t="shared" si="18"/>
        <v>20364000</v>
      </c>
      <c r="F41" s="97">
        <f t="shared" ref="F41:O41" si="25">SUM(F36:F40)</f>
        <v>20364000</v>
      </c>
      <c r="G41" s="98">
        <f t="shared" si="25"/>
        <v>6652000</v>
      </c>
      <c r="H41" s="97">
        <f t="shared" si="25"/>
        <v>692000</v>
      </c>
      <c r="I41" s="98">
        <f t="shared" si="25"/>
        <v>-38277079</v>
      </c>
      <c r="J41" s="97">
        <f t="shared" si="25"/>
        <v>4587000</v>
      </c>
      <c r="K41" s="98">
        <f t="shared" si="25"/>
        <v>3724719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5279000</v>
      </c>
      <c r="Q41" s="98">
        <f t="shared" si="20"/>
        <v>-34552360</v>
      </c>
      <c r="R41" s="52">
        <f t="shared" si="21"/>
        <v>562.86127167630059</v>
      </c>
      <c r="S41" s="53">
        <f t="shared" si="22"/>
        <v>-109.73093845536124</v>
      </c>
      <c r="T41" s="52">
        <f>IF((+$E36+$E39) =0,0,(P41   /(+$E36+$E39) )*100)</f>
        <v>61.014794267221447</v>
      </c>
      <c r="U41" s="54">
        <f>IF((+$E36+$E39) =0,0,(Q41   /(+$E36+$E39) )*100)</f>
        <v>-399.35691169671753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53636000</v>
      </c>
      <c r="C68" s="105">
        <f>SUM(C9:C15,C18:C24,C27:C30,C33,C36:C40,C43:C53,C56:C59,C62:C66)</f>
        <v>0</v>
      </c>
      <c r="D68" s="105"/>
      <c r="E68" s="105">
        <f t="shared" si="35"/>
        <v>53636000</v>
      </c>
      <c r="F68" s="106">
        <f t="shared" ref="F68:O68" si="43">SUM(F9:F15,F18:F24,F27:F30,F33,F36:F40,F43:F53,F56:F59,F62:F66)</f>
        <v>53636000</v>
      </c>
      <c r="G68" s="107">
        <f t="shared" si="43"/>
        <v>24720000</v>
      </c>
      <c r="H68" s="106">
        <f t="shared" si="43"/>
        <v>1305000</v>
      </c>
      <c r="I68" s="107">
        <f t="shared" si="43"/>
        <v>-84403744</v>
      </c>
      <c r="J68" s="106">
        <f t="shared" si="43"/>
        <v>5680000</v>
      </c>
      <c r="K68" s="107">
        <f t="shared" si="43"/>
        <v>-555311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6985000</v>
      </c>
      <c r="Q68" s="107">
        <f t="shared" si="37"/>
        <v>-84959055</v>
      </c>
      <c r="R68" s="61">
        <f t="shared" si="38"/>
        <v>335.24904214559388</v>
      </c>
      <c r="S68" s="62">
        <f t="shared" si="39"/>
        <v>-99.342077763754176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16.661101039977101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-202.6501645835321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60166000</v>
      </c>
      <c r="C70" s="93">
        <v>-10000000</v>
      </c>
      <c r="D70" s="93"/>
      <c r="E70" s="93">
        <f>$B70      +$C70      +$D70</f>
        <v>50166000</v>
      </c>
      <c r="F70" s="94">
        <v>60166000</v>
      </c>
      <c r="G70" s="95">
        <v>44577000</v>
      </c>
      <c r="H70" s="94">
        <v>22595000</v>
      </c>
      <c r="I70" s="95">
        <v>-132898628</v>
      </c>
      <c r="J70" s="94">
        <v>10591000</v>
      </c>
      <c r="K70" s="95">
        <v>17332149</v>
      </c>
      <c r="L70" s="94"/>
      <c r="M70" s="95"/>
      <c r="N70" s="94"/>
      <c r="O70" s="95"/>
      <c r="P70" s="94">
        <f>$H70      +$J70      +$L70      +$N70</f>
        <v>33186000</v>
      </c>
      <c r="Q70" s="95">
        <f>$I70      +$K70      +$M70      +$O70</f>
        <v>-115566479</v>
      </c>
      <c r="R70" s="48">
        <f>IF(($H70      =0),0,((($J70      -$H70      )/$H70      )*100))</f>
        <v>-53.126797964151365</v>
      </c>
      <c r="S70" s="49">
        <f>IF(($I70      =0),0,((($K70      -$I70      )/$I70      )*100))</f>
        <v>-113.04163124994788</v>
      </c>
      <c r="T70" s="48">
        <f>IF(($E70      =0),0,(($P70      /$E70      )*100))</f>
        <v>66.152374117928474</v>
      </c>
      <c r="U70" s="50">
        <f>IF(($E70      =0),0,(($Q70      /$E70      )*100))</f>
        <v>-230.36813578917995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60166000</v>
      </c>
      <c r="C72" s="102">
        <f>SUM(C70:C71)</f>
        <v>-10000000</v>
      </c>
      <c r="D72" s="102"/>
      <c r="E72" s="102">
        <f>$B72      +$C72      +$D72</f>
        <v>50166000</v>
      </c>
      <c r="F72" s="103">
        <f t="shared" ref="F72:O72" si="44">SUM(F70:F71)</f>
        <v>60166000</v>
      </c>
      <c r="G72" s="104">
        <f t="shared" si="44"/>
        <v>44577000</v>
      </c>
      <c r="H72" s="103">
        <f t="shared" si="44"/>
        <v>22595000</v>
      </c>
      <c r="I72" s="104">
        <f t="shared" si="44"/>
        <v>-132898628</v>
      </c>
      <c r="J72" s="103">
        <f t="shared" si="44"/>
        <v>10591000</v>
      </c>
      <c r="K72" s="104">
        <f t="shared" si="44"/>
        <v>17332149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33186000</v>
      </c>
      <c r="Q72" s="104">
        <f>$I72      +$K72      +$M72      +$O72</f>
        <v>-115566479</v>
      </c>
      <c r="R72" s="57">
        <f>IF(($H72      =0),0,((($J72      -$H72      )/$H72      )*100))</f>
        <v>-53.126797964151365</v>
      </c>
      <c r="S72" s="58">
        <f>IF(($I72      =0),0,((($K72      -$I72      )/$I72      )*100))</f>
        <v>-113.04163124994788</v>
      </c>
      <c r="T72" s="57">
        <f>IF(($E70      =0),0,(($P70      /$E70      )*100))</f>
        <v>66.152374117928474</v>
      </c>
      <c r="U72" s="59">
        <f>IF($E70   =0,0,($Q70   /$E70 )*100)</f>
        <v>-230.36813578917995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60166000</v>
      </c>
      <c r="C73" s="105">
        <f>SUM(C70:C71)</f>
        <v>-10000000</v>
      </c>
      <c r="D73" s="105"/>
      <c r="E73" s="105">
        <f>$B73      +$C73      +$D73</f>
        <v>50166000</v>
      </c>
      <c r="F73" s="106">
        <f t="shared" ref="F73:O73" si="45">SUM(F70:F71)</f>
        <v>60166000</v>
      </c>
      <c r="G73" s="107">
        <f t="shared" si="45"/>
        <v>44577000</v>
      </c>
      <c r="H73" s="106">
        <f t="shared" si="45"/>
        <v>22595000</v>
      </c>
      <c r="I73" s="107">
        <f t="shared" si="45"/>
        <v>-132898628</v>
      </c>
      <c r="J73" s="106">
        <f t="shared" si="45"/>
        <v>10591000</v>
      </c>
      <c r="K73" s="107">
        <f t="shared" si="45"/>
        <v>17332149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33186000</v>
      </c>
      <c r="Q73" s="107">
        <f>$I73      +$K73      +$M73      +$O73</f>
        <v>-115566479</v>
      </c>
      <c r="R73" s="61">
        <f>IF(($H73      =0),0,((($J73      -$H73      )/$H73      )*100))</f>
        <v>-53.126797964151365</v>
      </c>
      <c r="S73" s="62">
        <f>IF(($I73      =0),0,((($K73      -$I73      )/$I73      )*100))</f>
        <v>-113.04163124994788</v>
      </c>
      <c r="T73" s="61">
        <f>IF(($E70      =0),0,(($P70      /$E70      )*100))</f>
        <v>66.152374117928474</v>
      </c>
      <c r="U73" s="65">
        <f>IF($E70   =0,0,($Q70   /$E70 )*100)</f>
        <v>-230.36813578917995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113802000</v>
      </c>
      <c r="C74" s="105">
        <f>SUM(C9:C15,C18:C24,C27:C30,C33,C36:C40,C43:C53,C56:C59,C62:C66,C70:C71)</f>
        <v>-10000000</v>
      </c>
      <c r="D74" s="105"/>
      <c r="E74" s="105">
        <f>$B74      +$C74      +$D74</f>
        <v>103802000</v>
      </c>
      <c r="F74" s="106">
        <f t="shared" ref="F74:O74" si="46">SUM(F9:F15,F18:F24,F27:F30,F33,F36:F40,F43:F53,F56:F59,F62:F66,F70:F71)</f>
        <v>113802000</v>
      </c>
      <c r="G74" s="107">
        <f t="shared" si="46"/>
        <v>69297000</v>
      </c>
      <c r="H74" s="106">
        <f t="shared" si="46"/>
        <v>23900000</v>
      </c>
      <c r="I74" s="107">
        <f t="shared" si="46"/>
        <v>-217302372</v>
      </c>
      <c r="J74" s="106">
        <f t="shared" si="46"/>
        <v>16271000</v>
      </c>
      <c r="K74" s="107">
        <f t="shared" si="46"/>
        <v>16776838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40171000</v>
      </c>
      <c r="Q74" s="107">
        <f>$I74      +$K74      +$M74      +$O74</f>
        <v>-200525534</v>
      </c>
      <c r="R74" s="61">
        <f>IF(($H74      =0),0,((($J74      -$H74      )/$H74      )*100))</f>
        <v>-31.920502092050206</v>
      </c>
      <c r="S74" s="62">
        <f>IF(($I74      =0),0,((($K74      -$I74      )/$I74      )*100))</f>
        <v>-107.72050385165608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43.621457270061896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-217.74952112064284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14850000</v>
      </c>
      <c r="C87" s="119">
        <f t="shared" si="55"/>
        <v>0</v>
      </c>
      <c r="D87" s="119">
        <f t="shared" si="55"/>
        <v>0</v>
      </c>
      <c r="E87" s="119">
        <f t="shared" si="55"/>
        <v>14850000</v>
      </c>
      <c r="F87" s="119">
        <f t="shared" si="55"/>
        <v>0</v>
      </c>
      <c r="G87" s="119">
        <f t="shared" si="55"/>
        <v>0</v>
      </c>
      <c r="H87" s="119">
        <f t="shared" si="55"/>
        <v>990000</v>
      </c>
      <c r="I87" s="119">
        <f t="shared" si="55"/>
        <v>0</v>
      </c>
      <c r="J87" s="119">
        <f t="shared" si="55"/>
        <v>4869000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5859000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39.454545454545453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6860000</v>
      </c>
      <c r="C91" s="93"/>
      <c r="D91" s="93"/>
      <c r="E91" s="93">
        <f t="shared" si="56"/>
        <v>6860000</v>
      </c>
      <c r="F91" s="93">
        <v>0</v>
      </c>
      <c r="G91" s="93">
        <v>0</v>
      </c>
      <c r="H91" s="93"/>
      <c r="I91" s="93"/>
      <c r="J91" s="93">
        <v>4869000</v>
      </c>
      <c r="K91" s="93"/>
      <c r="L91" s="93"/>
      <c r="M91" s="93"/>
      <c r="N91" s="93"/>
      <c r="O91" s="93"/>
      <c r="P91" s="93">
        <f t="shared" si="57"/>
        <v>4869000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70.976676384839649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990000</v>
      </c>
      <c r="C93" s="93"/>
      <c r="D93" s="93"/>
      <c r="E93" s="93">
        <f t="shared" si="56"/>
        <v>990000</v>
      </c>
      <c r="F93" s="93">
        <v>0</v>
      </c>
      <c r="G93" s="93">
        <v>0</v>
      </c>
      <c r="H93" s="93">
        <v>990000</v>
      </c>
      <c r="I93" s="93"/>
      <c r="J93" s="93"/>
      <c r="K93" s="93"/>
      <c r="L93" s="93"/>
      <c r="M93" s="93"/>
      <c r="N93" s="93"/>
      <c r="O93" s="93"/>
      <c r="P93" s="93">
        <f t="shared" si="57"/>
        <v>990000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4000000</v>
      </c>
      <c r="C95" s="93"/>
      <c r="D95" s="93"/>
      <c r="E95" s="93">
        <f t="shared" si="56"/>
        <v>4000000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3000000</v>
      </c>
      <c r="C96" s="122"/>
      <c r="D96" s="122"/>
      <c r="E96" s="122">
        <f t="shared" si="56"/>
        <v>3000000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14850000</v>
      </c>
      <c r="C114" s="128">
        <f t="shared" si="69"/>
        <v>0</v>
      </c>
      <c r="D114" s="128">
        <f t="shared" si="69"/>
        <v>0</v>
      </c>
      <c r="E114" s="128">
        <f t="shared" si="69"/>
        <v>14850000</v>
      </c>
      <c r="F114" s="128">
        <f t="shared" si="69"/>
        <v>0</v>
      </c>
      <c r="G114" s="128">
        <f t="shared" si="69"/>
        <v>0</v>
      </c>
      <c r="H114" s="128">
        <f t="shared" si="69"/>
        <v>990000</v>
      </c>
      <c r="I114" s="128">
        <f t="shared" si="69"/>
        <v>0</v>
      </c>
      <c r="J114" s="128">
        <f t="shared" si="69"/>
        <v>4869000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5859000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0.39454545454545453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14850000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14850000</v>
      </c>
      <c r="F115" s="130">
        <f t="shared" si="70"/>
        <v>0</v>
      </c>
      <c r="G115" s="130">
        <f t="shared" si="70"/>
        <v>0</v>
      </c>
      <c r="H115" s="130">
        <f t="shared" si="70"/>
        <v>990000</v>
      </c>
      <c r="I115" s="130">
        <f t="shared" si="70"/>
        <v>0</v>
      </c>
      <c r="J115" s="130">
        <f t="shared" si="70"/>
        <v>4869000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5859000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0.39454545454545453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DevL88NupitOHJpfYk3VjK+jQ5KcbFk/zBKfRPSpBpq3xjGxbhJvl2rc+mbJ3MG4xGydZAck56I/XqRYmmkPhg==" saltValue="JigftcXoDX8IQYP+NI34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1094000</v>
      </c>
      <c r="I10" s="95">
        <v>1095612</v>
      </c>
      <c r="J10" s="94">
        <v>1122000</v>
      </c>
      <c r="K10" s="95">
        <v>655803</v>
      </c>
      <c r="L10" s="94"/>
      <c r="M10" s="95"/>
      <c r="N10" s="94"/>
      <c r="O10" s="95"/>
      <c r="P10" s="94">
        <f t="shared" ref="P10:P16" si="1">$H10      +$J10      +$L10      +$N10</f>
        <v>2216000</v>
      </c>
      <c r="Q10" s="95">
        <f t="shared" ref="Q10:Q16" si="2">$I10      +$K10      +$M10      +$O10</f>
        <v>1751415</v>
      </c>
      <c r="R10" s="48">
        <f t="shared" ref="R10:R16" si="3">IF(($H10      =0),0,((($J10      -$H10      )/$H10      )*100))</f>
        <v>2.5594149908592323</v>
      </c>
      <c r="S10" s="49">
        <f t="shared" ref="S10:S16" si="4">IF(($I10      =0),0,((($K10      -$I10      )/$I10      )*100))</f>
        <v>-40.142769520596708</v>
      </c>
      <c r="T10" s="48">
        <f t="shared" ref="T10:T15" si="5">IF(($E10      =0),0,(($P10      /$E10      )*100))</f>
        <v>73.866666666666674</v>
      </c>
      <c r="U10" s="50">
        <f t="shared" ref="U10:U15" si="6">IF(($E10      =0),0,(($Q10      /$E10      )*100))</f>
        <v>58.380500000000005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1094000</v>
      </c>
      <c r="I16" s="98">
        <f t="shared" si="7"/>
        <v>1095612</v>
      </c>
      <c r="J16" s="97">
        <f t="shared" si="7"/>
        <v>1122000</v>
      </c>
      <c r="K16" s="98">
        <f t="shared" si="7"/>
        <v>655803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2216000</v>
      </c>
      <c r="Q16" s="98">
        <f t="shared" si="2"/>
        <v>1751415</v>
      </c>
      <c r="R16" s="52">
        <f t="shared" si="3"/>
        <v>2.5594149908592323</v>
      </c>
      <c r="S16" s="53">
        <f t="shared" si="4"/>
        <v>-40.142769520596708</v>
      </c>
      <c r="T16" s="52">
        <f>IF((SUM($E9:$E13))=0,0,(P16/(SUM($E9:$E13))*100))</f>
        <v>73.866666666666674</v>
      </c>
      <c r="U16" s="54">
        <f>IF((SUM($E9:$E13))=0,0,(Q16/(SUM($E9:$E13))*100))</f>
        <v>58.380500000000005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32071000</v>
      </c>
      <c r="C22" s="93"/>
      <c r="D22" s="93"/>
      <c r="E22" s="93">
        <f t="shared" si="8"/>
        <v>32071000</v>
      </c>
      <c r="F22" s="94">
        <v>32071000</v>
      </c>
      <c r="G22" s="95">
        <v>16035000</v>
      </c>
      <c r="H22" s="94"/>
      <c r="I22" s="95"/>
      <c r="J22" s="94">
        <v>8022000</v>
      </c>
      <c r="K22" s="95"/>
      <c r="L22" s="94"/>
      <c r="M22" s="95"/>
      <c r="N22" s="94"/>
      <c r="O22" s="95"/>
      <c r="P22" s="94">
        <f t="shared" si="9"/>
        <v>8022000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25.01325184746344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32071000</v>
      </c>
      <c r="C25" s="96">
        <f>SUM(C18:C24)</f>
        <v>0</v>
      </c>
      <c r="D25" s="96"/>
      <c r="E25" s="96">
        <f t="shared" si="8"/>
        <v>32071000</v>
      </c>
      <c r="F25" s="97">
        <f t="shared" ref="F25:O25" si="15">SUM(F18:F24)</f>
        <v>32071000</v>
      </c>
      <c r="G25" s="98">
        <f t="shared" si="15"/>
        <v>16035000</v>
      </c>
      <c r="H25" s="97">
        <f t="shared" si="15"/>
        <v>0</v>
      </c>
      <c r="I25" s="98">
        <f t="shared" si="15"/>
        <v>0</v>
      </c>
      <c r="J25" s="97">
        <f t="shared" si="15"/>
        <v>8022000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8022000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25.01325184746344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1756000</v>
      </c>
      <c r="C33" s="93"/>
      <c r="D33" s="93"/>
      <c r="E33" s="93">
        <f>$B33      +$C33      +$D33</f>
        <v>1756000</v>
      </c>
      <c r="F33" s="94">
        <v>1756000</v>
      </c>
      <c r="G33" s="95">
        <v>1230000</v>
      </c>
      <c r="H33" s="94">
        <v>439000</v>
      </c>
      <c r="I33" s="95">
        <v>906595</v>
      </c>
      <c r="J33" s="94">
        <v>791000</v>
      </c>
      <c r="K33" s="95">
        <v>851987</v>
      </c>
      <c r="L33" s="94"/>
      <c r="M33" s="95"/>
      <c r="N33" s="94"/>
      <c r="O33" s="95"/>
      <c r="P33" s="94">
        <f>$H33      +$J33      +$L33      +$N33</f>
        <v>1230000</v>
      </c>
      <c r="Q33" s="95">
        <f>$I33      +$K33      +$M33      +$O33</f>
        <v>1758582</v>
      </c>
      <c r="R33" s="48">
        <f>IF(($H33      =0),0,((($J33      -$H33      )/$H33      )*100))</f>
        <v>80.182232346241449</v>
      </c>
      <c r="S33" s="49">
        <f>IF(($I33      =0),0,((($K33      -$I33      )/$I33      )*100))</f>
        <v>-6.0234172921756679</v>
      </c>
      <c r="T33" s="48">
        <f>IF(($E33      =0),0,(($P33      /$E33      )*100))</f>
        <v>70.045558086560362</v>
      </c>
      <c r="U33" s="50">
        <f>IF(($E33      =0),0,(($Q33      /$E33      )*100))</f>
        <v>100.14703872437359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1756000</v>
      </c>
      <c r="C34" s="96">
        <f>C33</f>
        <v>0</v>
      </c>
      <c r="D34" s="96"/>
      <c r="E34" s="96">
        <f>$B34      +$C34      +$D34</f>
        <v>1756000</v>
      </c>
      <c r="F34" s="97">
        <f t="shared" ref="F34:O34" si="17">F33</f>
        <v>1756000</v>
      </c>
      <c r="G34" s="98">
        <f t="shared" si="17"/>
        <v>1230000</v>
      </c>
      <c r="H34" s="97">
        <f t="shared" si="17"/>
        <v>439000</v>
      </c>
      <c r="I34" s="98">
        <f t="shared" si="17"/>
        <v>906595</v>
      </c>
      <c r="J34" s="97">
        <f t="shared" si="17"/>
        <v>791000</v>
      </c>
      <c r="K34" s="98">
        <f t="shared" si="17"/>
        <v>851987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1230000</v>
      </c>
      <c r="Q34" s="98">
        <f>$I34      +$K34      +$M34      +$O34</f>
        <v>1758582</v>
      </c>
      <c r="R34" s="52">
        <f>IF(($H34      =0),0,((($J34      -$H34      )/$H34      )*100))</f>
        <v>80.182232346241449</v>
      </c>
      <c r="S34" s="53">
        <f>IF(($I34      =0),0,((($K34      -$I34      )/$I34      )*100))</f>
        <v>-6.0234172921756679</v>
      </c>
      <c r="T34" s="52">
        <f>IF($E34   =0,0,($P34   /$E34   )*100)</f>
        <v>70.045558086560362</v>
      </c>
      <c r="U34" s="54">
        <f>IF($E34   =0,0,($Q34   /$E34   )*100)</f>
        <v>100.14703872437359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44431000</v>
      </c>
      <c r="C36" s="93"/>
      <c r="D36" s="93"/>
      <c r="E36" s="93">
        <f t="shared" ref="E36:E41" si="18">$B36      +$C36      +$D36</f>
        <v>44431000</v>
      </c>
      <c r="F36" s="94">
        <v>44431000</v>
      </c>
      <c r="G36" s="95">
        <v>34431000</v>
      </c>
      <c r="H36" s="94">
        <v>6455000</v>
      </c>
      <c r="I36" s="95">
        <v>1890257</v>
      </c>
      <c r="J36" s="94">
        <v>23583000</v>
      </c>
      <c r="K36" s="95">
        <v>25357023</v>
      </c>
      <c r="L36" s="94"/>
      <c r="M36" s="95"/>
      <c r="N36" s="94"/>
      <c r="O36" s="95"/>
      <c r="P36" s="94">
        <f t="shared" ref="P36:P41" si="19">$H36      +$J36      +$L36      +$N36</f>
        <v>30038000</v>
      </c>
      <c r="Q36" s="95">
        <f t="shared" ref="Q36:Q41" si="20">$I36      +$K36      +$M36      +$O36</f>
        <v>27247280</v>
      </c>
      <c r="R36" s="48">
        <f t="shared" ref="R36:R41" si="21">IF(($H36      =0),0,((($J36      -$H36      )/$H36      )*100))</f>
        <v>265.34469403563128</v>
      </c>
      <c r="S36" s="49">
        <f t="shared" ref="S36:S41" si="22">IF(($I36      =0),0,((($K36      -$I36      )/$I36      )*100))</f>
        <v>1241.4590185355746</v>
      </c>
      <c r="T36" s="48">
        <f t="shared" ref="T36:T40" si="23">IF(($E36      =0),0,(($P36      /$E36      )*100))</f>
        <v>67.605950800117029</v>
      </c>
      <c r="U36" s="50">
        <f t="shared" ref="U36:U40" si="24">IF(($E36      =0),0,(($Q36      /$E36      )*100))</f>
        <v>61.324930791564448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1874000</v>
      </c>
      <c r="C37" s="93"/>
      <c r="D37" s="93"/>
      <c r="E37" s="93">
        <f t="shared" si="18"/>
        <v>1874000</v>
      </c>
      <c r="F37" s="94">
        <v>1874000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46305000</v>
      </c>
      <c r="C41" s="96">
        <f>SUM(C36:C40)</f>
        <v>0</v>
      </c>
      <c r="D41" s="96"/>
      <c r="E41" s="96">
        <f t="shared" si="18"/>
        <v>46305000</v>
      </c>
      <c r="F41" s="97">
        <f t="shared" ref="F41:O41" si="25">SUM(F36:F40)</f>
        <v>46305000</v>
      </c>
      <c r="G41" s="98">
        <f t="shared" si="25"/>
        <v>34431000</v>
      </c>
      <c r="H41" s="97">
        <f t="shared" si="25"/>
        <v>6455000</v>
      </c>
      <c r="I41" s="98">
        <f t="shared" si="25"/>
        <v>1890257</v>
      </c>
      <c r="J41" s="97">
        <f t="shared" si="25"/>
        <v>23583000</v>
      </c>
      <c r="K41" s="98">
        <f t="shared" si="25"/>
        <v>25357023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30038000</v>
      </c>
      <c r="Q41" s="98">
        <f t="shared" si="20"/>
        <v>27247280</v>
      </c>
      <c r="R41" s="52">
        <f t="shared" si="21"/>
        <v>265.34469403563128</v>
      </c>
      <c r="S41" s="53">
        <f t="shared" si="22"/>
        <v>1241.4590185355746</v>
      </c>
      <c r="T41" s="52">
        <f>IF((+$E36+$E39) =0,0,(P41   /(+$E36+$E39) )*100)</f>
        <v>67.605950800117029</v>
      </c>
      <c r="U41" s="54">
        <f>IF((+$E36+$E39) =0,0,(Q41   /(+$E36+$E39) )*100)</f>
        <v>61.324930791564448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83132000</v>
      </c>
      <c r="C68" s="105">
        <f>SUM(C9:C15,C18:C24,C27:C30,C33,C36:C40,C43:C53,C56:C59,C62:C66)</f>
        <v>0</v>
      </c>
      <c r="D68" s="105"/>
      <c r="E68" s="105">
        <f t="shared" si="35"/>
        <v>83132000</v>
      </c>
      <c r="F68" s="106">
        <f t="shared" ref="F68:O68" si="43">SUM(F9:F15,F18:F24,F27:F30,F33,F36:F40,F43:F53,F56:F59,F62:F66)</f>
        <v>83132000</v>
      </c>
      <c r="G68" s="107">
        <f t="shared" si="43"/>
        <v>54696000</v>
      </c>
      <c r="H68" s="106">
        <f t="shared" si="43"/>
        <v>7988000</v>
      </c>
      <c r="I68" s="107">
        <f t="shared" si="43"/>
        <v>3892464</v>
      </c>
      <c r="J68" s="106">
        <f t="shared" si="43"/>
        <v>33518000</v>
      </c>
      <c r="K68" s="107">
        <f t="shared" si="43"/>
        <v>26864813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41506000</v>
      </c>
      <c r="Q68" s="107">
        <f t="shared" si="37"/>
        <v>30757277</v>
      </c>
      <c r="R68" s="61">
        <f t="shared" si="38"/>
        <v>319.60440660991492</v>
      </c>
      <c r="S68" s="62">
        <f t="shared" si="39"/>
        <v>590.17498941544477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51.07927834797804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37.851383248418621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38891000</v>
      </c>
      <c r="C70" s="93"/>
      <c r="D70" s="93"/>
      <c r="E70" s="93">
        <f>$B70      +$C70      +$D70</f>
        <v>38891000</v>
      </c>
      <c r="F70" s="94">
        <v>38891000</v>
      </c>
      <c r="G70" s="95">
        <v>38891000</v>
      </c>
      <c r="H70" s="94">
        <v>28628000</v>
      </c>
      <c r="I70" s="95">
        <v>27246377</v>
      </c>
      <c r="J70" s="94">
        <v>9551000</v>
      </c>
      <c r="K70" s="95">
        <v>12797465</v>
      </c>
      <c r="L70" s="94"/>
      <c r="M70" s="95"/>
      <c r="N70" s="94"/>
      <c r="O70" s="95"/>
      <c r="P70" s="94">
        <f>$H70      +$J70      +$L70      +$N70</f>
        <v>38179000</v>
      </c>
      <c r="Q70" s="95">
        <f>$I70      +$K70      +$M70      +$O70</f>
        <v>40043842</v>
      </c>
      <c r="R70" s="48">
        <f>IF(($H70      =0),0,((($J70      -$H70      )/$H70      )*100))</f>
        <v>-66.637557635880952</v>
      </c>
      <c r="S70" s="49">
        <f>IF(($I70      =0),0,((($K70      -$I70      )/$I70      )*100))</f>
        <v>-53.030580909894923</v>
      </c>
      <c r="T70" s="48">
        <f>IF(($E70      =0),0,(($P70      /$E70      )*100))</f>
        <v>98.169242241135478</v>
      </c>
      <c r="U70" s="50">
        <f>IF(($E70      =0),0,(($Q70      /$E70      )*100))</f>
        <v>102.96428993854619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38891000</v>
      </c>
      <c r="C72" s="102">
        <f>SUM(C70:C71)</f>
        <v>0</v>
      </c>
      <c r="D72" s="102"/>
      <c r="E72" s="102">
        <f>$B72      +$C72      +$D72</f>
        <v>38891000</v>
      </c>
      <c r="F72" s="103">
        <f t="shared" ref="F72:O72" si="44">SUM(F70:F71)</f>
        <v>38891000</v>
      </c>
      <c r="G72" s="104">
        <f t="shared" si="44"/>
        <v>38891000</v>
      </c>
      <c r="H72" s="103">
        <f t="shared" si="44"/>
        <v>28628000</v>
      </c>
      <c r="I72" s="104">
        <f t="shared" si="44"/>
        <v>27246377</v>
      </c>
      <c r="J72" s="103">
        <f t="shared" si="44"/>
        <v>9551000</v>
      </c>
      <c r="K72" s="104">
        <f t="shared" si="44"/>
        <v>12797465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38179000</v>
      </c>
      <c r="Q72" s="104">
        <f>$I72      +$K72      +$M72      +$O72</f>
        <v>40043842</v>
      </c>
      <c r="R72" s="57">
        <f>IF(($H72      =0),0,((($J72      -$H72      )/$H72      )*100))</f>
        <v>-66.637557635880952</v>
      </c>
      <c r="S72" s="58">
        <f>IF(($I72      =0),0,((($K72      -$I72      )/$I72      )*100))</f>
        <v>-53.030580909894923</v>
      </c>
      <c r="T72" s="57">
        <f>IF(($E70      =0),0,(($P70      /$E70      )*100))</f>
        <v>98.169242241135478</v>
      </c>
      <c r="U72" s="59">
        <f>IF($E70   =0,0,($Q70   /$E70 )*100)</f>
        <v>102.96428993854619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38891000</v>
      </c>
      <c r="C73" s="105">
        <f>SUM(C70:C71)</f>
        <v>0</v>
      </c>
      <c r="D73" s="105"/>
      <c r="E73" s="105">
        <f>$B73      +$C73      +$D73</f>
        <v>38891000</v>
      </c>
      <c r="F73" s="106">
        <f t="shared" ref="F73:O73" si="45">SUM(F70:F71)</f>
        <v>38891000</v>
      </c>
      <c r="G73" s="107">
        <f t="shared" si="45"/>
        <v>38891000</v>
      </c>
      <c r="H73" s="106">
        <f t="shared" si="45"/>
        <v>28628000</v>
      </c>
      <c r="I73" s="107">
        <f t="shared" si="45"/>
        <v>27246377</v>
      </c>
      <c r="J73" s="106">
        <f t="shared" si="45"/>
        <v>9551000</v>
      </c>
      <c r="K73" s="107">
        <f t="shared" si="45"/>
        <v>12797465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38179000</v>
      </c>
      <c r="Q73" s="107">
        <f>$I73      +$K73      +$M73      +$O73</f>
        <v>40043842</v>
      </c>
      <c r="R73" s="61">
        <f>IF(($H73      =0),0,((($J73      -$H73      )/$H73      )*100))</f>
        <v>-66.637557635880952</v>
      </c>
      <c r="S73" s="62">
        <f>IF(($I73      =0),0,((($K73      -$I73      )/$I73      )*100))</f>
        <v>-53.030580909894923</v>
      </c>
      <c r="T73" s="61">
        <f>IF(($E70      =0),0,(($P70      /$E70      )*100))</f>
        <v>98.169242241135478</v>
      </c>
      <c r="U73" s="65">
        <f>IF($E70   =0,0,($Q70   /$E70 )*100)</f>
        <v>102.96428993854619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122023000</v>
      </c>
      <c r="C74" s="105">
        <f>SUM(C9:C15,C18:C24,C27:C30,C33,C36:C40,C43:C53,C56:C59,C62:C66,C70:C71)</f>
        <v>0</v>
      </c>
      <c r="D74" s="105"/>
      <c r="E74" s="105">
        <f>$B74      +$C74      +$D74</f>
        <v>122023000</v>
      </c>
      <c r="F74" s="106">
        <f t="shared" ref="F74:O74" si="46">SUM(F9:F15,F18:F24,F27:F30,F33,F36:F40,F43:F53,F56:F59,F62:F66,F70:F71)</f>
        <v>122023000</v>
      </c>
      <c r="G74" s="107">
        <f t="shared" si="46"/>
        <v>93587000</v>
      </c>
      <c r="H74" s="106">
        <f t="shared" si="46"/>
        <v>36616000</v>
      </c>
      <c r="I74" s="107">
        <f t="shared" si="46"/>
        <v>31138841</v>
      </c>
      <c r="J74" s="106">
        <f t="shared" si="46"/>
        <v>43069000</v>
      </c>
      <c r="K74" s="107">
        <f t="shared" si="46"/>
        <v>39662278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79685000</v>
      </c>
      <c r="Q74" s="107">
        <f>$I74      +$K74      +$M74      +$O74</f>
        <v>70801119</v>
      </c>
      <c r="R74" s="61">
        <f>IF(($H74      =0),0,((($J74      -$H74      )/$H74      )*100))</f>
        <v>17.623443303473891</v>
      </c>
      <c r="S74" s="62">
        <f>IF(($I74      =0),0,((($K74      -$I74      )/$I74      )*100))</f>
        <v>27.3723643086138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66.321817077129225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58.927763859873991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11081000</v>
      </c>
      <c r="C87" s="119">
        <f t="shared" si="55"/>
        <v>0</v>
      </c>
      <c r="D87" s="119">
        <f t="shared" si="55"/>
        <v>0</v>
      </c>
      <c r="E87" s="119">
        <f t="shared" si="55"/>
        <v>11081000</v>
      </c>
      <c r="F87" s="119">
        <f t="shared" si="55"/>
        <v>0</v>
      </c>
      <c r="G87" s="119">
        <f t="shared" si="55"/>
        <v>0</v>
      </c>
      <c r="H87" s="119">
        <f t="shared" si="55"/>
        <v>5107000</v>
      </c>
      <c r="I87" s="119">
        <f t="shared" si="55"/>
        <v>0</v>
      </c>
      <c r="J87" s="119">
        <f t="shared" si="55"/>
        <v>5230000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10337000</v>
      </c>
      <c r="Q87" s="120">
        <f t="shared" si="55"/>
        <v>0</v>
      </c>
      <c r="R87" s="85">
        <f t="shared" si="55"/>
        <v>-170.90050027793217</v>
      </c>
      <c r="S87" s="85">
        <f t="shared" si="55"/>
        <v>0</v>
      </c>
      <c r="T87" s="86">
        <f>IF(SUM($E88:$E96) =0,0,(P87   /SUM($E88:$E96) )*100)</f>
        <v>93.285804530277048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4572000</v>
      </c>
      <c r="C91" s="93"/>
      <c r="D91" s="93"/>
      <c r="E91" s="93">
        <f t="shared" si="56"/>
        <v>4572000</v>
      </c>
      <c r="F91" s="93">
        <v>0</v>
      </c>
      <c r="G91" s="93">
        <v>0</v>
      </c>
      <c r="H91" s="93"/>
      <c r="I91" s="93"/>
      <c r="J91" s="93">
        <v>4183000</v>
      </c>
      <c r="K91" s="93"/>
      <c r="L91" s="93"/>
      <c r="M91" s="93"/>
      <c r="N91" s="93"/>
      <c r="O91" s="93"/>
      <c r="P91" s="93">
        <f t="shared" si="57"/>
        <v>4183000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91.491688538932635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1509000</v>
      </c>
      <c r="C93" s="93"/>
      <c r="D93" s="93"/>
      <c r="E93" s="93">
        <f t="shared" si="56"/>
        <v>1509000</v>
      </c>
      <c r="F93" s="93">
        <v>0</v>
      </c>
      <c r="G93" s="93">
        <v>0</v>
      </c>
      <c r="H93" s="93">
        <v>1509000</v>
      </c>
      <c r="I93" s="93"/>
      <c r="J93" s="93"/>
      <c r="K93" s="93"/>
      <c r="L93" s="93"/>
      <c r="M93" s="93"/>
      <c r="N93" s="93"/>
      <c r="O93" s="93"/>
      <c r="P93" s="93">
        <f t="shared" si="57"/>
        <v>1509000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5000000</v>
      </c>
      <c r="C95" s="93"/>
      <c r="D95" s="93"/>
      <c r="E95" s="93">
        <f t="shared" si="56"/>
        <v>5000000</v>
      </c>
      <c r="F95" s="93">
        <v>0</v>
      </c>
      <c r="G95" s="93">
        <v>0</v>
      </c>
      <c r="H95" s="93">
        <v>3598000</v>
      </c>
      <c r="I95" s="93"/>
      <c r="J95" s="93">
        <v>1047000</v>
      </c>
      <c r="K95" s="93"/>
      <c r="L95" s="93"/>
      <c r="M95" s="93"/>
      <c r="N95" s="93"/>
      <c r="O95" s="93"/>
      <c r="P95" s="93">
        <f t="shared" si="57"/>
        <v>4645000</v>
      </c>
      <c r="Q95" s="93">
        <f t="shared" si="58"/>
        <v>0</v>
      </c>
      <c r="R95" s="89">
        <f t="shared" si="59"/>
        <v>-70.900500277932181</v>
      </c>
      <c r="S95" s="89">
        <f t="shared" si="60"/>
        <v>0</v>
      </c>
      <c r="T95" s="89">
        <f t="shared" si="61"/>
        <v>92.9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11081000</v>
      </c>
      <c r="C114" s="128">
        <f t="shared" si="69"/>
        <v>0</v>
      </c>
      <c r="D114" s="128">
        <f t="shared" si="69"/>
        <v>0</v>
      </c>
      <c r="E114" s="128">
        <f t="shared" si="69"/>
        <v>11081000</v>
      </c>
      <c r="F114" s="128">
        <f t="shared" si="69"/>
        <v>0</v>
      </c>
      <c r="G114" s="128">
        <f t="shared" si="69"/>
        <v>0</v>
      </c>
      <c r="H114" s="128">
        <f t="shared" si="69"/>
        <v>5107000</v>
      </c>
      <c r="I114" s="128">
        <f t="shared" si="69"/>
        <v>0</v>
      </c>
      <c r="J114" s="128">
        <f t="shared" si="69"/>
        <v>5230000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10337000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0.9328580453027705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11081000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11081000</v>
      </c>
      <c r="F115" s="130">
        <f t="shared" si="70"/>
        <v>0</v>
      </c>
      <c r="G115" s="130">
        <f t="shared" si="70"/>
        <v>0</v>
      </c>
      <c r="H115" s="130">
        <f t="shared" si="70"/>
        <v>5107000</v>
      </c>
      <c r="I115" s="130">
        <f t="shared" si="70"/>
        <v>0</v>
      </c>
      <c r="J115" s="130">
        <f t="shared" si="70"/>
        <v>5230000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10337000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0.9328580453027705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mx9HU20Y1r5UDcMv3MuE/N77Uj8HCRNGiRuzPnjUY5jjfRup/7yY41wUxqcQFNzmM0grPK5hsvE1dPIHnk4APw==" saltValue="Ah/NTzQe/lcNG3/lv4jb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262000</v>
      </c>
      <c r="I10" s="95">
        <v>932930</v>
      </c>
      <c r="J10" s="94">
        <v>177000</v>
      </c>
      <c r="K10" s="95">
        <v>229826</v>
      </c>
      <c r="L10" s="94"/>
      <c r="M10" s="95"/>
      <c r="N10" s="94"/>
      <c r="O10" s="95"/>
      <c r="P10" s="94">
        <f t="shared" ref="P10:P16" si="1">$H10      +$J10      +$L10      +$N10</f>
        <v>439000</v>
      </c>
      <c r="Q10" s="95">
        <f t="shared" ref="Q10:Q16" si="2">$I10      +$K10      +$M10      +$O10</f>
        <v>1162756</v>
      </c>
      <c r="R10" s="48">
        <f t="shared" ref="R10:R16" si="3">IF(($H10      =0),0,((($J10      -$H10      )/$H10      )*100))</f>
        <v>-32.44274809160305</v>
      </c>
      <c r="S10" s="49">
        <f t="shared" ref="S10:S16" si="4">IF(($I10      =0),0,((($K10      -$I10      )/$I10      )*100))</f>
        <v>-75.365139935472115</v>
      </c>
      <c r="T10" s="48">
        <f t="shared" ref="T10:T15" si="5">IF(($E10      =0),0,(($P10      /$E10      )*100))</f>
        <v>25.823529411764707</v>
      </c>
      <c r="U10" s="50">
        <f t="shared" ref="U10:U15" si="6">IF(($E10      =0),0,(($Q10      /$E10      )*100))</f>
        <v>68.397411764705879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262000</v>
      </c>
      <c r="I16" s="98">
        <f t="shared" si="7"/>
        <v>932930</v>
      </c>
      <c r="J16" s="97">
        <f t="shared" si="7"/>
        <v>177000</v>
      </c>
      <c r="K16" s="98">
        <f t="shared" si="7"/>
        <v>229826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439000</v>
      </c>
      <c r="Q16" s="98">
        <f t="shared" si="2"/>
        <v>1162756</v>
      </c>
      <c r="R16" s="52">
        <f t="shared" si="3"/>
        <v>-32.44274809160305</v>
      </c>
      <c r="S16" s="53">
        <f t="shared" si="4"/>
        <v>-75.365139935472115</v>
      </c>
      <c r="T16" s="52">
        <f>IF((SUM($E9:$E13))=0,0,(P16/(SUM($E9:$E13))*100))</f>
        <v>25.823529411764707</v>
      </c>
      <c r="U16" s="54">
        <f>IF((SUM($E9:$E13))=0,0,(Q16/(SUM($E9:$E13))*100))</f>
        <v>68.397411764705879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18898000</v>
      </c>
      <c r="C22" s="93"/>
      <c r="D22" s="93"/>
      <c r="E22" s="93">
        <f t="shared" si="8"/>
        <v>18898000</v>
      </c>
      <c r="F22" s="94">
        <v>18898000</v>
      </c>
      <c r="G22" s="95">
        <v>3780000</v>
      </c>
      <c r="H22" s="94"/>
      <c r="I22" s="95"/>
      <c r="J22" s="94">
        <v>3875000</v>
      </c>
      <c r="K22" s="95"/>
      <c r="L22" s="94"/>
      <c r="M22" s="95"/>
      <c r="N22" s="94"/>
      <c r="O22" s="95"/>
      <c r="P22" s="94">
        <f t="shared" si="9"/>
        <v>3875000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20.504815324372949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18898000</v>
      </c>
      <c r="C25" s="96">
        <f>SUM(C18:C24)</f>
        <v>0</v>
      </c>
      <c r="D25" s="96"/>
      <c r="E25" s="96">
        <f t="shared" si="8"/>
        <v>18898000</v>
      </c>
      <c r="F25" s="97">
        <f t="shared" ref="F25:O25" si="15">SUM(F18:F24)</f>
        <v>18898000</v>
      </c>
      <c r="G25" s="98">
        <f t="shared" si="15"/>
        <v>3780000</v>
      </c>
      <c r="H25" s="97">
        <f t="shared" si="15"/>
        <v>0</v>
      </c>
      <c r="I25" s="98">
        <f t="shared" si="15"/>
        <v>0</v>
      </c>
      <c r="J25" s="97">
        <f t="shared" si="15"/>
        <v>3875000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3875000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20.504815324372949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1792000</v>
      </c>
      <c r="C33" s="93"/>
      <c r="D33" s="93"/>
      <c r="E33" s="93">
        <f>$B33      +$C33      +$D33</f>
        <v>1792000</v>
      </c>
      <c r="F33" s="94">
        <v>1792000</v>
      </c>
      <c r="G33" s="95">
        <v>1255000</v>
      </c>
      <c r="H33" s="94">
        <v>162000</v>
      </c>
      <c r="I33" s="95">
        <v>324633</v>
      </c>
      <c r="J33" s="94">
        <v>488000</v>
      </c>
      <c r="K33" s="95">
        <v>487992</v>
      </c>
      <c r="L33" s="94"/>
      <c r="M33" s="95"/>
      <c r="N33" s="94"/>
      <c r="O33" s="95"/>
      <c r="P33" s="94">
        <f>$H33      +$J33      +$L33      +$N33</f>
        <v>650000</v>
      </c>
      <c r="Q33" s="95">
        <f>$I33      +$K33      +$M33      +$O33</f>
        <v>812625</v>
      </c>
      <c r="R33" s="48">
        <f>IF(($H33      =0),0,((($J33      -$H33      )/$H33      )*100))</f>
        <v>201.23456790123458</v>
      </c>
      <c r="S33" s="49">
        <f>IF(($I33      =0),0,((($K33      -$I33      )/$I33      )*100))</f>
        <v>50.321131862749624</v>
      </c>
      <c r="T33" s="48">
        <f>IF(($E33      =0),0,(($P33      /$E33      )*100))</f>
        <v>36.272321428571431</v>
      </c>
      <c r="U33" s="50">
        <f>IF(($E33      =0),0,(($Q33      /$E33      )*100))</f>
        <v>45.347377232142854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1792000</v>
      </c>
      <c r="C34" s="96">
        <f>C33</f>
        <v>0</v>
      </c>
      <c r="D34" s="96"/>
      <c r="E34" s="96">
        <f>$B34      +$C34      +$D34</f>
        <v>1792000</v>
      </c>
      <c r="F34" s="97">
        <f t="shared" ref="F34:O34" si="17">F33</f>
        <v>1792000</v>
      </c>
      <c r="G34" s="98">
        <f t="shared" si="17"/>
        <v>1255000</v>
      </c>
      <c r="H34" s="97">
        <f t="shared" si="17"/>
        <v>162000</v>
      </c>
      <c r="I34" s="98">
        <f t="shared" si="17"/>
        <v>324633</v>
      </c>
      <c r="J34" s="97">
        <f t="shared" si="17"/>
        <v>488000</v>
      </c>
      <c r="K34" s="98">
        <f t="shared" si="17"/>
        <v>487992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650000</v>
      </c>
      <c r="Q34" s="98">
        <f>$I34      +$K34      +$M34      +$O34</f>
        <v>812625</v>
      </c>
      <c r="R34" s="52">
        <f>IF(($H34      =0),0,((($J34      -$H34      )/$H34      )*100))</f>
        <v>201.23456790123458</v>
      </c>
      <c r="S34" s="53">
        <f>IF(($I34      =0),0,((($K34      -$I34      )/$I34      )*100))</f>
        <v>50.321131862749624</v>
      </c>
      <c r="T34" s="52">
        <f>IF($E34   =0,0,($P34   /$E34   )*100)</f>
        <v>36.272321428571431</v>
      </c>
      <c r="U34" s="54">
        <f>IF($E34   =0,0,($Q34   /$E34   )*100)</f>
        <v>45.347377232142854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38126000</v>
      </c>
      <c r="C36" s="93"/>
      <c r="D36" s="93"/>
      <c r="E36" s="93">
        <f t="shared" ref="E36:E41" si="18">$B36      +$C36      +$D36</f>
        <v>38126000</v>
      </c>
      <c r="F36" s="94">
        <v>38126000</v>
      </c>
      <c r="G36" s="95">
        <v>35000000</v>
      </c>
      <c r="H36" s="94">
        <v>3636000</v>
      </c>
      <c r="I36" s="95">
        <v>4793991</v>
      </c>
      <c r="J36" s="94">
        <v>2513000</v>
      </c>
      <c r="K36" s="95">
        <v>19328601</v>
      </c>
      <c r="L36" s="94"/>
      <c r="M36" s="95"/>
      <c r="N36" s="94"/>
      <c r="O36" s="95"/>
      <c r="P36" s="94">
        <f t="shared" ref="P36:P41" si="19">$H36      +$J36      +$L36      +$N36</f>
        <v>6149000</v>
      </c>
      <c r="Q36" s="95">
        <f t="shared" ref="Q36:Q41" si="20">$I36      +$K36      +$M36      +$O36</f>
        <v>24122592</v>
      </c>
      <c r="R36" s="48">
        <f t="shared" ref="R36:R41" si="21">IF(($H36      =0),0,((($J36      -$H36      )/$H36      )*100))</f>
        <v>-30.885588558855886</v>
      </c>
      <c r="S36" s="49">
        <f t="shared" ref="S36:S41" si="22">IF(($I36      =0),0,((($K36      -$I36      )/$I36      )*100))</f>
        <v>303.18392337407391</v>
      </c>
      <c r="T36" s="48">
        <f t="shared" ref="T36:T40" si="23">IF(($E36      =0),0,(($P36      /$E36      )*100))</f>
        <v>16.128101557991922</v>
      </c>
      <c r="U36" s="50">
        <f t="shared" ref="U36:U40" si="24">IF(($E36      =0),0,(($Q36      /$E36      )*100))</f>
        <v>63.270712899333795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4143000</v>
      </c>
      <c r="C37" s="93"/>
      <c r="D37" s="93"/>
      <c r="E37" s="93">
        <f t="shared" si="18"/>
        <v>4143000</v>
      </c>
      <c r="F37" s="94">
        <v>4143000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42269000</v>
      </c>
      <c r="C41" s="96">
        <f>SUM(C36:C40)</f>
        <v>0</v>
      </c>
      <c r="D41" s="96"/>
      <c r="E41" s="96">
        <f t="shared" si="18"/>
        <v>42269000</v>
      </c>
      <c r="F41" s="97">
        <f t="shared" ref="F41:O41" si="25">SUM(F36:F40)</f>
        <v>42269000</v>
      </c>
      <c r="G41" s="98">
        <f t="shared" si="25"/>
        <v>35000000</v>
      </c>
      <c r="H41" s="97">
        <f t="shared" si="25"/>
        <v>3636000</v>
      </c>
      <c r="I41" s="98">
        <f t="shared" si="25"/>
        <v>4793991</v>
      </c>
      <c r="J41" s="97">
        <f t="shared" si="25"/>
        <v>2513000</v>
      </c>
      <c r="K41" s="98">
        <f t="shared" si="25"/>
        <v>19328601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6149000</v>
      </c>
      <c r="Q41" s="98">
        <f t="shared" si="20"/>
        <v>24122592</v>
      </c>
      <c r="R41" s="52">
        <f t="shared" si="21"/>
        <v>-30.885588558855886</v>
      </c>
      <c r="S41" s="53">
        <f t="shared" si="22"/>
        <v>303.18392337407391</v>
      </c>
      <c r="T41" s="52">
        <f>IF((+$E36+$E39) =0,0,(P41   /(+$E36+$E39) )*100)</f>
        <v>16.128101557991922</v>
      </c>
      <c r="U41" s="54">
        <f>IF((+$E36+$E39) =0,0,(Q41   /(+$E36+$E39) )*100)</f>
        <v>63.270712899333795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64659000</v>
      </c>
      <c r="C68" s="105">
        <f>SUM(C9:C15,C18:C24,C27:C30,C33,C36:C40,C43:C53,C56:C59,C62:C66)</f>
        <v>0</v>
      </c>
      <c r="D68" s="105"/>
      <c r="E68" s="105">
        <f t="shared" si="35"/>
        <v>64659000</v>
      </c>
      <c r="F68" s="106">
        <f t="shared" ref="F68:O68" si="43">SUM(F9:F15,F18:F24,F27:F30,F33,F36:F40,F43:F53,F56:F59,F62:F66)</f>
        <v>64659000</v>
      </c>
      <c r="G68" s="107">
        <f t="shared" si="43"/>
        <v>41735000</v>
      </c>
      <c r="H68" s="106">
        <f t="shared" si="43"/>
        <v>4060000</v>
      </c>
      <c r="I68" s="107">
        <f t="shared" si="43"/>
        <v>6051554</v>
      </c>
      <c r="J68" s="106">
        <f t="shared" si="43"/>
        <v>7053000</v>
      </c>
      <c r="K68" s="107">
        <f t="shared" si="43"/>
        <v>20046419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11113000</v>
      </c>
      <c r="Q68" s="107">
        <f t="shared" si="37"/>
        <v>26097973</v>
      </c>
      <c r="R68" s="61">
        <f t="shared" si="38"/>
        <v>73.7192118226601</v>
      </c>
      <c r="S68" s="62">
        <f t="shared" si="39"/>
        <v>231.26068114074499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18.363738515433937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43.12574030008593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44827000</v>
      </c>
      <c r="C70" s="93"/>
      <c r="D70" s="93"/>
      <c r="E70" s="93">
        <f>$B70      +$C70      +$D70</f>
        <v>44827000</v>
      </c>
      <c r="F70" s="94">
        <v>44827000</v>
      </c>
      <c r="G70" s="95">
        <v>38245000</v>
      </c>
      <c r="H70" s="94">
        <v>5142000</v>
      </c>
      <c r="I70" s="95">
        <v>4720175</v>
      </c>
      <c r="J70" s="94">
        <v>24175000</v>
      </c>
      <c r="K70" s="95">
        <v>23927786</v>
      </c>
      <c r="L70" s="94"/>
      <c r="M70" s="95"/>
      <c r="N70" s="94"/>
      <c r="O70" s="95"/>
      <c r="P70" s="94">
        <f>$H70      +$J70      +$L70      +$N70</f>
        <v>29317000</v>
      </c>
      <c r="Q70" s="95">
        <f>$I70      +$K70      +$M70      +$O70</f>
        <v>28647961</v>
      </c>
      <c r="R70" s="48">
        <f>IF(($H70      =0),0,((($J70      -$H70      )/$H70      )*100))</f>
        <v>370.147802411513</v>
      </c>
      <c r="S70" s="49">
        <f>IF(($I70      =0),0,((($K70      -$I70      )/$I70      )*100))</f>
        <v>406.92582372475601</v>
      </c>
      <c r="T70" s="48">
        <f>IF(($E70      =0),0,(($P70      /$E70      )*100))</f>
        <v>65.400316773373191</v>
      </c>
      <c r="U70" s="50">
        <f>IF(($E70      =0),0,(($Q70      /$E70      )*100))</f>
        <v>63.907825640796844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44827000</v>
      </c>
      <c r="C72" s="102">
        <f>SUM(C70:C71)</f>
        <v>0</v>
      </c>
      <c r="D72" s="102"/>
      <c r="E72" s="102">
        <f>$B72      +$C72      +$D72</f>
        <v>44827000</v>
      </c>
      <c r="F72" s="103">
        <f t="shared" ref="F72:O72" si="44">SUM(F70:F71)</f>
        <v>44827000</v>
      </c>
      <c r="G72" s="104">
        <f t="shared" si="44"/>
        <v>38245000</v>
      </c>
      <c r="H72" s="103">
        <f t="shared" si="44"/>
        <v>5142000</v>
      </c>
      <c r="I72" s="104">
        <f t="shared" si="44"/>
        <v>4720175</v>
      </c>
      <c r="J72" s="103">
        <f t="shared" si="44"/>
        <v>24175000</v>
      </c>
      <c r="K72" s="104">
        <f t="shared" si="44"/>
        <v>23927786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29317000</v>
      </c>
      <c r="Q72" s="104">
        <f>$I72      +$K72      +$M72      +$O72</f>
        <v>28647961</v>
      </c>
      <c r="R72" s="57">
        <f>IF(($H72      =0),0,((($J72      -$H72      )/$H72      )*100))</f>
        <v>370.147802411513</v>
      </c>
      <c r="S72" s="58">
        <f>IF(($I72      =0),0,((($K72      -$I72      )/$I72      )*100))</f>
        <v>406.92582372475601</v>
      </c>
      <c r="T72" s="57">
        <f>IF(($E70      =0),0,(($P70      /$E70      )*100))</f>
        <v>65.400316773373191</v>
      </c>
      <c r="U72" s="59">
        <f>IF($E70   =0,0,($Q70   /$E70 )*100)</f>
        <v>63.907825640796844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44827000</v>
      </c>
      <c r="C73" s="105">
        <f>SUM(C70:C71)</f>
        <v>0</v>
      </c>
      <c r="D73" s="105"/>
      <c r="E73" s="105">
        <f>$B73      +$C73      +$D73</f>
        <v>44827000</v>
      </c>
      <c r="F73" s="106">
        <f t="shared" ref="F73:O73" si="45">SUM(F70:F71)</f>
        <v>44827000</v>
      </c>
      <c r="G73" s="107">
        <f t="shared" si="45"/>
        <v>38245000</v>
      </c>
      <c r="H73" s="106">
        <f t="shared" si="45"/>
        <v>5142000</v>
      </c>
      <c r="I73" s="107">
        <f t="shared" si="45"/>
        <v>4720175</v>
      </c>
      <c r="J73" s="106">
        <f t="shared" si="45"/>
        <v>24175000</v>
      </c>
      <c r="K73" s="107">
        <f t="shared" si="45"/>
        <v>23927786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29317000</v>
      </c>
      <c r="Q73" s="107">
        <f>$I73      +$K73      +$M73      +$O73</f>
        <v>28647961</v>
      </c>
      <c r="R73" s="61">
        <f>IF(($H73      =0),0,((($J73      -$H73      )/$H73      )*100))</f>
        <v>370.147802411513</v>
      </c>
      <c r="S73" s="62">
        <f>IF(($I73      =0),0,((($K73      -$I73      )/$I73      )*100))</f>
        <v>406.92582372475601</v>
      </c>
      <c r="T73" s="61">
        <f>IF(($E70      =0),0,(($P70      /$E70      )*100))</f>
        <v>65.400316773373191</v>
      </c>
      <c r="U73" s="65">
        <f>IF($E70   =0,0,($Q70   /$E70 )*100)</f>
        <v>63.907825640796844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109486000</v>
      </c>
      <c r="C74" s="105">
        <f>SUM(C9:C15,C18:C24,C27:C30,C33,C36:C40,C43:C53,C56:C59,C62:C66,C70:C71)</f>
        <v>0</v>
      </c>
      <c r="D74" s="105"/>
      <c r="E74" s="105">
        <f>$B74      +$C74      +$D74</f>
        <v>109486000</v>
      </c>
      <c r="F74" s="106">
        <f t="shared" ref="F74:O74" si="46">SUM(F9:F15,F18:F24,F27:F30,F33,F36:F40,F43:F53,F56:F59,F62:F66,F70:F71)</f>
        <v>109486000</v>
      </c>
      <c r="G74" s="107">
        <f t="shared" si="46"/>
        <v>79980000</v>
      </c>
      <c r="H74" s="106">
        <f t="shared" si="46"/>
        <v>9202000</v>
      </c>
      <c r="I74" s="107">
        <f t="shared" si="46"/>
        <v>10771729</v>
      </c>
      <c r="J74" s="106">
        <f t="shared" si="46"/>
        <v>31228000</v>
      </c>
      <c r="K74" s="107">
        <f t="shared" si="46"/>
        <v>43974205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40430000</v>
      </c>
      <c r="Q74" s="107">
        <f>$I74      +$K74      +$M74      +$O74</f>
        <v>54745934</v>
      </c>
      <c r="R74" s="61">
        <f>IF(($H74      =0),0,((($J74      -$H74      )/$H74      )*100))</f>
        <v>239.36100847641816</v>
      </c>
      <c r="S74" s="62">
        <f>IF(($I74      =0),0,((($K74      -$I74      )/$I74      )*100))</f>
        <v>308.23720128866967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38.379389233266572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51.969218647655758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25644000</v>
      </c>
      <c r="C87" s="119">
        <f t="shared" si="55"/>
        <v>15000000</v>
      </c>
      <c r="D87" s="119">
        <f t="shared" si="55"/>
        <v>0</v>
      </c>
      <c r="E87" s="119">
        <f t="shared" si="55"/>
        <v>40644000</v>
      </c>
      <c r="F87" s="119">
        <f t="shared" si="55"/>
        <v>0</v>
      </c>
      <c r="G87" s="119">
        <f t="shared" si="55"/>
        <v>0</v>
      </c>
      <c r="H87" s="119">
        <f t="shared" si="55"/>
        <v>31293000</v>
      </c>
      <c r="I87" s="119">
        <f t="shared" si="55"/>
        <v>0</v>
      </c>
      <c r="J87" s="119">
        <f t="shared" si="55"/>
        <v>5927000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37220000</v>
      </c>
      <c r="Q87" s="120">
        <f t="shared" si="55"/>
        <v>0</v>
      </c>
      <c r="R87" s="85">
        <f t="shared" si="55"/>
        <v>-180.27817522377134</v>
      </c>
      <c r="S87" s="85">
        <f t="shared" si="55"/>
        <v>0</v>
      </c>
      <c r="T87" s="86">
        <f>IF(SUM($E88:$E96) =0,0,(P87   /SUM($E88:$E96) )*100)</f>
        <v>91.575632319653579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2286000</v>
      </c>
      <c r="C91" s="93"/>
      <c r="D91" s="93"/>
      <c r="E91" s="93">
        <f t="shared" si="56"/>
        <v>2286000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1240000</v>
      </c>
      <c r="C93" s="93"/>
      <c r="D93" s="93"/>
      <c r="E93" s="93">
        <f t="shared" si="56"/>
        <v>1240000</v>
      </c>
      <c r="F93" s="93">
        <v>0</v>
      </c>
      <c r="G93" s="93">
        <v>0</v>
      </c>
      <c r="H93" s="93">
        <v>1240000</v>
      </c>
      <c r="I93" s="93"/>
      <c r="J93" s="93"/>
      <c r="K93" s="93"/>
      <c r="L93" s="93"/>
      <c r="M93" s="93"/>
      <c r="N93" s="93"/>
      <c r="O93" s="93"/>
      <c r="P93" s="93">
        <f t="shared" si="57"/>
        <v>1240000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22118000</v>
      </c>
      <c r="C95" s="93">
        <v>15000000</v>
      </c>
      <c r="D95" s="93"/>
      <c r="E95" s="93">
        <f t="shared" si="56"/>
        <v>37118000</v>
      </c>
      <c r="F95" s="93">
        <v>0</v>
      </c>
      <c r="G95" s="93">
        <v>0</v>
      </c>
      <c r="H95" s="93">
        <v>30053000</v>
      </c>
      <c r="I95" s="93"/>
      <c r="J95" s="93">
        <v>5927000</v>
      </c>
      <c r="K95" s="93"/>
      <c r="L95" s="93"/>
      <c r="M95" s="93"/>
      <c r="N95" s="93"/>
      <c r="O95" s="93"/>
      <c r="P95" s="93">
        <f t="shared" si="57"/>
        <v>35980000</v>
      </c>
      <c r="Q95" s="93">
        <f t="shared" si="58"/>
        <v>0</v>
      </c>
      <c r="R95" s="89">
        <f t="shared" si="59"/>
        <v>-80.278175223771342</v>
      </c>
      <c r="S95" s="89">
        <f t="shared" si="60"/>
        <v>0</v>
      </c>
      <c r="T95" s="89">
        <f t="shared" si="61"/>
        <v>96.934102052912323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25644000</v>
      </c>
      <c r="C114" s="128">
        <f t="shared" si="69"/>
        <v>15000000</v>
      </c>
      <c r="D114" s="128">
        <f t="shared" si="69"/>
        <v>0</v>
      </c>
      <c r="E114" s="128">
        <f t="shared" si="69"/>
        <v>40644000</v>
      </c>
      <c r="F114" s="128">
        <f t="shared" si="69"/>
        <v>0</v>
      </c>
      <c r="G114" s="128">
        <f t="shared" si="69"/>
        <v>0</v>
      </c>
      <c r="H114" s="128">
        <f t="shared" si="69"/>
        <v>31293000</v>
      </c>
      <c r="I114" s="128">
        <f t="shared" si="69"/>
        <v>0</v>
      </c>
      <c r="J114" s="128">
        <f t="shared" si="69"/>
        <v>5927000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37220000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0.91575632319653577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25644000</v>
      </c>
      <c r="C115" s="130">
        <f t="shared" ref="C115:Q115" si="70">C87</f>
        <v>15000000</v>
      </c>
      <c r="D115" s="130">
        <f t="shared" si="70"/>
        <v>0</v>
      </c>
      <c r="E115" s="130">
        <f t="shared" si="70"/>
        <v>40644000</v>
      </c>
      <c r="F115" s="130">
        <f t="shared" si="70"/>
        <v>0</v>
      </c>
      <c r="G115" s="130">
        <f t="shared" si="70"/>
        <v>0</v>
      </c>
      <c r="H115" s="130">
        <f t="shared" si="70"/>
        <v>31293000</v>
      </c>
      <c r="I115" s="130">
        <f t="shared" si="70"/>
        <v>0</v>
      </c>
      <c r="J115" s="130">
        <f t="shared" si="70"/>
        <v>5927000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37220000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0.91575632319653577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rnhkwEFM8A1wSpa/w1YRN6SOHqoh7kDUl6OHznn9MR8jlCiG4RcIyIMXvDEGvZF7LUyA1Z9eM+o4CBf4GsjABw==" saltValue="M3o4qNy6sSicreFEOSxk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1581000</v>
      </c>
      <c r="I10" s="95">
        <v>1470434</v>
      </c>
      <c r="J10" s="94">
        <v>551000</v>
      </c>
      <c r="K10" s="95">
        <v>551352</v>
      </c>
      <c r="L10" s="94"/>
      <c r="M10" s="95"/>
      <c r="N10" s="94"/>
      <c r="O10" s="95"/>
      <c r="P10" s="94">
        <f t="shared" ref="P10:P16" si="1">$H10      +$J10      +$L10      +$N10</f>
        <v>2132000</v>
      </c>
      <c r="Q10" s="95">
        <f t="shared" ref="Q10:Q16" si="2">$I10      +$K10      +$M10      +$O10</f>
        <v>2021786</v>
      </c>
      <c r="R10" s="48">
        <f t="shared" ref="R10:R16" si="3">IF(($H10      =0),0,((($J10      -$H10      )/$H10      )*100))</f>
        <v>-65.148640101201778</v>
      </c>
      <c r="S10" s="49">
        <f t="shared" ref="S10:S16" si="4">IF(($I10      =0),0,((($K10      -$I10      )/$I10      )*100))</f>
        <v>-62.504131433304721</v>
      </c>
      <c r="T10" s="48">
        <f t="shared" ref="T10:T15" si="5">IF(($E10      =0),0,(($P10      /$E10      )*100))</f>
        <v>71.066666666666663</v>
      </c>
      <c r="U10" s="50">
        <f t="shared" ref="U10:U15" si="6">IF(($E10      =0),0,(($Q10      /$E10      )*100))</f>
        <v>67.392866666666663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1581000</v>
      </c>
      <c r="I16" s="98">
        <f t="shared" si="7"/>
        <v>1470434</v>
      </c>
      <c r="J16" s="97">
        <f t="shared" si="7"/>
        <v>551000</v>
      </c>
      <c r="K16" s="98">
        <f t="shared" si="7"/>
        <v>551352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2132000</v>
      </c>
      <c r="Q16" s="98">
        <f t="shared" si="2"/>
        <v>2021786</v>
      </c>
      <c r="R16" s="52">
        <f t="shared" si="3"/>
        <v>-65.148640101201778</v>
      </c>
      <c r="S16" s="53">
        <f t="shared" si="4"/>
        <v>-62.504131433304721</v>
      </c>
      <c r="T16" s="52">
        <f>IF((SUM($E9:$E13))=0,0,(P16/(SUM($E9:$E13))*100))</f>
        <v>71.066666666666663</v>
      </c>
      <c r="U16" s="54">
        <f>IF((SUM($E9:$E13))=0,0,(Q16/(SUM($E9:$E13))*100))</f>
        <v>67.392866666666663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35515000</v>
      </c>
      <c r="C22" s="93"/>
      <c r="D22" s="93"/>
      <c r="E22" s="93">
        <f t="shared" si="8"/>
        <v>35515000</v>
      </c>
      <c r="F22" s="94">
        <v>35515000</v>
      </c>
      <c r="G22" s="95">
        <v>7103000</v>
      </c>
      <c r="H22" s="94"/>
      <c r="I22" s="95">
        <v>2981935</v>
      </c>
      <c r="J22" s="94">
        <v>2625000</v>
      </c>
      <c r="K22" s="95">
        <v>17090560</v>
      </c>
      <c r="L22" s="94"/>
      <c r="M22" s="95"/>
      <c r="N22" s="94"/>
      <c r="O22" s="95"/>
      <c r="P22" s="94">
        <f t="shared" si="9"/>
        <v>2625000</v>
      </c>
      <c r="Q22" s="95">
        <f t="shared" si="10"/>
        <v>20072495</v>
      </c>
      <c r="R22" s="48">
        <f t="shared" si="11"/>
        <v>0</v>
      </c>
      <c r="S22" s="49">
        <f t="shared" si="12"/>
        <v>473.13657071666552</v>
      </c>
      <c r="T22" s="48">
        <f t="shared" si="13"/>
        <v>7.3912431367028022</v>
      </c>
      <c r="U22" s="50">
        <f t="shared" si="14"/>
        <v>56.518358440095739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35515000</v>
      </c>
      <c r="C25" s="96">
        <f>SUM(C18:C24)</f>
        <v>0</v>
      </c>
      <c r="D25" s="96"/>
      <c r="E25" s="96">
        <f t="shared" si="8"/>
        <v>35515000</v>
      </c>
      <c r="F25" s="97">
        <f t="shared" ref="F25:O25" si="15">SUM(F18:F24)</f>
        <v>35515000</v>
      </c>
      <c r="G25" s="98">
        <f t="shared" si="15"/>
        <v>7103000</v>
      </c>
      <c r="H25" s="97">
        <f t="shared" si="15"/>
        <v>0</v>
      </c>
      <c r="I25" s="98">
        <f t="shared" si="15"/>
        <v>2981935</v>
      </c>
      <c r="J25" s="97">
        <f t="shared" si="15"/>
        <v>2625000</v>
      </c>
      <c r="K25" s="98">
        <f t="shared" si="15"/>
        <v>17090560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2625000</v>
      </c>
      <c r="Q25" s="98">
        <f t="shared" si="10"/>
        <v>20072495</v>
      </c>
      <c r="R25" s="52">
        <f t="shared" si="11"/>
        <v>0</v>
      </c>
      <c r="S25" s="53">
        <f t="shared" si="12"/>
        <v>473.13657071666552</v>
      </c>
      <c r="T25" s="52">
        <f>IF(($E25-$E20-$E24)   =0,0,($P25   /($E25-$E20-$E24)   )*100)</f>
        <v>7.3912431367028022</v>
      </c>
      <c r="U25" s="54">
        <f>IF(($E25-$E20-$E24)   =0,0,($Q25   /($E25-$E20-$E24)   )*100)</f>
        <v>56.518358440095739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1423000</v>
      </c>
      <c r="C33" s="93"/>
      <c r="D33" s="93"/>
      <c r="E33" s="93">
        <f>$B33      +$C33      +$D33</f>
        <v>1423000</v>
      </c>
      <c r="F33" s="94">
        <v>1423000</v>
      </c>
      <c r="G33" s="95">
        <v>997000</v>
      </c>
      <c r="H33" s="94">
        <v>356000</v>
      </c>
      <c r="I33" s="95">
        <v>256418</v>
      </c>
      <c r="J33" s="94">
        <v>517000</v>
      </c>
      <c r="K33" s="95">
        <v>713837</v>
      </c>
      <c r="L33" s="94"/>
      <c r="M33" s="95"/>
      <c r="N33" s="94"/>
      <c r="O33" s="95"/>
      <c r="P33" s="94">
        <f>$H33      +$J33      +$L33      +$N33</f>
        <v>873000</v>
      </c>
      <c r="Q33" s="95">
        <f>$I33      +$K33      +$M33      +$O33</f>
        <v>970255</v>
      </c>
      <c r="R33" s="48">
        <f>IF(($H33      =0),0,((($J33      -$H33      )/$H33      )*100))</f>
        <v>45.224719101123597</v>
      </c>
      <c r="S33" s="49">
        <f>IF(($I33      =0),0,((($K33      -$I33      )/$I33      )*100))</f>
        <v>178.388022681715</v>
      </c>
      <c r="T33" s="48">
        <f>IF(($E33      =0),0,(($P33      /$E33      )*100))</f>
        <v>61.349262122276883</v>
      </c>
      <c r="U33" s="50">
        <f>IF(($E33      =0),0,(($Q33      /$E33      )*100))</f>
        <v>68.183766690091346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1423000</v>
      </c>
      <c r="C34" s="96">
        <f>C33</f>
        <v>0</v>
      </c>
      <c r="D34" s="96"/>
      <c r="E34" s="96">
        <f>$B34      +$C34      +$D34</f>
        <v>1423000</v>
      </c>
      <c r="F34" s="97">
        <f t="shared" ref="F34:O34" si="17">F33</f>
        <v>1423000</v>
      </c>
      <c r="G34" s="98">
        <f t="shared" si="17"/>
        <v>997000</v>
      </c>
      <c r="H34" s="97">
        <f t="shared" si="17"/>
        <v>356000</v>
      </c>
      <c r="I34" s="98">
        <f t="shared" si="17"/>
        <v>256418</v>
      </c>
      <c r="J34" s="97">
        <f t="shared" si="17"/>
        <v>517000</v>
      </c>
      <c r="K34" s="98">
        <f t="shared" si="17"/>
        <v>713837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873000</v>
      </c>
      <c r="Q34" s="98">
        <f>$I34      +$K34      +$M34      +$O34</f>
        <v>970255</v>
      </c>
      <c r="R34" s="52">
        <f>IF(($H34      =0),0,((($J34      -$H34      )/$H34      )*100))</f>
        <v>45.224719101123597</v>
      </c>
      <c r="S34" s="53">
        <f>IF(($I34      =0),0,((($K34      -$I34      )/$I34      )*100))</f>
        <v>178.388022681715</v>
      </c>
      <c r="T34" s="52">
        <f>IF($E34   =0,0,($P34   /$E34   )*100)</f>
        <v>61.349262122276883</v>
      </c>
      <c r="U34" s="54">
        <f>IF($E34   =0,0,($Q34   /$E34   )*100)</f>
        <v>68.183766690091346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5140000</v>
      </c>
      <c r="C36" s="93"/>
      <c r="D36" s="93"/>
      <c r="E36" s="93">
        <f t="shared" ref="E36:E41" si="18">$B36      +$C36      +$D36</f>
        <v>5140000</v>
      </c>
      <c r="F36" s="94">
        <v>5140000</v>
      </c>
      <c r="G36" s="95">
        <v>4400000</v>
      </c>
      <c r="H36" s="94">
        <v>1463000</v>
      </c>
      <c r="I36" s="95">
        <v>1343603</v>
      </c>
      <c r="J36" s="94">
        <v>907000</v>
      </c>
      <c r="K36" s="95">
        <v>1886697</v>
      </c>
      <c r="L36" s="94"/>
      <c r="M36" s="95"/>
      <c r="N36" s="94"/>
      <c r="O36" s="95"/>
      <c r="P36" s="94">
        <f t="shared" ref="P36:P41" si="19">$H36      +$J36      +$L36      +$N36</f>
        <v>2370000</v>
      </c>
      <c r="Q36" s="95">
        <f t="shared" ref="Q36:Q41" si="20">$I36      +$K36      +$M36      +$O36</f>
        <v>3230300</v>
      </c>
      <c r="R36" s="48">
        <f t="shared" ref="R36:R41" si="21">IF(($H36      =0),0,((($J36      -$H36      )/$H36      )*100))</f>
        <v>-38.004101161995898</v>
      </c>
      <c r="S36" s="49">
        <f t="shared" ref="S36:S41" si="22">IF(($I36      =0),0,((($K36      -$I36      )/$I36      )*100))</f>
        <v>40.420719513129995</v>
      </c>
      <c r="T36" s="48">
        <f t="shared" ref="T36:T40" si="23">IF(($E36      =0),0,(($P36      /$E36      )*100))</f>
        <v>46.108949416342412</v>
      </c>
      <c r="U36" s="50">
        <f t="shared" ref="U36:U40" si="24">IF(($E36      =0),0,(($Q36      /$E36      )*100))</f>
        <v>62.846303501945521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13737000</v>
      </c>
      <c r="C37" s="93"/>
      <c r="D37" s="93"/>
      <c r="E37" s="93">
        <f t="shared" si="18"/>
        <v>13737000</v>
      </c>
      <c r="F37" s="94">
        <v>13737000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18877000</v>
      </c>
      <c r="C41" s="96">
        <f>SUM(C36:C40)</f>
        <v>0</v>
      </c>
      <c r="D41" s="96"/>
      <c r="E41" s="96">
        <f t="shared" si="18"/>
        <v>18877000</v>
      </c>
      <c r="F41" s="97">
        <f t="shared" ref="F41:O41" si="25">SUM(F36:F40)</f>
        <v>18877000</v>
      </c>
      <c r="G41" s="98">
        <f t="shared" si="25"/>
        <v>4400000</v>
      </c>
      <c r="H41" s="97">
        <f t="shared" si="25"/>
        <v>1463000</v>
      </c>
      <c r="I41" s="98">
        <f t="shared" si="25"/>
        <v>1343603</v>
      </c>
      <c r="J41" s="97">
        <f t="shared" si="25"/>
        <v>907000</v>
      </c>
      <c r="K41" s="98">
        <f t="shared" si="25"/>
        <v>1886697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2370000</v>
      </c>
      <c r="Q41" s="98">
        <f t="shared" si="20"/>
        <v>3230300</v>
      </c>
      <c r="R41" s="52">
        <f t="shared" si="21"/>
        <v>-38.004101161995898</v>
      </c>
      <c r="S41" s="53">
        <f t="shared" si="22"/>
        <v>40.420719513129995</v>
      </c>
      <c r="T41" s="52">
        <f>IF((+$E36+$E39) =0,0,(P41   /(+$E36+$E39) )*100)</f>
        <v>46.108949416342412</v>
      </c>
      <c r="U41" s="54">
        <f>IF((+$E36+$E39) =0,0,(Q41   /(+$E36+$E39) )*100)</f>
        <v>62.846303501945521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58815000</v>
      </c>
      <c r="C68" s="105">
        <f>SUM(C9:C15,C18:C24,C27:C30,C33,C36:C40,C43:C53,C56:C59,C62:C66)</f>
        <v>0</v>
      </c>
      <c r="D68" s="105"/>
      <c r="E68" s="105">
        <f t="shared" si="35"/>
        <v>58815000</v>
      </c>
      <c r="F68" s="106">
        <f t="shared" ref="F68:O68" si="43">SUM(F9:F15,F18:F24,F27:F30,F33,F36:F40,F43:F53,F56:F59,F62:F66)</f>
        <v>58815000</v>
      </c>
      <c r="G68" s="107">
        <f t="shared" si="43"/>
        <v>15500000</v>
      </c>
      <c r="H68" s="106">
        <f t="shared" si="43"/>
        <v>3400000</v>
      </c>
      <c r="I68" s="107">
        <f t="shared" si="43"/>
        <v>6052390</v>
      </c>
      <c r="J68" s="106">
        <f t="shared" si="43"/>
        <v>4600000</v>
      </c>
      <c r="K68" s="107">
        <f t="shared" si="43"/>
        <v>20242446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8000000</v>
      </c>
      <c r="Q68" s="107">
        <f t="shared" si="37"/>
        <v>26294836</v>
      </c>
      <c r="R68" s="61">
        <f t="shared" si="38"/>
        <v>35.294117647058826</v>
      </c>
      <c r="S68" s="62">
        <f t="shared" si="39"/>
        <v>234.45376124142695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17.74701628288744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58.331860330981854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30684000</v>
      </c>
      <c r="C70" s="93"/>
      <c r="D70" s="93"/>
      <c r="E70" s="93">
        <f>$B70      +$C70      +$D70</f>
        <v>30684000</v>
      </c>
      <c r="F70" s="94">
        <v>30684000</v>
      </c>
      <c r="G70" s="95">
        <v>26607000</v>
      </c>
      <c r="H70" s="94">
        <v>2312000</v>
      </c>
      <c r="I70" s="95">
        <v>1176173</v>
      </c>
      <c r="J70" s="94">
        <v>14338000</v>
      </c>
      <c r="K70" s="95">
        <v>13997316</v>
      </c>
      <c r="L70" s="94"/>
      <c r="M70" s="95"/>
      <c r="N70" s="94"/>
      <c r="O70" s="95"/>
      <c r="P70" s="94">
        <f>$H70      +$J70      +$L70      +$N70</f>
        <v>16650000</v>
      </c>
      <c r="Q70" s="95">
        <f>$I70      +$K70      +$M70      +$O70</f>
        <v>15173489</v>
      </c>
      <c r="R70" s="48">
        <f>IF(($H70      =0),0,((($J70      -$H70      )/$H70      )*100))</f>
        <v>520.1557093425605</v>
      </c>
      <c r="S70" s="49">
        <f>IF(($I70      =0),0,((($K70      -$I70      )/$I70      )*100))</f>
        <v>1090.0728889372567</v>
      </c>
      <c r="T70" s="48">
        <f>IF(($E70      =0),0,(($P70      /$E70      )*100))</f>
        <v>54.262807978099339</v>
      </c>
      <c r="U70" s="50">
        <f>IF(($E70      =0),0,(($Q70      /$E70      )*100))</f>
        <v>49.450818015904055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30684000</v>
      </c>
      <c r="C72" s="102">
        <f>SUM(C70:C71)</f>
        <v>0</v>
      </c>
      <c r="D72" s="102"/>
      <c r="E72" s="102">
        <f>$B72      +$C72      +$D72</f>
        <v>30684000</v>
      </c>
      <c r="F72" s="103">
        <f t="shared" ref="F72:O72" si="44">SUM(F70:F71)</f>
        <v>30684000</v>
      </c>
      <c r="G72" s="104">
        <f t="shared" si="44"/>
        <v>26607000</v>
      </c>
      <c r="H72" s="103">
        <f t="shared" si="44"/>
        <v>2312000</v>
      </c>
      <c r="I72" s="104">
        <f t="shared" si="44"/>
        <v>1176173</v>
      </c>
      <c r="J72" s="103">
        <f t="shared" si="44"/>
        <v>14338000</v>
      </c>
      <c r="K72" s="104">
        <f t="shared" si="44"/>
        <v>13997316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16650000</v>
      </c>
      <c r="Q72" s="104">
        <f>$I72      +$K72      +$M72      +$O72</f>
        <v>15173489</v>
      </c>
      <c r="R72" s="57">
        <f>IF(($H72      =0),0,((($J72      -$H72      )/$H72      )*100))</f>
        <v>520.1557093425605</v>
      </c>
      <c r="S72" s="58">
        <f>IF(($I72      =0),0,((($K72      -$I72      )/$I72      )*100))</f>
        <v>1090.0728889372567</v>
      </c>
      <c r="T72" s="57">
        <f>IF(($E70      =0),0,(($P70      /$E70      )*100))</f>
        <v>54.262807978099339</v>
      </c>
      <c r="U72" s="59">
        <f>IF($E70   =0,0,($Q70   /$E70 )*100)</f>
        <v>49.450818015904055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30684000</v>
      </c>
      <c r="C73" s="105">
        <f>SUM(C70:C71)</f>
        <v>0</v>
      </c>
      <c r="D73" s="105"/>
      <c r="E73" s="105">
        <f>$B73      +$C73      +$D73</f>
        <v>30684000</v>
      </c>
      <c r="F73" s="106">
        <f t="shared" ref="F73:O73" si="45">SUM(F70:F71)</f>
        <v>30684000</v>
      </c>
      <c r="G73" s="107">
        <f t="shared" si="45"/>
        <v>26607000</v>
      </c>
      <c r="H73" s="106">
        <f t="shared" si="45"/>
        <v>2312000</v>
      </c>
      <c r="I73" s="107">
        <f t="shared" si="45"/>
        <v>1176173</v>
      </c>
      <c r="J73" s="106">
        <f t="shared" si="45"/>
        <v>14338000</v>
      </c>
      <c r="K73" s="107">
        <f t="shared" si="45"/>
        <v>13997316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16650000</v>
      </c>
      <c r="Q73" s="107">
        <f>$I73      +$K73      +$M73      +$O73</f>
        <v>15173489</v>
      </c>
      <c r="R73" s="61">
        <f>IF(($H73      =0),0,((($J73      -$H73      )/$H73      )*100))</f>
        <v>520.1557093425605</v>
      </c>
      <c r="S73" s="62">
        <f>IF(($I73      =0),0,((($K73      -$I73      )/$I73      )*100))</f>
        <v>1090.0728889372567</v>
      </c>
      <c r="T73" s="61">
        <f>IF(($E70      =0),0,(($P70      /$E70      )*100))</f>
        <v>54.262807978099339</v>
      </c>
      <c r="U73" s="65">
        <f>IF($E70   =0,0,($Q70   /$E70 )*100)</f>
        <v>49.450818015904055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89499000</v>
      </c>
      <c r="C74" s="105">
        <f>SUM(C9:C15,C18:C24,C27:C30,C33,C36:C40,C43:C53,C56:C59,C62:C66,C70:C71)</f>
        <v>0</v>
      </c>
      <c r="D74" s="105"/>
      <c r="E74" s="105">
        <f>$B74      +$C74      +$D74</f>
        <v>89499000</v>
      </c>
      <c r="F74" s="106">
        <f t="shared" ref="F74:O74" si="46">SUM(F9:F15,F18:F24,F27:F30,F33,F36:F40,F43:F53,F56:F59,F62:F66,F70:F71)</f>
        <v>89499000</v>
      </c>
      <c r="G74" s="107">
        <f t="shared" si="46"/>
        <v>42107000</v>
      </c>
      <c r="H74" s="106">
        <f t="shared" si="46"/>
        <v>5712000</v>
      </c>
      <c r="I74" s="107">
        <f t="shared" si="46"/>
        <v>7228563</v>
      </c>
      <c r="J74" s="106">
        <f t="shared" si="46"/>
        <v>18938000</v>
      </c>
      <c r="K74" s="107">
        <f t="shared" si="46"/>
        <v>34239762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24650000</v>
      </c>
      <c r="Q74" s="107">
        <f>$I74      +$K74      +$M74      +$O74</f>
        <v>41468325</v>
      </c>
      <c r="R74" s="61">
        <f>IF(($H74      =0),0,((($J74      -$H74      )/$H74      )*100))</f>
        <v>231.54761904761907</v>
      </c>
      <c r="S74" s="62">
        <f>IF(($I74      =0),0,((($K74      -$I74      )/$I74      )*100))</f>
        <v>373.67314914458103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32.536099891766327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54.73499247643938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1815000</v>
      </c>
      <c r="C87" s="119">
        <f t="shared" si="55"/>
        <v>0</v>
      </c>
      <c r="D87" s="119">
        <f t="shared" si="55"/>
        <v>0</v>
      </c>
      <c r="E87" s="119">
        <f t="shared" si="55"/>
        <v>1815000</v>
      </c>
      <c r="F87" s="119">
        <f t="shared" si="55"/>
        <v>0</v>
      </c>
      <c r="G87" s="119">
        <f t="shared" si="55"/>
        <v>0</v>
      </c>
      <c r="H87" s="119">
        <f t="shared" si="55"/>
        <v>2212000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2212000</v>
      </c>
      <c r="Q87" s="120">
        <f t="shared" si="55"/>
        <v>0</v>
      </c>
      <c r="R87" s="85">
        <f t="shared" si="55"/>
        <v>-200</v>
      </c>
      <c r="S87" s="85">
        <f t="shared" si="55"/>
        <v>0</v>
      </c>
      <c r="T87" s="86">
        <f>IF(SUM($E88:$E96) =0,0,(P87   /SUM($E88:$E96) )*100)</f>
        <v>121.8732782369146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1053000</v>
      </c>
      <c r="C91" s="93"/>
      <c r="D91" s="93"/>
      <c r="E91" s="93">
        <f t="shared" si="56"/>
        <v>1053000</v>
      </c>
      <c r="F91" s="93">
        <v>0</v>
      </c>
      <c r="G91" s="93">
        <v>0</v>
      </c>
      <c r="H91" s="93">
        <v>1450000</v>
      </c>
      <c r="I91" s="93"/>
      <c r="J91" s="93"/>
      <c r="K91" s="93"/>
      <c r="L91" s="93"/>
      <c r="M91" s="93"/>
      <c r="N91" s="93"/>
      <c r="O91" s="93"/>
      <c r="P91" s="93">
        <f t="shared" si="57"/>
        <v>1450000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137.70180436847104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762000</v>
      </c>
      <c r="C93" s="93"/>
      <c r="D93" s="93"/>
      <c r="E93" s="93">
        <f t="shared" si="56"/>
        <v>762000</v>
      </c>
      <c r="F93" s="93">
        <v>0</v>
      </c>
      <c r="G93" s="93">
        <v>0</v>
      </c>
      <c r="H93" s="93">
        <v>762000</v>
      </c>
      <c r="I93" s="93"/>
      <c r="J93" s="93"/>
      <c r="K93" s="93"/>
      <c r="L93" s="93"/>
      <c r="M93" s="93"/>
      <c r="N93" s="93"/>
      <c r="O93" s="93"/>
      <c r="P93" s="93">
        <f t="shared" si="57"/>
        <v>762000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1815000</v>
      </c>
      <c r="C114" s="128">
        <f t="shared" si="69"/>
        <v>0</v>
      </c>
      <c r="D114" s="128">
        <f t="shared" si="69"/>
        <v>0</v>
      </c>
      <c r="E114" s="128">
        <f t="shared" si="69"/>
        <v>1815000</v>
      </c>
      <c r="F114" s="128">
        <f t="shared" si="69"/>
        <v>0</v>
      </c>
      <c r="G114" s="128">
        <f t="shared" si="69"/>
        <v>0</v>
      </c>
      <c r="H114" s="128">
        <f t="shared" si="69"/>
        <v>2212000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2212000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1.2187327823691461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1815000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1815000</v>
      </c>
      <c r="F115" s="130">
        <f t="shared" si="70"/>
        <v>0</v>
      </c>
      <c r="G115" s="130">
        <f t="shared" si="70"/>
        <v>0</v>
      </c>
      <c r="H115" s="130">
        <f t="shared" si="70"/>
        <v>2212000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2212000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1.2187327823691461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lB/di6d73E1oHRZTdxMKmbDfl3ekcJTn+3Dd2H9bBymZNBwEZwHdTZLNJeYhhfgglSt4In1EESQhrejt5GgBUQ==" saltValue="WeJ9Wu52TDGnXaYP9OFa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1999000</v>
      </c>
      <c r="I10" s="95">
        <v>85494</v>
      </c>
      <c r="J10" s="94">
        <v>380000</v>
      </c>
      <c r="K10" s="95">
        <v>1981832</v>
      </c>
      <c r="L10" s="94"/>
      <c r="M10" s="95"/>
      <c r="N10" s="94"/>
      <c r="O10" s="95"/>
      <c r="P10" s="94">
        <f t="shared" ref="P10:P16" si="1">$H10      +$J10      +$L10      +$N10</f>
        <v>2379000</v>
      </c>
      <c r="Q10" s="95">
        <f t="shared" ref="Q10:Q16" si="2">$I10      +$K10      +$M10      +$O10</f>
        <v>2067326</v>
      </c>
      <c r="R10" s="48">
        <f t="shared" ref="R10:R16" si="3">IF(($H10      =0),0,((($J10      -$H10      )/$H10      )*100))</f>
        <v>-80.990495247623812</v>
      </c>
      <c r="S10" s="49">
        <f t="shared" ref="S10:S16" si="4">IF(($I10      =0),0,((($K10      -$I10      )/$I10      )*100))</f>
        <v>2218.0948370645892</v>
      </c>
      <c r="T10" s="48">
        <f t="shared" ref="T10:T15" si="5">IF(($E10      =0),0,(($P10      /$E10      )*100))</f>
        <v>79.3</v>
      </c>
      <c r="U10" s="50">
        <f t="shared" ref="U10:U15" si="6">IF(($E10      =0),0,(($Q10      /$E10      )*100))</f>
        <v>68.910866666666664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1999000</v>
      </c>
      <c r="I16" s="98">
        <f t="shared" si="7"/>
        <v>85494</v>
      </c>
      <c r="J16" s="97">
        <f t="shared" si="7"/>
        <v>380000</v>
      </c>
      <c r="K16" s="98">
        <f t="shared" si="7"/>
        <v>1981832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2379000</v>
      </c>
      <c r="Q16" s="98">
        <f t="shared" si="2"/>
        <v>2067326</v>
      </c>
      <c r="R16" s="52">
        <f t="shared" si="3"/>
        <v>-80.990495247623812</v>
      </c>
      <c r="S16" s="53">
        <f t="shared" si="4"/>
        <v>2218.0948370645892</v>
      </c>
      <c r="T16" s="52">
        <f>IF((SUM($E9:$E13))=0,0,(P16/(SUM($E9:$E13))*100))</f>
        <v>79.3</v>
      </c>
      <c r="U16" s="54">
        <f>IF((SUM($E9:$E13))=0,0,(Q16/(SUM($E9:$E13))*100))</f>
        <v>68.910866666666664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32028000</v>
      </c>
      <c r="C22" s="93"/>
      <c r="D22" s="93"/>
      <c r="E22" s="93">
        <f t="shared" si="8"/>
        <v>32028000</v>
      </c>
      <c r="F22" s="94">
        <v>32028000</v>
      </c>
      <c r="G22" s="95">
        <v>6406000</v>
      </c>
      <c r="H22" s="94"/>
      <c r="I22" s="95"/>
      <c r="J22" s="94">
        <v>855000</v>
      </c>
      <c r="K22" s="95"/>
      <c r="L22" s="94"/>
      <c r="M22" s="95"/>
      <c r="N22" s="94"/>
      <c r="O22" s="95"/>
      <c r="P22" s="94">
        <f t="shared" si="9"/>
        <v>855000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2.6695391532409145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32028000</v>
      </c>
      <c r="C25" s="96">
        <f>SUM(C18:C24)</f>
        <v>0</v>
      </c>
      <c r="D25" s="96"/>
      <c r="E25" s="96">
        <f t="shared" si="8"/>
        <v>32028000</v>
      </c>
      <c r="F25" s="97">
        <f t="shared" ref="F25:O25" si="15">SUM(F18:F24)</f>
        <v>32028000</v>
      </c>
      <c r="G25" s="98">
        <f t="shared" si="15"/>
        <v>6406000</v>
      </c>
      <c r="H25" s="97">
        <f t="shared" si="15"/>
        <v>0</v>
      </c>
      <c r="I25" s="98">
        <f t="shared" si="15"/>
        <v>0</v>
      </c>
      <c r="J25" s="97">
        <f t="shared" si="15"/>
        <v>855000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855000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2.6695391532409145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2503000</v>
      </c>
      <c r="C33" s="93"/>
      <c r="D33" s="93"/>
      <c r="E33" s="93">
        <f>$B33      +$C33      +$D33</f>
        <v>2503000</v>
      </c>
      <c r="F33" s="94">
        <v>2503000</v>
      </c>
      <c r="G33" s="95">
        <v>1752000</v>
      </c>
      <c r="H33" s="94">
        <v>604000</v>
      </c>
      <c r="I33" s="95">
        <v>416461</v>
      </c>
      <c r="J33" s="94">
        <v>617000</v>
      </c>
      <c r="K33" s="95">
        <v>578890</v>
      </c>
      <c r="L33" s="94"/>
      <c r="M33" s="95"/>
      <c r="N33" s="94"/>
      <c r="O33" s="95"/>
      <c r="P33" s="94">
        <f>$H33      +$J33      +$L33      +$N33</f>
        <v>1221000</v>
      </c>
      <c r="Q33" s="95">
        <f>$I33      +$K33      +$M33      +$O33</f>
        <v>995351</v>
      </c>
      <c r="R33" s="48">
        <f>IF(($H33      =0),0,((($J33      -$H33      )/$H33      )*100))</f>
        <v>2.1523178807947021</v>
      </c>
      <c r="S33" s="49">
        <f>IF(($I33      =0),0,((($K33      -$I33      )/$I33      )*100))</f>
        <v>39.002211491592249</v>
      </c>
      <c r="T33" s="48">
        <f>IF(($E33      =0),0,(($P33      /$E33      )*100))</f>
        <v>48.781462245305633</v>
      </c>
      <c r="U33" s="50">
        <f>IF(($E33      =0),0,(($Q33      /$E33      )*100))</f>
        <v>39.766320415501397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2503000</v>
      </c>
      <c r="C34" s="96">
        <f>C33</f>
        <v>0</v>
      </c>
      <c r="D34" s="96"/>
      <c r="E34" s="96">
        <f>$B34      +$C34      +$D34</f>
        <v>2503000</v>
      </c>
      <c r="F34" s="97">
        <f t="shared" ref="F34:O34" si="17">F33</f>
        <v>2503000</v>
      </c>
      <c r="G34" s="98">
        <f t="shared" si="17"/>
        <v>1752000</v>
      </c>
      <c r="H34" s="97">
        <f t="shared" si="17"/>
        <v>604000</v>
      </c>
      <c r="I34" s="98">
        <f t="shared" si="17"/>
        <v>416461</v>
      </c>
      <c r="J34" s="97">
        <f t="shared" si="17"/>
        <v>617000</v>
      </c>
      <c r="K34" s="98">
        <f t="shared" si="17"/>
        <v>578890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1221000</v>
      </c>
      <c r="Q34" s="98">
        <f>$I34      +$K34      +$M34      +$O34</f>
        <v>995351</v>
      </c>
      <c r="R34" s="52">
        <f>IF(($H34      =0),0,((($J34      -$H34      )/$H34      )*100))</f>
        <v>2.1523178807947021</v>
      </c>
      <c r="S34" s="53">
        <f>IF(($I34      =0),0,((($K34      -$I34      )/$I34      )*100))</f>
        <v>39.002211491592249</v>
      </c>
      <c r="T34" s="52">
        <f>IF($E34   =0,0,($P34   /$E34   )*100)</f>
        <v>48.781462245305633</v>
      </c>
      <c r="U34" s="54">
        <f>IF($E34   =0,0,($Q34   /$E34   )*100)</f>
        <v>39.766320415501397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24027000</v>
      </c>
      <c r="C36" s="93"/>
      <c r="D36" s="93"/>
      <c r="E36" s="93">
        <f t="shared" ref="E36:E41" si="18">$B36      +$C36      +$D36</f>
        <v>24027000</v>
      </c>
      <c r="F36" s="94">
        <v>24027000</v>
      </c>
      <c r="G36" s="95">
        <v>20000000</v>
      </c>
      <c r="H36" s="94">
        <v>3861000</v>
      </c>
      <c r="I36" s="95">
        <v>3861254</v>
      </c>
      <c r="J36" s="94">
        <v>4334000</v>
      </c>
      <c r="K36" s="95">
        <v>4334339</v>
      </c>
      <c r="L36" s="94"/>
      <c r="M36" s="95"/>
      <c r="N36" s="94"/>
      <c r="O36" s="95"/>
      <c r="P36" s="94">
        <f t="shared" ref="P36:P41" si="19">$H36      +$J36      +$L36      +$N36</f>
        <v>8195000</v>
      </c>
      <c r="Q36" s="95">
        <f t="shared" ref="Q36:Q41" si="20">$I36      +$K36      +$M36      +$O36</f>
        <v>8195593</v>
      </c>
      <c r="R36" s="48">
        <f t="shared" ref="R36:R41" si="21">IF(($H36      =0),0,((($J36      -$H36      )/$H36      )*100))</f>
        <v>12.250712250712251</v>
      </c>
      <c r="S36" s="49">
        <f t="shared" ref="S36:S41" si="22">IF(($I36      =0),0,((($K36      -$I36      )/$I36      )*100))</f>
        <v>12.252107734948284</v>
      </c>
      <c r="T36" s="48">
        <f t="shared" ref="T36:T40" si="23">IF(($E36      =0),0,(($P36      /$E36      )*100))</f>
        <v>34.107462438090479</v>
      </c>
      <c r="U36" s="50">
        <f t="shared" ref="U36:U40" si="24">IF(($E36      =0),0,(($Q36      /$E36      )*100))</f>
        <v>34.109930494859945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31409000</v>
      </c>
      <c r="C37" s="93"/>
      <c r="D37" s="93"/>
      <c r="E37" s="93">
        <f t="shared" si="18"/>
        <v>31409000</v>
      </c>
      <c r="F37" s="94">
        <v>31409000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55436000</v>
      </c>
      <c r="C41" s="96">
        <f>SUM(C36:C40)</f>
        <v>0</v>
      </c>
      <c r="D41" s="96"/>
      <c r="E41" s="96">
        <f t="shared" si="18"/>
        <v>55436000</v>
      </c>
      <c r="F41" s="97">
        <f t="shared" ref="F41:O41" si="25">SUM(F36:F40)</f>
        <v>55436000</v>
      </c>
      <c r="G41" s="98">
        <f t="shared" si="25"/>
        <v>20000000</v>
      </c>
      <c r="H41" s="97">
        <f t="shared" si="25"/>
        <v>3861000</v>
      </c>
      <c r="I41" s="98">
        <f t="shared" si="25"/>
        <v>3861254</v>
      </c>
      <c r="J41" s="97">
        <f t="shared" si="25"/>
        <v>4334000</v>
      </c>
      <c r="K41" s="98">
        <f t="shared" si="25"/>
        <v>4334339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8195000</v>
      </c>
      <c r="Q41" s="98">
        <f t="shared" si="20"/>
        <v>8195593</v>
      </c>
      <c r="R41" s="52">
        <f t="shared" si="21"/>
        <v>12.250712250712251</v>
      </c>
      <c r="S41" s="53">
        <f t="shared" si="22"/>
        <v>12.252107734948284</v>
      </c>
      <c r="T41" s="52">
        <f>IF((+$E36+$E39) =0,0,(P41   /(+$E36+$E39) )*100)</f>
        <v>34.107462438090479</v>
      </c>
      <c r="U41" s="54">
        <f>IF((+$E36+$E39) =0,0,(Q41   /(+$E36+$E39) )*100)</f>
        <v>34.109930494859945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92967000</v>
      </c>
      <c r="C68" s="105">
        <f>SUM(C9:C15,C18:C24,C27:C30,C33,C36:C40,C43:C53,C56:C59,C62:C66)</f>
        <v>0</v>
      </c>
      <c r="D68" s="105"/>
      <c r="E68" s="105">
        <f t="shared" si="35"/>
        <v>92967000</v>
      </c>
      <c r="F68" s="106">
        <f t="shared" ref="F68:O68" si="43">SUM(F9:F15,F18:F24,F27:F30,F33,F36:F40,F43:F53,F56:F59,F62:F66)</f>
        <v>92967000</v>
      </c>
      <c r="G68" s="107">
        <f t="shared" si="43"/>
        <v>31158000</v>
      </c>
      <c r="H68" s="106">
        <f t="shared" si="43"/>
        <v>6464000</v>
      </c>
      <c r="I68" s="107">
        <f t="shared" si="43"/>
        <v>4363209</v>
      </c>
      <c r="J68" s="106">
        <f t="shared" si="43"/>
        <v>6186000</v>
      </c>
      <c r="K68" s="107">
        <f t="shared" si="43"/>
        <v>6895061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12650000</v>
      </c>
      <c r="Q68" s="107">
        <f t="shared" si="37"/>
        <v>11258270</v>
      </c>
      <c r="R68" s="61">
        <f t="shared" si="38"/>
        <v>-4.3007425742574252</v>
      </c>
      <c r="S68" s="62">
        <f t="shared" si="39"/>
        <v>58.027291381182977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20.549725462165764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18.288882029955488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63424000</v>
      </c>
      <c r="C70" s="93"/>
      <c r="D70" s="93"/>
      <c r="E70" s="93">
        <f>$B70      +$C70      +$D70</f>
        <v>63424000</v>
      </c>
      <c r="F70" s="94">
        <v>63424000</v>
      </c>
      <c r="G70" s="95">
        <v>50424000</v>
      </c>
      <c r="H70" s="94">
        <v>10303000</v>
      </c>
      <c r="I70" s="95"/>
      <c r="J70" s="94">
        <v>30512000</v>
      </c>
      <c r="K70" s="95">
        <v>39099734</v>
      </c>
      <c r="L70" s="94"/>
      <c r="M70" s="95"/>
      <c r="N70" s="94"/>
      <c r="O70" s="95"/>
      <c r="P70" s="94">
        <f>$H70      +$J70      +$L70      +$N70</f>
        <v>40815000</v>
      </c>
      <c r="Q70" s="95">
        <f>$I70      +$K70      +$M70      +$O70</f>
        <v>39099734</v>
      </c>
      <c r="R70" s="48">
        <f>IF(($H70      =0),0,((($J70      -$H70      )/$H70      )*100))</f>
        <v>196.14675337280403</v>
      </c>
      <c r="S70" s="49">
        <f>IF(($I70      =0),0,((($K70      -$I70      )/$I70      )*100))</f>
        <v>0</v>
      </c>
      <c r="T70" s="48">
        <f>IF(($E70      =0),0,(($P70      /$E70      )*100))</f>
        <v>64.352610998990926</v>
      </c>
      <c r="U70" s="50">
        <f>IF(($E70      =0),0,(($Q70      /$E70      )*100))</f>
        <v>61.648167885973763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63424000</v>
      </c>
      <c r="C72" s="102">
        <f>SUM(C70:C71)</f>
        <v>0</v>
      </c>
      <c r="D72" s="102"/>
      <c r="E72" s="102">
        <f>$B72      +$C72      +$D72</f>
        <v>63424000</v>
      </c>
      <c r="F72" s="103">
        <f t="shared" ref="F72:O72" si="44">SUM(F70:F71)</f>
        <v>63424000</v>
      </c>
      <c r="G72" s="104">
        <f t="shared" si="44"/>
        <v>50424000</v>
      </c>
      <c r="H72" s="103">
        <f t="shared" si="44"/>
        <v>10303000</v>
      </c>
      <c r="I72" s="104">
        <f t="shared" si="44"/>
        <v>0</v>
      </c>
      <c r="J72" s="103">
        <f t="shared" si="44"/>
        <v>30512000</v>
      </c>
      <c r="K72" s="104">
        <f t="shared" si="44"/>
        <v>39099734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40815000</v>
      </c>
      <c r="Q72" s="104">
        <f>$I72      +$K72      +$M72      +$O72</f>
        <v>39099734</v>
      </c>
      <c r="R72" s="57">
        <f>IF(($H72      =0),0,((($J72      -$H72      )/$H72      )*100))</f>
        <v>196.14675337280403</v>
      </c>
      <c r="S72" s="58">
        <f>IF(($I72      =0),0,((($K72      -$I72      )/$I72      )*100))</f>
        <v>0</v>
      </c>
      <c r="T72" s="57">
        <f>IF(($E70      =0),0,(($P70      /$E70      )*100))</f>
        <v>64.352610998990926</v>
      </c>
      <c r="U72" s="59">
        <f>IF($E70   =0,0,($Q70   /$E70 )*100)</f>
        <v>61.648167885973763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63424000</v>
      </c>
      <c r="C73" s="105">
        <f>SUM(C70:C71)</f>
        <v>0</v>
      </c>
      <c r="D73" s="105"/>
      <c r="E73" s="105">
        <f>$B73      +$C73      +$D73</f>
        <v>63424000</v>
      </c>
      <c r="F73" s="106">
        <f t="shared" ref="F73:O73" si="45">SUM(F70:F71)</f>
        <v>63424000</v>
      </c>
      <c r="G73" s="107">
        <f t="shared" si="45"/>
        <v>50424000</v>
      </c>
      <c r="H73" s="106">
        <f t="shared" si="45"/>
        <v>10303000</v>
      </c>
      <c r="I73" s="107">
        <f t="shared" si="45"/>
        <v>0</v>
      </c>
      <c r="J73" s="106">
        <f t="shared" si="45"/>
        <v>30512000</v>
      </c>
      <c r="K73" s="107">
        <f t="shared" si="45"/>
        <v>39099734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40815000</v>
      </c>
      <c r="Q73" s="107">
        <f>$I73      +$K73      +$M73      +$O73</f>
        <v>39099734</v>
      </c>
      <c r="R73" s="61">
        <f>IF(($H73      =0),0,((($J73      -$H73      )/$H73      )*100))</f>
        <v>196.14675337280403</v>
      </c>
      <c r="S73" s="62">
        <f>IF(($I73      =0),0,((($K73      -$I73      )/$I73      )*100))</f>
        <v>0</v>
      </c>
      <c r="T73" s="61">
        <f>IF(($E70      =0),0,(($P70      /$E70      )*100))</f>
        <v>64.352610998990926</v>
      </c>
      <c r="U73" s="65">
        <f>IF($E70   =0,0,($Q70   /$E70 )*100)</f>
        <v>61.648167885973763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156391000</v>
      </c>
      <c r="C74" s="105">
        <f>SUM(C9:C15,C18:C24,C27:C30,C33,C36:C40,C43:C53,C56:C59,C62:C66,C70:C71)</f>
        <v>0</v>
      </c>
      <c r="D74" s="105"/>
      <c r="E74" s="105">
        <f>$B74      +$C74      +$D74</f>
        <v>156391000</v>
      </c>
      <c r="F74" s="106">
        <f t="shared" ref="F74:O74" si="46">SUM(F9:F15,F18:F24,F27:F30,F33,F36:F40,F43:F53,F56:F59,F62:F66,F70:F71)</f>
        <v>156391000</v>
      </c>
      <c r="G74" s="107">
        <f t="shared" si="46"/>
        <v>81582000</v>
      </c>
      <c r="H74" s="106">
        <f t="shared" si="46"/>
        <v>16767000</v>
      </c>
      <c r="I74" s="107">
        <f t="shared" si="46"/>
        <v>4363209</v>
      </c>
      <c r="J74" s="106">
        <f t="shared" si="46"/>
        <v>36698000</v>
      </c>
      <c r="K74" s="107">
        <f t="shared" si="46"/>
        <v>45994795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53465000</v>
      </c>
      <c r="Q74" s="107">
        <f>$I74      +$K74      +$M74      +$O74</f>
        <v>50358004</v>
      </c>
      <c r="R74" s="61">
        <f>IF(($H74      =0),0,((($J74      -$H74      )/$H74      )*100))</f>
        <v>118.87040019085107</v>
      </c>
      <c r="S74" s="62">
        <f>IF(($I74      =0),0,((($K74      -$I74      )/$I74      )*100))</f>
        <v>954.15062629362933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42.778160055047927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40.292205277559965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35642000</v>
      </c>
      <c r="C87" s="119">
        <f t="shared" si="55"/>
        <v>-4000000</v>
      </c>
      <c r="D87" s="119">
        <f t="shared" si="55"/>
        <v>0</v>
      </c>
      <c r="E87" s="119">
        <f t="shared" si="55"/>
        <v>31642000</v>
      </c>
      <c r="F87" s="119">
        <f t="shared" si="55"/>
        <v>0</v>
      </c>
      <c r="G87" s="119">
        <f t="shared" si="55"/>
        <v>0</v>
      </c>
      <c r="H87" s="119">
        <f t="shared" si="55"/>
        <v>8783000</v>
      </c>
      <c r="I87" s="119">
        <f t="shared" si="55"/>
        <v>0</v>
      </c>
      <c r="J87" s="119">
        <f t="shared" si="55"/>
        <v>7406000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16189000</v>
      </c>
      <c r="Q87" s="120">
        <f t="shared" si="55"/>
        <v>0</v>
      </c>
      <c r="R87" s="85">
        <f t="shared" si="55"/>
        <v>1467.5417661097854</v>
      </c>
      <c r="S87" s="85">
        <f t="shared" si="55"/>
        <v>0</v>
      </c>
      <c r="T87" s="86">
        <f>IF(SUM($E88:$E96) =0,0,(P87   /SUM($E88:$E96) )*100)</f>
        <v>51.163011187661965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13239000</v>
      </c>
      <c r="C91" s="93"/>
      <c r="D91" s="93"/>
      <c r="E91" s="93">
        <f t="shared" si="56"/>
        <v>13239000</v>
      </c>
      <c r="F91" s="93">
        <v>0</v>
      </c>
      <c r="G91" s="93">
        <v>0</v>
      </c>
      <c r="H91" s="93">
        <v>419000</v>
      </c>
      <c r="I91" s="93"/>
      <c r="J91" s="93">
        <v>7406000</v>
      </c>
      <c r="K91" s="93"/>
      <c r="L91" s="93"/>
      <c r="M91" s="93"/>
      <c r="N91" s="93"/>
      <c r="O91" s="93"/>
      <c r="P91" s="93">
        <f t="shared" si="57"/>
        <v>7825000</v>
      </c>
      <c r="Q91" s="93">
        <f t="shared" si="58"/>
        <v>0</v>
      </c>
      <c r="R91" s="89">
        <f t="shared" si="59"/>
        <v>1667.5417661097854</v>
      </c>
      <c r="S91" s="89">
        <f t="shared" si="60"/>
        <v>0</v>
      </c>
      <c r="T91" s="89">
        <f t="shared" si="61"/>
        <v>59.10567263388473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6200000</v>
      </c>
      <c r="C93" s="93"/>
      <c r="D93" s="93"/>
      <c r="E93" s="93">
        <f t="shared" si="56"/>
        <v>6200000</v>
      </c>
      <c r="F93" s="93">
        <v>0</v>
      </c>
      <c r="G93" s="93">
        <v>0</v>
      </c>
      <c r="H93" s="93">
        <v>6200000</v>
      </c>
      <c r="I93" s="93"/>
      <c r="J93" s="93"/>
      <c r="K93" s="93"/>
      <c r="L93" s="93"/>
      <c r="M93" s="93"/>
      <c r="N93" s="93"/>
      <c r="O93" s="93"/>
      <c r="P93" s="93">
        <f t="shared" si="57"/>
        <v>6200000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16203000</v>
      </c>
      <c r="C95" s="93">
        <v>-4000000</v>
      </c>
      <c r="D95" s="93"/>
      <c r="E95" s="93">
        <f t="shared" si="56"/>
        <v>12203000</v>
      </c>
      <c r="F95" s="93">
        <v>0</v>
      </c>
      <c r="G95" s="93">
        <v>0</v>
      </c>
      <c r="H95" s="93">
        <v>2164000</v>
      </c>
      <c r="I95" s="93"/>
      <c r="J95" s="93"/>
      <c r="K95" s="93"/>
      <c r="L95" s="93"/>
      <c r="M95" s="93"/>
      <c r="N95" s="93"/>
      <c r="O95" s="93"/>
      <c r="P95" s="93">
        <f t="shared" si="57"/>
        <v>2164000</v>
      </c>
      <c r="Q95" s="93">
        <f t="shared" si="58"/>
        <v>0</v>
      </c>
      <c r="R95" s="89">
        <f t="shared" si="59"/>
        <v>-100</v>
      </c>
      <c r="S95" s="89">
        <f t="shared" si="60"/>
        <v>0</v>
      </c>
      <c r="T95" s="89">
        <f t="shared" si="61"/>
        <v>17.733344259608295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35642000</v>
      </c>
      <c r="C114" s="128">
        <f t="shared" si="69"/>
        <v>-4000000</v>
      </c>
      <c r="D114" s="128">
        <f t="shared" si="69"/>
        <v>0</v>
      </c>
      <c r="E114" s="128">
        <f t="shared" si="69"/>
        <v>31642000</v>
      </c>
      <c r="F114" s="128">
        <f t="shared" si="69"/>
        <v>0</v>
      </c>
      <c r="G114" s="128">
        <f t="shared" si="69"/>
        <v>0</v>
      </c>
      <c r="H114" s="128">
        <f t="shared" si="69"/>
        <v>8783000</v>
      </c>
      <c r="I114" s="128">
        <f t="shared" si="69"/>
        <v>0</v>
      </c>
      <c r="J114" s="128">
        <f t="shared" si="69"/>
        <v>7406000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16189000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0.51163011187661966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35642000</v>
      </c>
      <c r="C115" s="130">
        <f t="shared" ref="C115:Q115" si="70">C87</f>
        <v>-4000000</v>
      </c>
      <c r="D115" s="130">
        <f t="shared" si="70"/>
        <v>0</v>
      </c>
      <c r="E115" s="130">
        <f t="shared" si="70"/>
        <v>31642000</v>
      </c>
      <c r="F115" s="130">
        <f t="shared" si="70"/>
        <v>0</v>
      </c>
      <c r="G115" s="130">
        <f t="shared" si="70"/>
        <v>0</v>
      </c>
      <c r="H115" s="130">
        <f t="shared" si="70"/>
        <v>8783000</v>
      </c>
      <c r="I115" s="130">
        <f t="shared" si="70"/>
        <v>0</v>
      </c>
      <c r="J115" s="130">
        <f t="shared" si="70"/>
        <v>7406000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16189000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0.51163011187661966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F7ZlL9WxxB164fY1JbZSWslrjKiRcN0G2f01OeWIUXdOxyXBDvPHf6SL4FLsNZMlZF5hFVsjor5u0aQTgRLuNg==" saltValue="DtDXyS3nYeGWJ4Nq5JWJ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2300000</v>
      </c>
      <c r="C10" s="93"/>
      <c r="D10" s="93"/>
      <c r="E10" s="93">
        <f t="shared" ref="E10:E16" si="0">$B10      +$C10      +$D10</f>
        <v>2300000</v>
      </c>
      <c r="F10" s="94">
        <v>2300000</v>
      </c>
      <c r="G10" s="95">
        <v>2300000</v>
      </c>
      <c r="H10" s="94">
        <v>542000</v>
      </c>
      <c r="I10" s="95">
        <v>542729</v>
      </c>
      <c r="J10" s="94">
        <v>349000</v>
      </c>
      <c r="K10" s="95">
        <v>455913</v>
      </c>
      <c r="L10" s="94"/>
      <c r="M10" s="95"/>
      <c r="N10" s="94"/>
      <c r="O10" s="95"/>
      <c r="P10" s="94">
        <f t="shared" ref="P10:P16" si="1">$H10      +$J10      +$L10      +$N10</f>
        <v>891000</v>
      </c>
      <c r="Q10" s="95">
        <f t="shared" ref="Q10:Q16" si="2">$I10      +$K10      +$M10      +$O10</f>
        <v>998642</v>
      </c>
      <c r="R10" s="48">
        <f t="shared" ref="R10:R16" si="3">IF(($H10      =0),0,((($J10      -$H10      )/$H10      )*100))</f>
        <v>-35.608856088560884</v>
      </c>
      <c r="S10" s="49">
        <f t="shared" ref="S10:S16" si="4">IF(($I10      =0),0,((($K10      -$I10      )/$I10      )*100))</f>
        <v>-15.996196997027983</v>
      </c>
      <c r="T10" s="48">
        <f t="shared" ref="T10:T15" si="5">IF(($E10      =0),0,(($P10      /$E10      )*100))</f>
        <v>38.739130434782609</v>
      </c>
      <c r="U10" s="50">
        <f t="shared" ref="U10:U15" si="6">IF(($E10      =0),0,(($Q10      /$E10      )*100))</f>
        <v>43.41921739130435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2300000</v>
      </c>
      <c r="C16" s="96">
        <f>SUM(C9:C15)</f>
        <v>0</v>
      </c>
      <c r="D16" s="96"/>
      <c r="E16" s="96">
        <f t="shared" si="0"/>
        <v>2300000</v>
      </c>
      <c r="F16" s="97">
        <f t="shared" ref="F16:O16" si="7">SUM(F9:F15)</f>
        <v>2300000</v>
      </c>
      <c r="G16" s="98">
        <f t="shared" si="7"/>
        <v>2300000</v>
      </c>
      <c r="H16" s="97">
        <f t="shared" si="7"/>
        <v>542000</v>
      </c>
      <c r="I16" s="98">
        <f t="shared" si="7"/>
        <v>542729</v>
      </c>
      <c r="J16" s="97">
        <f t="shared" si="7"/>
        <v>349000</v>
      </c>
      <c r="K16" s="98">
        <f t="shared" si="7"/>
        <v>455913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891000</v>
      </c>
      <c r="Q16" s="98">
        <f t="shared" si="2"/>
        <v>998642</v>
      </c>
      <c r="R16" s="52">
        <f t="shared" si="3"/>
        <v>-35.608856088560884</v>
      </c>
      <c r="S16" s="53">
        <f t="shared" si="4"/>
        <v>-15.996196997027983</v>
      </c>
      <c r="T16" s="52">
        <f>IF((SUM($E9:$E13))=0,0,(P16/(SUM($E9:$E13))*100))</f>
        <v>38.739130434782609</v>
      </c>
      <c r="U16" s="54">
        <f>IF((SUM($E9:$E13))=0,0,(Q16/(SUM($E9:$E13))*100))</f>
        <v>43.41921739130435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1175000</v>
      </c>
      <c r="C20" s="93"/>
      <c r="D20" s="93"/>
      <c r="E20" s="93">
        <f t="shared" si="8"/>
        <v>1175000</v>
      </c>
      <c r="F20" s="94">
        <v>1175000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20742000</v>
      </c>
      <c r="C22" s="93"/>
      <c r="D22" s="93"/>
      <c r="E22" s="93">
        <f t="shared" si="8"/>
        <v>20742000</v>
      </c>
      <c r="F22" s="94">
        <v>20742000</v>
      </c>
      <c r="G22" s="95">
        <v>10371000</v>
      </c>
      <c r="H22" s="94"/>
      <c r="I22" s="95"/>
      <c r="J22" s="94">
        <v>16001000</v>
      </c>
      <c r="K22" s="95"/>
      <c r="L22" s="94"/>
      <c r="M22" s="95"/>
      <c r="N22" s="94"/>
      <c r="O22" s="95"/>
      <c r="P22" s="94">
        <f t="shared" si="9"/>
        <v>16001000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77.142994889595982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21917000</v>
      </c>
      <c r="C25" s="96">
        <f>SUM(C18:C24)</f>
        <v>0</v>
      </c>
      <c r="D25" s="96"/>
      <c r="E25" s="96">
        <f t="shared" si="8"/>
        <v>21917000</v>
      </c>
      <c r="F25" s="97">
        <f t="shared" ref="F25:O25" si="15">SUM(F18:F24)</f>
        <v>21917000</v>
      </c>
      <c r="G25" s="98">
        <f t="shared" si="15"/>
        <v>10371000</v>
      </c>
      <c r="H25" s="97">
        <f t="shared" si="15"/>
        <v>0</v>
      </c>
      <c r="I25" s="98">
        <f t="shared" si="15"/>
        <v>0</v>
      </c>
      <c r="J25" s="97">
        <f t="shared" si="15"/>
        <v>16001000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16001000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77.142994889595982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3624000</v>
      </c>
      <c r="C30" s="93"/>
      <c r="D30" s="93"/>
      <c r="E30" s="93">
        <f>$B30      +$C30      +$D30</f>
        <v>3624000</v>
      </c>
      <c r="F30" s="94">
        <v>3624000</v>
      </c>
      <c r="G30" s="95">
        <v>2537000</v>
      </c>
      <c r="H30" s="94">
        <v>1124000</v>
      </c>
      <c r="I30" s="95">
        <v>1123963</v>
      </c>
      <c r="J30" s="94">
        <v>1054000</v>
      </c>
      <c r="K30" s="95">
        <v>1054020</v>
      </c>
      <c r="L30" s="94"/>
      <c r="M30" s="95"/>
      <c r="N30" s="94"/>
      <c r="O30" s="95"/>
      <c r="P30" s="94">
        <f>$H30      +$J30      +$L30      +$N30</f>
        <v>2178000</v>
      </c>
      <c r="Q30" s="95">
        <f>$I30      +$K30      +$M30      +$O30</f>
        <v>2177983</v>
      </c>
      <c r="R30" s="48">
        <f>IF(($H30      =0),0,((($J30      -$H30      )/$H30      )*100))</f>
        <v>-6.2277580071174379</v>
      </c>
      <c r="S30" s="49">
        <f>IF(($I30      =0),0,((($K30      -$I30      )/$I30      )*100))</f>
        <v>-6.2228916788186091</v>
      </c>
      <c r="T30" s="48">
        <f>IF(($E30      =0),0,(($P30      /$E30      )*100))</f>
        <v>60.099337748344375</v>
      </c>
      <c r="U30" s="50">
        <f>IF(($E30      =0),0,(($Q30      /$E30      )*100))</f>
        <v>60.098868653421633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3624000</v>
      </c>
      <c r="C31" s="96">
        <f>SUM(C27:C30)</f>
        <v>0</v>
      </c>
      <c r="D31" s="96"/>
      <c r="E31" s="96">
        <f>$B31      +$C31      +$D31</f>
        <v>3624000</v>
      </c>
      <c r="F31" s="97">
        <f t="shared" ref="F31:O31" si="16">SUM(F27:F30)</f>
        <v>3624000</v>
      </c>
      <c r="G31" s="98">
        <f t="shared" si="16"/>
        <v>2537000</v>
      </c>
      <c r="H31" s="97">
        <f t="shared" si="16"/>
        <v>1124000</v>
      </c>
      <c r="I31" s="98">
        <f t="shared" si="16"/>
        <v>1123963</v>
      </c>
      <c r="J31" s="97">
        <f t="shared" si="16"/>
        <v>1054000</v>
      </c>
      <c r="K31" s="98">
        <f t="shared" si="16"/>
        <v>1054020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2178000</v>
      </c>
      <c r="Q31" s="98">
        <f>$I31      +$K31      +$M31      +$O31</f>
        <v>2177983</v>
      </c>
      <c r="R31" s="52">
        <f>IF(($H31      =0),0,((($J31      -$H31      )/$H31      )*100))</f>
        <v>-6.2277580071174379</v>
      </c>
      <c r="S31" s="53">
        <f>IF(($I31      =0),0,((($K31      -$I31      )/$I31      )*100))</f>
        <v>-6.2228916788186091</v>
      </c>
      <c r="T31" s="52">
        <f>IF($E31   =0,0,($P31   /$E31   )*100)</f>
        <v>60.099337748344375</v>
      </c>
      <c r="U31" s="54">
        <f>IF($E31   =0,0,($Q31   /$E31   )*100)</f>
        <v>60.098868653421633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2118000</v>
      </c>
      <c r="C33" s="93"/>
      <c r="D33" s="93"/>
      <c r="E33" s="93">
        <f>$B33      +$C33      +$D33</f>
        <v>2118000</v>
      </c>
      <c r="F33" s="94">
        <v>2118000</v>
      </c>
      <c r="G33" s="95">
        <v>1482000</v>
      </c>
      <c r="H33" s="94">
        <v>529000</v>
      </c>
      <c r="I33" s="95">
        <v>1107486</v>
      </c>
      <c r="J33" s="94">
        <v>815000</v>
      </c>
      <c r="K33" s="95">
        <v>669448</v>
      </c>
      <c r="L33" s="94"/>
      <c r="M33" s="95"/>
      <c r="N33" s="94"/>
      <c r="O33" s="95"/>
      <c r="P33" s="94">
        <f>$H33      +$J33      +$L33      +$N33</f>
        <v>1344000</v>
      </c>
      <c r="Q33" s="95">
        <f>$I33      +$K33      +$M33      +$O33</f>
        <v>1776934</v>
      </c>
      <c r="R33" s="48">
        <f>IF(($H33      =0),0,((($J33      -$H33      )/$H33      )*100))</f>
        <v>54.06427221172023</v>
      </c>
      <c r="S33" s="49">
        <f>IF(($I33      =0),0,((($K33      -$I33      )/$I33      )*100))</f>
        <v>-39.552463868617757</v>
      </c>
      <c r="T33" s="48">
        <f>IF(($E33      =0),0,(($P33      /$E33      )*100))</f>
        <v>63.456090651558071</v>
      </c>
      <c r="U33" s="50">
        <f>IF(($E33      =0),0,(($Q33      /$E33      )*100))</f>
        <v>83.896789423984899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2118000</v>
      </c>
      <c r="C34" s="96">
        <f>C33</f>
        <v>0</v>
      </c>
      <c r="D34" s="96"/>
      <c r="E34" s="96">
        <f>$B34      +$C34      +$D34</f>
        <v>2118000</v>
      </c>
      <c r="F34" s="97">
        <f t="shared" ref="F34:O34" si="17">F33</f>
        <v>2118000</v>
      </c>
      <c r="G34" s="98">
        <f t="shared" si="17"/>
        <v>1482000</v>
      </c>
      <c r="H34" s="97">
        <f t="shared" si="17"/>
        <v>529000</v>
      </c>
      <c r="I34" s="98">
        <f t="shared" si="17"/>
        <v>1107486</v>
      </c>
      <c r="J34" s="97">
        <f t="shared" si="17"/>
        <v>815000</v>
      </c>
      <c r="K34" s="98">
        <f t="shared" si="17"/>
        <v>669448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1344000</v>
      </c>
      <c r="Q34" s="98">
        <f>$I34      +$K34      +$M34      +$O34</f>
        <v>1776934</v>
      </c>
      <c r="R34" s="52">
        <f>IF(($H34      =0),0,((($J34      -$H34      )/$H34      )*100))</f>
        <v>54.06427221172023</v>
      </c>
      <c r="S34" s="53">
        <f>IF(($I34      =0),0,((($K34      -$I34      )/$I34      )*100))</f>
        <v>-39.552463868617757</v>
      </c>
      <c r="T34" s="52">
        <f>IF($E34   =0,0,($P34   /$E34   )*100)</f>
        <v>63.456090651558071</v>
      </c>
      <c r="U34" s="54">
        <f>IF($E34   =0,0,($Q34   /$E34   )*100)</f>
        <v>83.896789423984899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116822000</v>
      </c>
      <c r="C44" s="93"/>
      <c r="D44" s="93"/>
      <c r="E44" s="93">
        <f t="shared" si="26"/>
        <v>116822000</v>
      </c>
      <c r="F44" s="94">
        <v>116822000</v>
      </c>
      <c r="G44" s="95">
        <v>93457000</v>
      </c>
      <c r="H44" s="94">
        <v>39973000</v>
      </c>
      <c r="I44" s="95">
        <v>41719062</v>
      </c>
      <c r="J44" s="94">
        <v>41209000</v>
      </c>
      <c r="K44" s="95">
        <v>40628144</v>
      </c>
      <c r="L44" s="94"/>
      <c r="M44" s="95"/>
      <c r="N44" s="94"/>
      <c r="O44" s="95"/>
      <c r="P44" s="94">
        <f t="shared" si="27"/>
        <v>81182000</v>
      </c>
      <c r="Q44" s="95">
        <f t="shared" si="28"/>
        <v>82347206</v>
      </c>
      <c r="R44" s="48">
        <f t="shared" si="29"/>
        <v>3.0920871588322116</v>
      </c>
      <c r="S44" s="49">
        <f t="shared" si="30"/>
        <v>-2.614914975796915</v>
      </c>
      <c r="T44" s="48">
        <f t="shared" si="31"/>
        <v>69.492047730735649</v>
      </c>
      <c r="U44" s="50">
        <f t="shared" si="32"/>
        <v>70.48946773724127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83600000</v>
      </c>
      <c r="C52" s="93"/>
      <c r="D52" s="93"/>
      <c r="E52" s="93">
        <f t="shared" si="26"/>
        <v>83600000</v>
      </c>
      <c r="F52" s="94">
        <v>83600000</v>
      </c>
      <c r="G52" s="95">
        <v>66880000</v>
      </c>
      <c r="H52" s="94">
        <v>25080000</v>
      </c>
      <c r="I52" s="95">
        <v>26106524</v>
      </c>
      <c r="J52" s="94">
        <v>25787000</v>
      </c>
      <c r="K52" s="95">
        <v>24761302</v>
      </c>
      <c r="L52" s="94"/>
      <c r="M52" s="95"/>
      <c r="N52" s="94"/>
      <c r="O52" s="95"/>
      <c r="P52" s="94">
        <f t="shared" si="27"/>
        <v>50867000</v>
      </c>
      <c r="Q52" s="95">
        <f t="shared" si="28"/>
        <v>50867826</v>
      </c>
      <c r="R52" s="48">
        <f t="shared" si="29"/>
        <v>2.8189792663476871</v>
      </c>
      <c r="S52" s="49">
        <f t="shared" si="30"/>
        <v>-5.1528192723014374</v>
      </c>
      <c r="T52" s="48">
        <f t="shared" si="31"/>
        <v>60.845693779904309</v>
      </c>
      <c r="U52" s="50">
        <f t="shared" si="32"/>
        <v>60.846681818181814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200422000</v>
      </c>
      <c r="C54" s="96">
        <f>SUM(C43:C53)</f>
        <v>0</v>
      </c>
      <c r="D54" s="96"/>
      <c r="E54" s="96">
        <f t="shared" si="26"/>
        <v>200422000</v>
      </c>
      <c r="F54" s="97">
        <f t="shared" ref="F54:O54" si="33">SUM(F43:F53)</f>
        <v>200422000</v>
      </c>
      <c r="G54" s="98">
        <f t="shared" si="33"/>
        <v>160337000</v>
      </c>
      <c r="H54" s="97">
        <f t="shared" si="33"/>
        <v>65053000</v>
      </c>
      <c r="I54" s="98">
        <f t="shared" si="33"/>
        <v>67825586</v>
      </c>
      <c r="J54" s="97">
        <f t="shared" si="33"/>
        <v>66996000</v>
      </c>
      <c r="K54" s="98">
        <f t="shared" si="33"/>
        <v>65389446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132049000</v>
      </c>
      <c r="Q54" s="98">
        <f t="shared" si="28"/>
        <v>133215032</v>
      </c>
      <c r="R54" s="52">
        <f t="shared" si="29"/>
        <v>2.9867953822267994</v>
      </c>
      <c r="S54" s="53">
        <f t="shared" si="30"/>
        <v>-3.5917714002500474</v>
      </c>
      <c r="T54" s="52">
        <f>IF((+$E44+$E46+$E48+$E49+$E52) =0,0,(P54   /(+$E44+$E46+$E48+$E49+$E52) )*100)</f>
        <v>65.885481633752789</v>
      </c>
      <c r="U54" s="54">
        <f>IF((+$E44+$E46+$E48+$E49+$E52) =0,0,(Q54   /(+$E44+$E46+$E48+$E49+$E52) )*100)</f>
        <v>66.467270060173036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230381000</v>
      </c>
      <c r="C68" s="105">
        <f>SUM(C9:C15,C18:C24,C27:C30,C33,C36:C40,C43:C53,C56:C59,C62:C66)</f>
        <v>0</v>
      </c>
      <c r="D68" s="105"/>
      <c r="E68" s="105">
        <f t="shared" si="35"/>
        <v>230381000</v>
      </c>
      <c r="F68" s="106">
        <f t="shared" ref="F68:O68" si="43">SUM(F9:F15,F18:F24,F27:F30,F33,F36:F40,F43:F53,F56:F59,F62:F66)</f>
        <v>230381000</v>
      </c>
      <c r="G68" s="107">
        <f t="shared" si="43"/>
        <v>177027000</v>
      </c>
      <c r="H68" s="106">
        <f t="shared" si="43"/>
        <v>67248000</v>
      </c>
      <c r="I68" s="107">
        <f t="shared" si="43"/>
        <v>70599764</v>
      </c>
      <c r="J68" s="106">
        <f t="shared" si="43"/>
        <v>85215000</v>
      </c>
      <c r="K68" s="107">
        <f t="shared" si="43"/>
        <v>67568827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152463000</v>
      </c>
      <c r="Q68" s="107">
        <f t="shared" si="37"/>
        <v>138168591</v>
      </c>
      <c r="R68" s="61">
        <f t="shared" si="38"/>
        <v>26.717523197715913</v>
      </c>
      <c r="S68" s="62">
        <f t="shared" si="39"/>
        <v>-4.2931262489772628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66.517892201774814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60.28140231931102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330979000</v>
      </c>
      <c r="C70" s="93">
        <v>-3350000</v>
      </c>
      <c r="D70" s="93"/>
      <c r="E70" s="93">
        <f>$B70      +$C70      +$D70</f>
        <v>327629000</v>
      </c>
      <c r="F70" s="94">
        <v>330979000</v>
      </c>
      <c r="G70" s="95">
        <v>274505000</v>
      </c>
      <c r="H70" s="94">
        <v>84110000</v>
      </c>
      <c r="I70" s="95">
        <v>82640891</v>
      </c>
      <c r="J70" s="94">
        <v>90277000</v>
      </c>
      <c r="K70" s="95">
        <v>82755322</v>
      </c>
      <c r="L70" s="94"/>
      <c r="M70" s="95"/>
      <c r="N70" s="94"/>
      <c r="O70" s="95"/>
      <c r="P70" s="94">
        <f>$H70      +$J70      +$L70      +$N70</f>
        <v>174387000</v>
      </c>
      <c r="Q70" s="95">
        <f>$I70      +$K70      +$M70      +$O70</f>
        <v>165396213</v>
      </c>
      <c r="R70" s="48">
        <f>IF(($H70      =0),0,((($J70      -$H70      )/$H70      )*100))</f>
        <v>7.3320651527761269</v>
      </c>
      <c r="S70" s="49">
        <f>IF(($I70      =0),0,((($K70      -$I70      )/$I70      )*100))</f>
        <v>0.13846777136030639</v>
      </c>
      <c r="T70" s="48">
        <f>IF(($E70      =0),0,(($P70      /$E70      )*100))</f>
        <v>53.226973192238781</v>
      </c>
      <c r="U70" s="50">
        <f>IF(($E70      =0),0,(($Q70      /$E70      )*100))</f>
        <v>50.482775639519097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330979000</v>
      </c>
      <c r="C72" s="102">
        <f>SUM(C70:C71)</f>
        <v>-3350000</v>
      </c>
      <c r="D72" s="102"/>
      <c r="E72" s="102">
        <f>$B72      +$C72      +$D72</f>
        <v>327629000</v>
      </c>
      <c r="F72" s="103">
        <f t="shared" ref="F72:O72" si="44">SUM(F70:F71)</f>
        <v>330979000</v>
      </c>
      <c r="G72" s="104">
        <f t="shared" si="44"/>
        <v>274505000</v>
      </c>
      <c r="H72" s="103">
        <f t="shared" si="44"/>
        <v>84110000</v>
      </c>
      <c r="I72" s="104">
        <f t="shared" si="44"/>
        <v>82640891</v>
      </c>
      <c r="J72" s="103">
        <f t="shared" si="44"/>
        <v>90277000</v>
      </c>
      <c r="K72" s="104">
        <f t="shared" si="44"/>
        <v>82755322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174387000</v>
      </c>
      <c r="Q72" s="104">
        <f>$I72      +$K72      +$M72      +$O72</f>
        <v>165396213</v>
      </c>
      <c r="R72" s="57">
        <f>IF(($H72      =0),0,((($J72      -$H72      )/$H72      )*100))</f>
        <v>7.3320651527761269</v>
      </c>
      <c r="S72" s="58">
        <f>IF(($I72      =0),0,((($K72      -$I72      )/$I72      )*100))</f>
        <v>0.13846777136030639</v>
      </c>
      <c r="T72" s="57">
        <f>IF(($E70      =0),0,(($P70      /$E70      )*100))</f>
        <v>53.226973192238781</v>
      </c>
      <c r="U72" s="59">
        <f>IF($E70   =0,0,($Q70   /$E70 )*100)</f>
        <v>50.482775639519097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330979000</v>
      </c>
      <c r="C73" s="105">
        <f>SUM(C70:C71)</f>
        <v>-3350000</v>
      </c>
      <c r="D73" s="105"/>
      <c r="E73" s="105">
        <f>$B73      +$C73      +$D73</f>
        <v>327629000</v>
      </c>
      <c r="F73" s="106">
        <f t="shared" ref="F73:O73" si="45">SUM(F70:F71)</f>
        <v>330979000</v>
      </c>
      <c r="G73" s="107">
        <f t="shared" si="45"/>
        <v>274505000</v>
      </c>
      <c r="H73" s="106">
        <f t="shared" si="45"/>
        <v>84110000</v>
      </c>
      <c r="I73" s="107">
        <f t="shared" si="45"/>
        <v>82640891</v>
      </c>
      <c r="J73" s="106">
        <f t="shared" si="45"/>
        <v>90277000</v>
      </c>
      <c r="K73" s="107">
        <f t="shared" si="45"/>
        <v>82755322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174387000</v>
      </c>
      <c r="Q73" s="107">
        <f>$I73      +$K73      +$M73      +$O73</f>
        <v>165396213</v>
      </c>
      <c r="R73" s="61">
        <f>IF(($H73      =0),0,((($J73      -$H73      )/$H73      )*100))</f>
        <v>7.3320651527761269</v>
      </c>
      <c r="S73" s="62">
        <f>IF(($I73      =0),0,((($K73      -$I73      )/$I73      )*100))</f>
        <v>0.13846777136030639</v>
      </c>
      <c r="T73" s="61">
        <f>IF(($E70      =0),0,(($P70      /$E70      )*100))</f>
        <v>53.226973192238781</v>
      </c>
      <c r="U73" s="65">
        <f>IF($E70   =0,0,($Q70   /$E70 )*100)</f>
        <v>50.482775639519097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561360000</v>
      </c>
      <c r="C74" s="105">
        <f>SUM(C9:C15,C18:C24,C27:C30,C33,C36:C40,C43:C53,C56:C59,C62:C66,C70:C71)</f>
        <v>-3350000</v>
      </c>
      <c r="D74" s="105"/>
      <c r="E74" s="105">
        <f>$B74      +$C74      +$D74</f>
        <v>558010000</v>
      </c>
      <c r="F74" s="106">
        <f t="shared" ref="F74:O74" si="46">SUM(F9:F15,F18:F24,F27:F30,F33,F36:F40,F43:F53,F56:F59,F62:F66,F70:F71)</f>
        <v>561360000</v>
      </c>
      <c r="G74" s="107">
        <f t="shared" si="46"/>
        <v>451532000</v>
      </c>
      <c r="H74" s="106">
        <f t="shared" si="46"/>
        <v>151358000</v>
      </c>
      <c r="I74" s="107">
        <f t="shared" si="46"/>
        <v>153240655</v>
      </c>
      <c r="J74" s="106">
        <f t="shared" si="46"/>
        <v>175492000</v>
      </c>
      <c r="K74" s="107">
        <f t="shared" si="46"/>
        <v>150324149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326850000</v>
      </c>
      <c r="Q74" s="107">
        <f>$I74      +$K74      +$M74      +$O74</f>
        <v>303564804</v>
      </c>
      <c r="R74" s="61">
        <f>IF(($H74      =0),0,((($J74      -$H74      )/$H74      )*100))</f>
        <v>15.944978131317802</v>
      </c>
      <c r="S74" s="62">
        <f>IF(($I74      =0),0,((($K74      -$I74      )/$I74      )*100))</f>
        <v>-1.9032194818013535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58.697818923020286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54.516114109206491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c4TVlFSWYbcISTN6s7ZwdJwdaSOi5sGVAI4mqJ8XiMTFrmiDBSAKZSYxx0+iD61ZkPtfla/j/N0MewiUwscgtw==" saltValue="hki0V9cYyGnvEUfIJsOl5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81000</v>
      </c>
      <c r="I10" s="95">
        <v>130159</v>
      </c>
      <c r="J10" s="94">
        <v>81000</v>
      </c>
      <c r="K10" s="95">
        <v>189227</v>
      </c>
      <c r="L10" s="94"/>
      <c r="M10" s="95"/>
      <c r="N10" s="94"/>
      <c r="O10" s="95"/>
      <c r="P10" s="94">
        <f t="shared" ref="P10:P16" si="1">$H10      +$J10      +$L10      +$N10</f>
        <v>162000</v>
      </c>
      <c r="Q10" s="95">
        <f t="shared" ref="Q10:Q16" si="2">$I10      +$K10      +$M10      +$O10</f>
        <v>319386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45.38141811169416</v>
      </c>
      <c r="T10" s="48">
        <f t="shared" ref="T10:T15" si="5">IF(($E10      =0),0,(($P10      /$E10      )*100))</f>
        <v>9.5294117647058822</v>
      </c>
      <c r="U10" s="50">
        <f t="shared" ref="U10:U15" si="6">IF(($E10      =0),0,(($Q10      /$E10      )*100))</f>
        <v>18.787411764705883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81000</v>
      </c>
      <c r="I16" s="98">
        <f t="shared" si="7"/>
        <v>130159</v>
      </c>
      <c r="J16" s="97">
        <f t="shared" si="7"/>
        <v>81000</v>
      </c>
      <c r="K16" s="98">
        <f t="shared" si="7"/>
        <v>189227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162000</v>
      </c>
      <c r="Q16" s="98">
        <f t="shared" si="2"/>
        <v>319386</v>
      </c>
      <c r="R16" s="52">
        <f t="shared" si="3"/>
        <v>0</v>
      </c>
      <c r="S16" s="53">
        <f t="shared" si="4"/>
        <v>45.38141811169416</v>
      </c>
      <c r="T16" s="52">
        <f>IF((SUM($E9:$E13))=0,0,(P16/(SUM($E9:$E13))*100))</f>
        <v>9.5294117647058822</v>
      </c>
      <c r="U16" s="54">
        <f>IF((SUM($E9:$E13))=0,0,(Q16/(SUM($E9:$E13))*100))</f>
        <v>18.787411764705883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2114000</v>
      </c>
      <c r="C33" s="93"/>
      <c r="D33" s="93"/>
      <c r="E33" s="93">
        <f>$B33      +$C33      +$D33</f>
        <v>2114000</v>
      </c>
      <c r="F33" s="94">
        <v>2114000</v>
      </c>
      <c r="G33" s="95">
        <v>1479000</v>
      </c>
      <c r="H33" s="94">
        <v>528000</v>
      </c>
      <c r="I33" s="95">
        <v>487630</v>
      </c>
      <c r="J33" s="94">
        <v>951000</v>
      </c>
      <c r="K33" s="95">
        <v>2087552</v>
      </c>
      <c r="L33" s="94"/>
      <c r="M33" s="95"/>
      <c r="N33" s="94"/>
      <c r="O33" s="95"/>
      <c r="P33" s="94">
        <f>$H33      +$J33      +$L33      +$N33</f>
        <v>1479000</v>
      </c>
      <c r="Q33" s="95">
        <f>$I33      +$K33      +$M33      +$O33</f>
        <v>2575182</v>
      </c>
      <c r="R33" s="48">
        <f>IF(($H33      =0),0,((($J33      -$H33      )/$H33      )*100))</f>
        <v>80.11363636363636</v>
      </c>
      <c r="S33" s="49">
        <f>IF(($I33      =0),0,((($K33      -$I33      )/$I33      )*100))</f>
        <v>328.10163443594524</v>
      </c>
      <c r="T33" s="48">
        <f>IF(($E33      =0),0,(($P33      /$E33      )*100))</f>
        <v>69.962157048249765</v>
      </c>
      <c r="U33" s="50">
        <f>IF(($E33      =0),0,(($Q33      /$E33      )*100))</f>
        <v>121.81561021759697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2114000</v>
      </c>
      <c r="C34" s="96">
        <f>C33</f>
        <v>0</v>
      </c>
      <c r="D34" s="96"/>
      <c r="E34" s="96">
        <f>$B34      +$C34      +$D34</f>
        <v>2114000</v>
      </c>
      <c r="F34" s="97">
        <f t="shared" ref="F34:O34" si="17">F33</f>
        <v>2114000</v>
      </c>
      <c r="G34" s="98">
        <f t="shared" si="17"/>
        <v>1479000</v>
      </c>
      <c r="H34" s="97">
        <f t="shared" si="17"/>
        <v>528000</v>
      </c>
      <c r="I34" s="98">
        <f t="shared" si="17"/>
        <v>487630</v>
      </c>
      <c r="J34" s="97">
        <f t="shared" si="17"/>
        <v>951000</v>
      </c>
      <c r="K34" s="98">
        <f t="shared" si="17"/>
        <v>2087552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1479000</v>
      </c>
      <c r="Q34" s="98">
        <f>$I34      +$K34      +$M34      +$O34</f>
        <v>2575182</v>
      </c>
      <c r="R34" s="52">
        <f>IF(($H34      =0),0,((($J34      -$H34      )/$H34      )*100))</f>
        <v>80.11363636363636</v>
      </c>
      <c r="S34" s="53">
        <f>IF(($I34      =0),0,((($K34      -$I34      )/$I34      )*100))</f>
        <v>328.10163443594524</v>
      </c>
      <c r="T34" s="52">
        <f>IF($E34   =0,0,($P34   /$E34   )*100)</f>
        <v>69.962157048249765</v>
      </c>
      <c r="U34" s="54">
        <f>IF($E34   =0,0,($Q34   /$E34   )*100)</f>
        <v>121.81561021759697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12994000</v>
      </c>
      <c r="C36" s="93"/>
      <c r="D36" s="93"/>
      <c r="E36" s="93">
        <f t="shared" ref="E36:E41" si="18">$B36      +$C36      +$D36</f>
        <v>12994000</v>
      </c>
      <c r="F36" s="94">
        <v>8994000</v>
      </c>
      <c r="G36" s="95">
        <v>4000000</v>
      </c>
      <c r="H36" s="94">
        <v>432000</v>
      </c>
      <c r="I36" s="95">
        <v>292645</v>
      </c>
      <c r="J36" s="94">
        <v>3568000</v>
      </c>
      <c r="K36" s="95">
        <v>4338661</v>
      </c>
      <c r="L36" s="94"/>
      <c r="M36" s="95"/>
      <c r="N36" s="94"/>
      <c r="O36" s="95"/>
      <c r="P36" s="94">
        <f t="shared" ref="P36:P41" si="19">$H36      +$J36      +$L36      +$N36</f>
        <v>4000000</v>
      </c>
      <c r="Q36" s="95">
        <f t="shared" ref="Q36:Q41" si="20">$I36      +$K36      +$M36      +$O36</f>
        <v>4631306</v>
      </c>
      <c r="R36" s="48">
        <f t="shared" ref="R36:R41" si="21">IF(($H36      =0),0,((($J36      -$H36      )/$H36      )*100))</f>
        <v>725.92592592592598</v>
      </c>
      <c r="S36" s="49">
        <f t="shared" ref="S36:S41" si="22">IF(($I36      =0),0,((($K36      -$I36      )/$I36      )*100))</f>
        <v>1382.5679577645269</v>
      </c>
      <c r="T36" s="48">
        <f t="shared" ref="T36:T40" si="23">IF(($E36      =0),0,(($P36      /$E36      )*100))</f>
        <v>30.783438510081577</v>
      </c>
      <c r="U36" s="50">
        <f t="shared" ref="U36:U40" si="24">IF(($E36      =0),0,(($Q36      /$E36      )*100))</f>
        <v>35.641880868092969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16495000</v>
      </c>
      <c r="C37" s="93"/>
      <c r="D37" s="93"/>
      <c r="E37" s="93">
        <f t="shared" si="18"/>
        <v>16495000</v>
      </c>
      <c r="F37" s="94">
        <v>16495000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29489000</v>
      </c>
      <c r="C41" s="96">
        <f>SUM(C36:C40)</f>
        <v>0</v>
      </c>
      <c r="D41" s="96"/>
      <c r="E41" s="96">
        <f t="shared" si="18"/>
        <v>29489000</v>
      </c>
      <c r="F41" s="97">
        <f t="shared" ref="F41:O41" si="25">SUM(F36:F40)</f>
        <v>25489000</v>
      </c>
      <c r="G41" s="98">
        <f t="shared" si="25"/>
        <v>4000000</v>
      </c>
      <c r="H41" s="97">
        <f t="shared" si="25"/>
        <v>432000</v>
      </c>
      <c r="I41" s="98">
        <f t="shared" si="25"/>
        <v>292645</v>
      </c>
      <c r="J41" s="97">
        <f t="shared" si="25"/>
        <v>3568000</v>
      </c>
      <c r="K41" s="98">
        <f t="shared" si="25"/>
        <v>4338661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4000000</v>
      </c>
      <c r="Q41" s="98">
        <f t="shared" si="20"/>
        <v>4631306</v>
      </c>
      <c r="R41" s="52">
        <f t="shared" si="21"/>
        <v>725.92592592592598</v>
      </c>
      <c r="S41" s="53">
        <f t="shared" si="22"/>
        <v>1382.5679577645269</v>
      </c>
      <c r="T41" s="52">
        <f>IF((+$E36+$E39) =0,0,(P41   /(+$E36+$E39) )*100)</f>
        <v>30.783438510081577</v>
      </c>
      <c r="U41" s="54">
        <f>IF((+$E36+$E39) =0,0,(Q41   /(+$E36+$E39) )*100)</f>
        <v>35.641880868092969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33303000</v>
      </c>
      <c r="C68" s="105">
        <f>SUM(C9:C15,C18:C24,C27:C30,C33,C36:C40,C43:C53,C56:C59,C62:C66)</f>
        <v>0</v>
      </c>
      <c r="D68" s="105"/>
      <c r="E68" s="105">
        <f t="shared" si="35"/>
        <v>33303000</v>
      </c>
      <c r="F68" s="106">
        <f t="shared" ref="F68:O68" si="43">SUM(F9:F15,F18:F24,F27:F30,F33,F36:F40,F43:F53,F56:F59,F62:F66)</f>
        <v>29303000</v>
      </c>
      <c r="G68" s="107">
        <f t="shared" si="43"/>
        <v>7179000</v>
      </c>
      <c r="H68" s="106">
        <f t="shared" si="43"/>
        <v>1041000</v>
      </c>
      <c r="I68" s="107">
        <f t="shared" si="43"/>
        <v>910434</v>
      </c>
      <c r="J68" s="106">
        <f t="shared" si="43"/>
        <v>4600000</v>
      </c>
      <c r="K68" s="107">
        <f t="shared" si="43"/>
        <v>6615440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5641000</v>
      </c>
      <c r="Q68" s="107">
        <f t="shared" si="37"/>
        <v>7525874</v>
      </c>
      <c r="R68" s="61">
        <f t="shared" si="38"/>
        <v>341.88280499519692</v>
      </c>
      <c r="S68" s="62">
        <f t="shared" si="39"/>
        <v>626.62488439579363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33.561399333650641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44.775547358400765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45340000</v>
      </c>
      <c r="C70" s="93"/>
      <c r="D70" s="93"/>
      <c r="E70" s="93">
        <f>$B70      +$C70      +$D70</f>
        <v>45340000</v>
      </c>
      <c r="F70" s="94">
        <v>45340000</v>
      </c>
      <c r="G70" s="95">
        <v>32178000</v>
      </c>
      <c r="H70" s="94">
        <v>12990000</v>
      </c>
      <c r="I70" s="95">
        <v>8737087</v>
      </c>
      <c r="J70" s="94">
        <v>6573000</v>
      </c>
      <c r="K70" s="95">
        <v>10676672</v>
      </c>
      <c r="L70" s="94"/>
      <c r="M70" s="95"/>
      <c r="N70" s="94"/>
      <c r="O70" s="95"/>
      <c r="P70" s="94">
        <f>$H70      +$J70      +$L70      +$N70</f>
        <v>19563000</v>
      </c>
      <c r="Q70" s="95">
        <f>$I70      +$K70      +$M70      +$O70</f>
        <v>19413759</v>
      </c>
      <c r="R70" s="48">
        <f>IF(($H70      =0),0,((($J70      -$H70      )/$H70      )*100))</f>
        <v>-49.399538106235561</v>
      </c>
      <c r="S70" s="49">
        <f>IF(($I70      =0),0,((($K70      -$I70      )/$I70      )*100))</f>
        <v>22.199447023933722</v>
      </c>
      <c r="T70" s="48">
        <f>IF(($E70      =0),0,(($P70      /$E70      )*100))</f>
        <v>43.14733127481253</v>
      </c>
      <c r="U70" s="50">
        <f>IF(($E70      =0),0,(($Q70      /$E70      )*100))</f>
        <v>42.818171592412881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45340000</v>
      </c>
      <c r="C72" s="102">
        <f>SUM(C70:C71)</f>
        <v>0</v>
      </c>
      <c r="D72" s="102"/>
      <c r="E72" s="102">
        <f>$B72      +$C72      +$D72</f>
        <v>45340000</v>
      </c>
      <c r="F72" s="103">
        <f t="shared" ref="F72:O72" si="44">SUM(F70:F71)</f>
        <v>45340000</v>
      </c>
      <c r="G72" s="104">
        <f t="shared" si="44"/>
        <v>32178000</v>
      </c>
      <c r="H72" s="103">
        <f t="shared" si="44"/>
        <v>12990000</v>
      </c>
      <c r="I72" s="104">
        <f t="shared" si="44"/>
        <v>8737087</v>
      </c>
      <c r="J72" s="103">
        <f t="shared" si="44"/>
        <v>6573000</v>
      </c>
      <c r="K72" s="104">
        <f t="shared" si="44"/>
        <v>10676672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19563000</v>
      </c>
      <c r="Q72" s="104">
        <f>$I72      +$K72      +$M72      +$O72</f>
        <v>19413759</v>
      </c>
      <c r="R72" s="57">
        <f>IF(($H72      =0),0,((($J72      -$H72      )/$H72      )*100))</f>
        <v>-49.399538106235561</v>
      </c>
      <c r="S72" s="58">
        <f>IF(($I72      =0),0,((($K72      -$I72      )/$I72      )*100))</f>
        <v>22.199447023933722</v>
      </c>
      <c r="T72" s="57">
        <f>IF(($E70      =0),0,(($P70      /$E70      )*100))</f>
        <v>43.14733127481253</v>
      </c>
      <c r="U72" s="59">
        <f>IF($E70   =0,0,($Q70   /$E70 )*100)</f>
        <v>42.818171592412881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45340000</v>
      </c>
      <c r="C73" s="105">
        <f>SUM(C70:C71)</f>
        <v>0</v>
      </c>
      <c r="D73" s="105"/>
      <c r="E73" s="105">
        <f>$B73      +$C73      +$D73</f>
        <v>45340000</v>
      </c>
      <c r="F73" s="106">
        <f t="shared" ref="F73:O73" si="45">SUM(F70:F71)</f>
        <v>45340000</v>
      </c>
      <c r="G73" s="107">
        <f t="shared" si="45"/>
        <v>32178000</v>
      </c>
      <c r="H73" s="106">
        <f t="shared" si="45"/>
        <v>12990000</v>
      </c>
      <c r="I73" s="107">
        <f t="shared" si="45"/>
        <v>8737087</v>
      </c>
      <c r="J73" s="106">
        <f t="shared" si="45"/>
        <v>6573000</v>
      </c>
      <c r="K73" s="107">
        <f t="shared" si="45"/>
        <v>10676672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19563000</v>
      </c>
      <c r="Q73" s="107">
        <f>$I73      +$K73      +$M73      +$O73</f>
        <v>19413759</v>
      </c>
      <c r="R73" s="61">
        <f>IF(($H73      =0),0,((($J73      -$H73      )/$H73      )*100))</f>
        <v>-49.399538106235561</v>
      </c>
      <c r="S73" s="62">
        <f>IF(($I73      =0),0,((($K73      -$I73      )/$I73      )*100))</f>
        <v>22.199447023933722</v>
      </c>
      <c r="T73" s="61">
        <f>IF(($E70      =0),0,(($P70      /$E70      )*100))</f>
        <v>43.14733127481253</v>
      </c>
      <c r="U73" s="65">
        <f>IF($E70   =0,0,($Q70   /$E70 )*100)</f>
        <v>42.818171592412881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78643000</v>
      </c>
      <c r="C74" s="105">
        <f>SUM(C9:C15,C18:C24,C27:C30,C33,C36:C40,C43:C53,C56:C59,C62:C66,C70:C71)</f>
        <v>0</v>
      </c>
      <c r="D74" s="105"/>
      <c r="E74" s="105">
        <f>$B74      +$C74      +$D74</f>
        <v>78643000</v>
      </c>
      <c r="F74" s="106">
        <f t="shared" ref="F74:O74" si="46">SUM(F9:F15,F18:F24,F27:F30,F33,F36:F40,F43:F53,F56:F59,F62:F66,F70:F71)</f>
        <v>74643000</v>
      </c>
      <c r="G74" s="107">
        <f t="shared" si="46"/>
        <v>39357000</v>
      </c>
      <c r="H74" s="106">
        <f t="shared" si="46"/>
        <v>14031000</v>
      </c>
      <c r="I74" s="107">
        <f t="shared" si="46"/>
        <v>9647521</v>
      </c>
      <c r="J74" s="106">
        <f t="shared" si="46"/>
        <v>11173000</v>
      </c>
      <c r="K74" s="107">
        <f t="shared" si="46"/>
        <v>17292112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25204000</v>
      </c>
      <c r="Q74" s="107">
        <f>$I74      +$K74      +$M74      +$O74</f>
        <v>26939633</v>
      </c>
      <c r="R74" s="61">
        <f>IF(($H74      =0),0,((($J74      -$H74      )/$H74      )*100))</f>
        <v>-20.369182524410235</v>
      </c>
      <c r="S74" s="62">
        <f>IF(($I74      =0),0,((($K74      -$I74      )/$I74      )*100))</f>
        <v>79.238915364890104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40.554804659844237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43.34754618008624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14601000</v>
      </c>
      <c r="C87" s="119">
        <f t="shared" si="55"/>
        <v>0</v>
      </c>
      <c r="D87" s="119">
        <f t="shared" si="55"/>
        <v>0</v>
      </c>
      <c r="E87" s="119">
        <f t="shared" si="55"/>
        <v>14601000</v>
      </c>
      <c r="F87" s="119">
        <f t="shared" si="55"/>
        <v>0</v>
      </c>
      <c r="G87" s="119">
        <f t="shared" si="55"/>
        <v>0</v>
      </c>
      <c r="H87" s="119">
        <f t="shared" si="55"/>
        <v>542000</v>
      </c>
      <c r="I87" s="119">
        <f t="shared" si="55"/>
        <v>0</v>
      </c>
      <c r="J87" s="119">
        <f t="shared" si="55"/>
        <v>5733000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6275000</v>
      </c>
      <c r="Q87" s="120">
        <f t="shared" si="55"/>
        <v>0</v>
      </c>
      <c r="R87" s="85">
        <f t="shared" si="55"/>
        <v>957.74907749077499</v>
      </c>
      <c r="S87" s="85">
        <f t="shared" si="55"/>
        <v>0</v>
      </c>
      <c r="T87" s="86">
        <f>IF(SUM($E88:$E96) =0,0,(P87   /SUM($E88:$E96) )*100)</f>
        <v>42.976508458324773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10289000</v>
      </c>
      <c r="C91" s="93"/>
      <c r="D91" s="93"/>
      <c r="E91" s="93">
        <f t="shared" si="56"/>
        <v>10289000</v>
      </c>
      <c r="F91" s="93">
        <v>0</v>
      </c>
      <c r="G91" s="93">
        <v>0</v>
      </c>
      <c r="H91" s="93">
        <v>542000</v>
      </c>
      <c r="I91" s="93"/>
      <c r="J91" s="93">
        <v>5733000</v>
      </c>
      <c r="K91" s="93"/>
      <c r="L91" s="93"/>
      <c r="M91" s="93"/>
      <c r="N91" s="93"/>
      <c r="O91" s="93"/>
      <c r="P91" s="93">
        <f t="shared" si="57"/>
        <v>6275000</v>
      </c>
      <c r="Q91" s="93">
        <f t="shared" si="58"/>
        <v>0</v>
      </c>
      <c r="R91" s="89">
        <f t="shared" si="59"/>
        <v>957.74907749077499</v>
      </c>
      <c r="S91" s="89">
        <f t="shared" si="60"/>
        <v>0</v>
      </c>
      <c r="T91" s="89">
        <f t="shared" si="61"/>
        <v>60.987462338419675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1312000</v>
      </c>
      <c r="C93" s="93"/>
      <c r="D93" s="93"/>
      <c r="E93" s="93">
        <f t="shared" si="56"/>
        <v>1312000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3000000</v>
      </c>
      <c r="C96" s="122"/>
      <c r="D96" s="122"/>
      <c r="E96" s="122">
        <f t="shared" si="56"/>
        <v>3000000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14601000</v>
      </c>
      <c r="C114" s="128">
        <f t="shared" si="69"/>
        <v>0</v>
      </c>
      <c r="D114" s="128">
        <f t="shared" si="69"/>
        <v>0</v>
      </c>
      <c r="E114" s="128">
        <f t="shared" si="69"/>
        <v>14601000</v>
      </c>
      <c r="F114" s="128">
        <f t="shared" si="69"/>
        <v>0</v>
      </c>
      <c r="G114" s="128">
        <f t="shared" si="69"/>
        <v>0</v>
      </c>
      <c r="H114" s="128">
        <f t="shared" si="69"/>
        <v>542000</v>
      </c>
      <c r="I114" s="128">
        <f t="shared" si="69"/>
        <v>0</v>
      </c>
      <c r="J114" s="128">
        <f t="shared" si="69"/>
        <v>5733000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6275000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0.42976508458324775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14601000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14601000</v>
      </c>
      <c r="F115" s="130">
        <f t="shared" si="70"/>
        <v>0</v>
      </c>
      <c r="G115" s="130">
        <f t="shared" si="70"/>
        <v>0</v>
      </c>
      <c r="H115" s="130">
        <f t="shared" si="70"/>
        <v>542000</v>
      </c>
      <c r="I115" s="130">
        <f t="shared" si="70"/>
        <v>0</v>
      </c>
      <c r="J115" s="130">
        <f t="shared" si="70"/>
        <v>5733000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6275000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0.42976508458324775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Gm0a5SKkBh+R573EHjnDAgnek7rf2l36DoHY14tbQUT2fC8DChQ7F2nSLZcZ2m/xl3ekAhK81YnL2GPnsB8YhA==" saltValue="uzPqGvpo6co8vubFpiT9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474000</v>
      </c>
      <c r="I10" s="95">
        <v>32846311</v>
      </c>
      <c r="J10" s="94">
        <v>594000</v>
      </c>
      <c r="K10" s="95">
        <v>-31718674</v>
      </c>
      <c r="L10" s="94"/>
      <c r="M10" s="95"/>
      <c r="N10" s="94"/>
      <c r="O10" s="95"/>
      <c r="P10" s="94">
        <f t="shared" ref="P10:P16" si="1">$H10      +$J10      +$L10      +$N10</f>
        <v>1068000</v>
      </c>
      <c r="Q10" s="95">
        <f t="shared" ref="Q10:Q16" si="2">$I10      +$K10      +$M10      +$O10</f>
        <v>1127637</v>
      </c>
      <c r="R10" s="48">
        <f t="shared" ref="R10:R16" si="3">IF(($H10      =0),0,((($J10      -$H10      )/$H10      )*100))</f>
        <v>25.316455696202532</v>
      </c>
      <c r="S10" s="49">
        <f t="shared" ref="S10:S16" si="4">IF(($I10      =0),0,((($K10      -$I10      )/$I10      )*100))</f>
        <v>-196.56692954042845</v>
      </c>
      <c r="T10" s="48">
        <f t="shared" ref="T10:T15" si="5">IF(($E10      =0),0,(($P10      /$E10      )*100))</f>
        <v>62.82352941176471</v>
      </c>
      <c r="U10" s="50">
        <f t="shared" ref="U10:U15" si="6">IF(($E10      =0),0,(($Q10      /$E10      )*100))</f>
        <v>66.33158823529412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474000</v>
      </c>
      <c r="I16" s="98">
        <f t="shared" si="7"/>
        <v>32846311</v>
      </c>
      <c r="J16" s="97">
        <f t="shared" si="7"/>
        <v>594000</v>
      </c>
      <c r="K16" s="98">
        <f t="shared" si="7"/>
        <v>-31718674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1068000</v>
      </c>
      <c r="Q16" s="98">
        <f t="shared" si="2"/>
        <v>1127637</v>
      </c>
      <c r="R16" s="52">
        <f t="shared" si="3"/>
        <v>25.316455696202532</v>
      </c>
      <c r="S16" s="53">
        <f t="shared" si="4"/>
        <v>-196.56692954042845</v>
      </c>
      <c r="T16" s="52">
        <f>IF((SUM($E9:$E13))=0,0,(P16/(SUM($E9:$E13))*100))</f>
        <v>62.82352941176471</v>
      </c>
      <c r="U16" s="54">
        <f>IF((SUM($E9:$E13))=0,0,(Q16/(SUM($E9:$E13))*100))</f>
        <v>66.33158823529412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1620000</v>
      </c>
      <c r="C33" s="93"/>
      <c r="D33" s="93"/>
      <c r="E33" s="93">
        <f>$B33      +$C33      +$D33</f>
        <v>1620000</v>
      </c>
      <c r="F33" s="94">
        <v>1620000</v>
      </c>
      <c r="G33" s="95">
        <v>1134000</v>
      </c>
      <c r="H33" s="94">
        <v>405000</v>
      </c>
      <c r="I33" s="95">
        <v>405000</v>
      </c>
      <c r="J33" s="94">
        <v>502000</v>
      </c>
      <c r="K33" s="95">
        <v>729000</v>
      </c>
      <c r="L33" s="94"/>
      <c r="M33" s="95"/>
      <c r="N33" s="94"/>
      <c r="O33" s="95"/>
      <c r="P33" s="94">
        <f>$H33      +$J33      +$L33      +$N33</f>
        <v>907000</v>
      </c>
      <c r="Q33" s="95">
        <f>$I33      +$K33      +$M33      +$O33</f>
        <v>1134000</v>
      </c>
      <c r="R33" s="48">
        <f>IF(($H33      =0),0,((($J33      -$H33      )/$H33      )*100))</f>
        <v>23.950617283950617</v>
      </c>
      <c r="S33" s="49">
        <f>IF(($I33      =0),0,((($K33      -$I33      )/$I33      )*100))</f>
        <v>80</v>
      </c>
      <c r="T33" s="48">
        <f>IF(($E33      =0),0,(($P33      /$E33      )*100))</f>
        <v>55.987654320987659</v>
      </c>
      <c r="U33" s="50">
        <f>IF(($E33      =0),0,(($Q33      /$E33      )*100))</f>
        <v>70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1620000</v>
      </c>
      <c r="C34" s="96">
        <f>C33</f>
        <v>0</v>
      </c>
      <c r="D34" s="96"/>
      <c r="E34" s="96">
        <f>$B34      +$C34      +$D34</f>
        <v>1620000</v>
      </c>
      <c r="F34" s="97">
        <f t="shared" ref="F34:O34" si="17">F33</f>
        <v>1620000</v>
      </c>
      <c r="G34" s="98">
        <f t="shared" si="17"/>
        <v>1134000</v>
      </c>
      <c r="H34" s="97">
        <f t="shared" si="17"/>
        <v>405000</v>
      </c>
      <c r="I34" s="98">
        <f t="shared" si="17"/>
        <v>405000</v>
      </c>
      <c r="J34" s="97">
        <f t="shared" si="17"/>
        <v>502000</v>
      </c>
      <c r="K34" s="98">
        <f t="shared" si="17"/>
        <v>729000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907000</v>
      </c>
      <c r="Q34" s="98">
        <f>$I34      +$K34      +$M34      +$O34</f>
        <v>1134000</v>
      </c>
      <c r="R34" s="52">
        <f>IF(($H34      =0),0,((($J34      -$H34      )/$H34      )*100))</f>
        <v>23.950617283950617</v>
      </c>
      <c r="S34" s="53">
        <f>IF(($I34      =0),0,((($K34      -$I34      )/$I34      )*100))</f>
        <v>80</v>
      </c>
      <c r="T34" s="52">
        <f>IF($E34   =0,0,($P34   /$E34   )*100)</f>
        <v>55.987654320987659</v>
      </c>
      <c r="U34" s="54">
        <f>IF($E34   =0,0,($Q34   /$E34   )*100)</f>
        <v>70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2115000</v>
      </c>
      <c r="C36" s="93"/>
      <c r="D36" s="93"/>
      <c r="E36" s="93">
        <f t="shared" ref="E36:E41" si="18">$B36      +$C36      +$D36</f>
        <v>2115000</v>
      </c>
      <c r="F36" s="94">
        <v>1115000</v>
      </c>
      <c r="G36" s="95">
        <v>615000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1917000</v>
      </c>
      <c r="C37" s="93"/>
      <c r="D37" s="93"/>
      <c r="E37" s="93">
        <f t="shared" si="18"/>
        <v>1917000</v>
      </c>
      <c r="F37" s="94">
        <v>1917000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4032000</v>
      </c>
      <c r="C41" s="96">
        <f>SUM(C36:C40)</f>
        <v>0</v>
      </c>
      <c r="D41" s="96"/>
      <c r="E41" s="96">
        <f t="shared" si="18"/>
        <v>4032000</v>
      </c>
      <c r="F41" s="97">
        <f t="shared" ref="F41:O41" si="25">SUM(F36:F40)</f>
        <v>3032000</v>
      </c>
      <c r="G41" s="98">
        <f t="shared" si="25"/>
        <v>615000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7352000</v>
      </c>
      <c r="C68" s="105">
        <f>SUM(C9:C15,C18:C24,C27:C30,C33,C36:C40,C43:C53,C56:C59,C62:C66)</f>
        <v>0</v>
      </c>
      <c r="D68" s="105"/>
      <c r="E68" s="105">
        <f t="shared" si="35"/>
        <v>7352000</v>
      </c>
      <c r="F68" s="106">
        <f t="shared" ref="F68:O68" si="43">SUM(F9:F15,F18:F24,F27:F30,F33,F36:F40,F43:F53,F56:F59,F62:F66)</f>
        <v>6352000</v>
      </c>
      <c r="G68" s="107">
        <f t="shared" si="43"/>
        <v>3449000</v>
      </c>
      <c r="H68" s="106">
        <f t="shared" si="43"/>
        <v>879000</v>
      </c>
      <c r="I68" s="107">
        <f t="shared" si="43"/>
        <v>33251311</v>
      </c>
      <c r="J68" s="106">
        <f t="shared" si="43"/>
        <v>1096000</v>
      </c>
      <c r="K68" s="107">
        <f t="shared" si="43"/>
        <v>-30989674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1975000</v>
      </c>
      <c r="Q68" s="107">
        <f t="shared" si="37"/>
        <v>2261637</v>
      </c>
      <c r="R68" s="61">
        <f t="shared" si="38"/>
        <v>24.687144482366325</v>
      </c>
      <c r="S68" s="62">
        <f t="shared" si="39"/>
        <v>-193.19835238977495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36.338546458141671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41.612456301747933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54789000</v>
      </c>
      <c r="C70" s="93"/>
      <c r="D70" s="93"/>
      <c r="E70" s="93">
        <f>$B70      +$C70      +$D70</f>
        <v>54789000</v>
      </c>
      <c r="F70" s="94">
        <v>54789000</v>
      </c>
      <c r="G70" s="95">
        <v>45792000</v>
      </c>
      <c r="H70" s="94">
        <v>20373000</v>
      </c>
      <c r="I70" s="95"/>
      <c r="J70" s="94">
        <v>14805000</v>
      </c>
      <c r="K70" s="95">
        <v>14295565</v>
      </c>
      <c r="L70" s="94"/>
      <c r="M70" s="95"/>
      <c r="N70" s="94"/>
      <c r="O70" s="95"/>
      <c r="P70" s="94">
        <f>$H70      +$J70      +$L70      +$N70</f>
        <v>35178000</v>
      </c>
      <c r="Q70" s="95">
        <f>$I70      +$K70      +$M70      +$O70</f>
        <v>14295565</v>
      </c>
      <c r="R70" s="48">
        <f>IF(($H70      =0),0,((($J70      -$H70      )/$H70      )*100))</f>
        <v>-27.330290089824764</v>
      </c>
      <c r="S70" s="49">
        <f>IF(($I70      =0),0,((($K70      -$I70      )/$I70      )*100))</f>
        <v>0</v>
      </c>
      <c r="T70" s="48">
        <f>IF(($E70      =0),0,(($P70      /$E70      )*100))</f>
        <v>64.206318786617757</v>
      </c>
      <c r="U70" s="50">
        <f>IF(($E70      =0),0,(($Q70      /$E70      )*100))</f>
        <v>26.092034897515926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54789000</v>
      </c>
      <c r="C72" s="102">
        <f>SUM(C70:C71)</f>
        <v>0</v>
      </c>
      <c r="D72" s="102"/>
      <c r="E72" s="102">
        <f>$B72      +$C72      +$D72</f>
        <v>54789000</v>
      </c>
      <c r="F72" s="103">
        <f t="shared" ref="F72:O72" si="44">SUM(F70:F71)</f>
        <v>54789000</v>
      </c>
      <c r="G72" s="104">
        <f t="shared" si="44"/>
        <v>45792000</v>
      </c>
      <c r="H72" s="103">
        <f t="shared" si="44"/>
        <v>20373000</v>
      </c>
      <c r="I72" s="104">
        <f t="shared" si="44"/>
        <v>0</v>
      </c>
      <c r="J72" s="103">
        <f t="shared" si="44"/>
        <v>14805000</v>
      </c>
      <c r="K72" s="104">
        <f t="shared" si="44"/>
        <v>14295565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35178000</v>
      </c>
      <c r="Q72" s="104">
        <f>$I72      +$K72      +$M72      +$O72</f>
        <v>14295565</v>
      </c>
      <c r="R72" s="57">
        <f>IF(($H72      =0),0,((($J72      -$H72      )/$H72      )*100))</f>
        <v>-27.330290089824764</v>
      </c>
      <c r="S72" s="58">
        <f>IF(($I72      =0),0,((($K72      -$I72      )/$I72      )*100))</f>
        <v>0</v>
      </c>
      <c r="T72" s="57">
        <f>IF(($E70      =0),0,(($P70      /$E70      )*100))</f>
        <v>64.206318786617757</v>
      </c>
      <c r="U72" s="59">
        <f>IF($E70   =0,0,($Q70   /$E70 )*100)</f>
        <v>26.092034897515926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54789000</v>
      </c>
      <c r="C73" s="105">
        <f>SUM(C70:C71)</f>
        <v>0</v>
      </c>
      <c r="D73" s="105"/>
      <c r="E73" s="105">
        <f>$B73      +$C73      +$D73</f>
        <v>54789000</v>
      </c>
      <c r="F73" s="106">
        <f t="shared" ref="F73:O73" si="45">SUM(F70:F71)</f>
        <v>54789000</v>
      </c>
      <c r="G73" s="107">
        <f t="shared" si="45"/>
        <v>45792000</v>
      </c>
      <c r="H73" s="106">
        <f t="shared" si="45"/>
        <v>20373000</v>
      </c>
      <c r="I73" s="107">
        <f t="shared" si="45"/>
        <v>0</v>
      </c>
      <c r="J73" s="106">
        <f t="shared" si="45"/>
        <v>14805000</v>
      </c>
      <c r="K73" s="107">
        <f t="shared" si="45"/>
        <v>14295565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35178000</v>
      </c>
      <c r="Q73" s="107">
        <f>$I73      +$K73      +$M73      +$O73</f>
        <v>14295565</v>
      </c>
      <c r="R73" s="61">
        <f>IF(($H73      =0),0,((($J73      -$H73      )/$H73      )*100))</f>
        <v>-27.330290089824764</v>
      </c>
      <c r="S73" s="62">
        <f>IF(($I73      =0),0,((($K73      -$I73      )/$I73      )*100))</f>
        <v>0</v>
      </c>
      <c r="T73" s="61">
        <f>IF(($E70      =0),0,(($P70      /$E70      )*100))</f>
        <v>64.206318786617757</v>
      </c>
      <c r="U73" s="65">
        <f>IF($E70   =0,0,($Q70   /$E70 )*100)</f>
        <v>26.092034897515926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62141000</v>
      </c>
      <c r="C74" s="105">
        <f>SUM(C9:C15,C18:C24,C27:C30,C33,C36:C40,C43:C53,C56:C59,C62:C66,C70:C71)</f>
        <v>0</v>
      </c>
      <c r="D74" s="105"/>
      <c r="E74" s="105">
        <f>$B74      +$C74      +$D74</f>
        <v>62141000</v>
      </c>
      <c r="F74" s="106">
        <f t="shared" ref="F74:O74" si="46">SUM(F9:F15,F18:F24,F27:F30,F33,F36:F40,F43:F53,F56:F59,F62:F66,F70:F71)</f>
        <v>61141000</v>
      </c>
      <c r="G74" s="107">
        <f t="shared" si="46"/>
        <v>49241000</v>
      </c>
      <c r="H74" s="106">
        <f t="shared" si="46"/>
        <v>21252000</v>
      </c>
      <c r="I74" s="107">
        <f t="shared" si="46"/>
        <v>33251311</v>
      </c>
      <c r="J74" s="106">
        <f t="shared" si="46"/>
        <v>15901000</v>
      </c>
      <c r="K74" s="107">
        <f t="shared" si="46"/>
        <v>-16694109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37153000</v>
      </c>
      <c r="Q74" s="107">
        <f>$I74      +$K74      +$M74      +$O74</f>
        <v>16557202</v>
      </c>
      <c r="R74" s="61">
        <f>IF(($H74      =0),0,((($J74      -$H74      )/$H74      )*100))</f>
        <v>-25.178806700545831</v>
      </c>
      <c r="S74" s="62">
        <f>IF(($I74      =0),0,((($K74      -$I74      )/$I74      )*100))</f>
        <v>-150.20586707092542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61.691352284803401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27.492697263549417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6678000</v>
      </c>
      <c r="C87" s="119">
        <f t="shared" si="55"/>
        <v>0</v>
      </c>
      <c r="D87" s="119">
        <f t="shared" si="55"/>
        <v>0</v>
      </c>
      <c r="E87" s="119">
        <f t="shared" si="55"/>
        <v>6678000</v>
      </c>
      <c r="F87" s="119">
        <f t="shared" si="55"/>
        <v>0</v>
      </c>
      <c r="G87" s="119">
        <f t="shared" si="55"/>
        <v>0</v>
      </c>
      <c r="H87" s="119">
        <f t="shared" si="55"/>
        <v>6518000</v>
      </c>
      <c r="I87" s="119">
        <f t="shared" si="55"/>
        <v>0</v>
      </c>
      <c r="J87" s="119">
        <f t="shared" si="55"/>
        <v>1777000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8295000</v>
      </c>
      <c r="Q87" s="120">
        <f t="shared" si="55"/>
        <v>0</v>
      </c>
      <c r="R87" s="85">
        <f t="shared" si="55"/>
        <v>-159.72348141432457</v>
      </c>
      <c r="S87" s="85">
        <f t="shared" si="55"/>
        <v>0</v>
      </c>
      <c r="T87" s="86">
        <f>IF(SUM($E88:$E96) =0,0,(P87   /SUM($E88:$E96) )*100)</f>
        <v>124.21383647798743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4572000</v>
      </c>
      <c r="C91" s="93"/>
      <c r="D91" s="93"/>
      <c r="E91" s="93">
        <f t="shared" si="56"/>
        <v>4572000</v>
      </c>
      <c r="F91" s="93">
        <v>0</v>
      </c>
      <c r="G91" s="93">
        <v>0</v>
      </c>
      <c r="H91" s="93">
        <v>4412000</v>
      </c>
      <c r="I91" s="93"/>
      <c r="J91" s="93">
        <v>1777000</v>
      </c>
      <c r="K91" s="93"/>
      <c r="L91" s="93"/>
      <c r="M91" s="93"/>
      <c r="N91" s="93"/>
      <c r="O91" s="93"/>
      <c r="P91" s="93">
        <f t="shared" si="57"/>
        <v>6189000</v>
      </c>
      <c r="Q91" s="93">
        <f t="shared" si="58"/>
        <v>0</v>
      </c>
      <c r="R91" s="89">
        <f t="shared" si="59"/>
        <v>-59.723481414324567</v>
      </c>
      <c r="S91" s="89">
        <f t="shared" si="60"/>
        <v>0</v>
      </c>
      <c r="T91" s="89">
        <f t="shared" si="61"/>
        <v>135.36745406824147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2106000</v>
      </c>
      <c r="C93" s="93"/>
      <c r="D93" s="93"/>
      <c r="E93" s="93">
        <f t="shared" si="56"/>
        <v>2106000</v>
      </c>
      <c r="F93" s="93">
        <v>0</v>
      </c>
      <c r="G93" s="93">
        <v>0</v>
      </c>
      <c r="H93" s="93">
        <v>2106000</v>
      </c>
      <c r="I93" s="93"/>
      <c r="J93" s="93"/>
      <c r="K93" s="93"/>
      <c r="L93" s="93"/>
      <c r="M93" s="93"/>
      <c r="N93" s="93"/>
      <c r="O93" s="93"/>
      <c r="P93" s="93">
        <f t="shared" si="57"/>
        <v>2106000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6678000</v>
      </c>
      <c r="C114" s="128">
        <f t="shared" si="69"/>
        <v>0</v>
      </c>
      <c r="D114" s="128">
        <f t="shared" si="69"/>
        <v>0</v>
      </c>
      <c r="E114" s="128">
        <f t="shared" si="69"/>
        <v>6678000</v>
      </c>
      <c r="F114" s="128">
        <f t="shared" si="69"/>
        <v>0</v>
      </c>
      <c r="G114" s="128">
        <f t="shared" si="69"/>
        <v>0</v>
      </c>
      <c r="H114" s="128">
        <f t="shared" si="69"/>
        <v>6518000</v>
      </c>
      <c r="I114" s="128">
        <f t="shared" si="69"/>
        <v>0</v>
      </c>
      <c r="J114" s="128">
        <f t="shared" si="69"/>
        <v>1777000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8295000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1.2421383647798743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6678000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6678000</v>
      </c>
      <c r="F115" s="130">
        <f t="shared" si="70"/>
        <v>0</v>
      </c>
      <c r="G115" s="130">
        <f t="shared" si="70"/>
        <v>0</v>
      </c>
      <c r="H115" s="130">
        <f t="shared" si="70"/>
        <v>6518000</v>
      </c>
      <c r="I115" s="130">
        <f t="shared" si="70"/>
        <v>0</v>
      </c>
      <c r="J115" s="130">
        <f t="shared" si="70"/>
        <v>1777000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8295000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1.2421383647798743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U1nUwI0O+cuR5N84ITBvwRrI0niwwYtzSaEn3fMxbJz16bKuYg3fxGdOPQTAevoMVPnv6eWF+iJaFzSNmFUgHQ==" saltValue="l+/A6Vg53nkv0sEJpZiq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2200000</v>
      </c>
      <c r="C10" s="93"/>
      <c r="D10" s="93"/>
      <c r="E10" s="93">
        <f t="shared" ref="E10:E16" si="0">$B10      +$C10      +$D10</f>
        <v>2200000</v>
      </c>
      <c r="F10" s="94">
        <v>2200000</v>
      </c>
      <c r="G10" s="95">
        <v>2200000</v>
      </c>
      <c r="H10" s="94">
        <v>124000</v>
      </c>
      <c r="I10" s="95">
        <v>-6375868</v>
      </c>
      <c r="J10" s="94">
        <v>270000</v>
      </c>
      <c r="K10" s="95">
        <v>6861311</v>
      </c>
      <c r="L10" s="94"/>
      <c r="M10" s="95"/>
      <c r="N10" s="94"/>
      <c r="O10" s="95"/>
      <c r="P10" s="94">
        <f t="shared" ref="P10:P16" si="1">$H10      +$J10      +$L10      +$N10</f>
        <v>394000</v>
      </c>
      <c r="Q10" s="95">
        <f t="shared" ref="Q10:Q16" si="2">$I10      +$K10      +$M10      +$O10</f>
        <v>485443</v>
      </c>
      <c r="R10" s="48">
        <f t="shared" ref="R10:R16" si="3">IF(($H10      =0),0,((($J10      -$H10      )/$H10      )*100))</f>
        <v>117.74193548387098</v>
      </c>
      <c r="S10" s="49">
        <f t="shared" ref="S10:S16" si="4">IF(($I10      =0),0,((($K10      -$I10      )/$I10      )*100))</f>
        <v>-207.61375549180124</v>
      </c>
      <c r="T10" s="48">
        <f t="shared" ref="T10:T15" si="5">IF(($E10      =0),0,(($P10      /$E10      )*100))</f>
        <v>17.909090909090907</v>
      </c>
      <c r="U10" s="50">
        <f t="shared" ref="U10:U15" si="6">IF(($E10      =0),0,(($Q10      /$E10      )*100))</f>
        <v>22.065590909090911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2200000</v>
      </c>
      <c r="C16" s="96">
        <f>SUM(C9:C15)</f>
        <v>0</v>
      </c>
      <c r="D16" s="96"/>
      <c r="E16" s="96">
        <f t="shared" si="0"/>
        <v>2200000</v>
      </c>
      <c r="F16" s="97">
        <f t="shared" ref="F16:O16" si="7">SUM(F9:F15)</f>
        <v>2200000</v>
      </c>
      <c r="G16" s="98">
        <f t="shared" si="7"/>
        <v>2200000</v>
      </c>
      <c r="H16" s="97">
        <f t="shared" si="7"/>
        <v>124000</v>
      </c>
      <c r="I16" s="98">
        <f t="shared" si="7"/>
        <v>-6375868</v>
      </c>
      <c r="J16" s="97">
        <f t="shared" si="7"/>
        <v>270000</v>
      </c>
      <c r="K16" s="98">
        <f t="shared" si="7"/>
        <v>6861311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394000</v>
      </c>
      <c r="Q16" s="98">
        <f t="shared" si="2"/>
        <v>485443</v>
      </c>
      <c r="R16" s="52">
        <f t="shared" si="3"/>
        <v>117.74193548387098</v>
      </c>
      <c r="S16" s="53">
        <f t="shared" si="4"/>
        <v>-207.61375549180124</v>
      </c>
      <c r="T16" s="52">
        <f>IF((SUM($E9:$E13))=0,0,(P16/(SUM($E9:$E13))*100))</f>
        <v>17.909090909090907</v>
      </c>
      <c r="U16" s="54">
        <f>IF((SUM($E9:$E13))=0,0,(Q16/(SUM($E9:$E13))*100))</f>
        <v>22.065590909090911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1309000</v>
      </c>
      <c r="C33" s="93"/>
      <c r="D33" s="93"/>
      <c r="E33" s="93">
        <f>$B33      +$C33      +$D33</f>
        <v>1309000</v>
      </c>
      <c r="F33" s="94">
        <v>1309000</v>
      </c>
      <c r="G33" s="95">
        <v>917000</v>
      </c>
      <c r="H33" s="94">
        <v>166000</v>
      </c>
      <c r="I33" s="95">
        <v>-3470218</v>
      </c>
      <c r="J33" s="94">
        <v>328000</v>
      </c>
      <c r="K33" s="95">
        <v>4182557</v>
      </c>
      <c r="L33" s="94"/>
      <c r="M33" s="95"/>
      <c r="N33" s="94"/>
      <c r="O33" s="95"/>
      <c r="P33" s="94">
        <f>$H33      +$J33      +$L33      +$N33</f>
        <v>494000</v>
      </c>
      <c r="Q33" s="95">
        <f>$I33      +$K33      +$M33      +$O33</f>
        <v>712339</v>
      </c>
      <c r="R33" s="48">
        <f>IF(($H33      =0),0,((($J33      -$H33      )/$H33      )*100))</f>
        <v>97.590361445783131</v>
      </c>
      <c r="S33" s="49">
        <f>IF(($I33      =0),0,((($K33      -$I33      )/$I33      )*100))</f>
        <v>-220.52721183510661</v>
      </c>
      <c r="T33" s="48">
        <f>IF(($E33      =0),0,(($P33      /$E33      )*100))</f>
        <v>37.738731856378912</v>
      </c>
      <c r="U33" s="50">
        <f>IF(($E33      =0),0,(($Q33      /$E33      )*100))</f>
        <v>54.418563789152017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1309000</v>
      </c>
      <c r="C34" s="96">
        <f>C33</f>
        <v>0</v>
      </c>
      <c r="D34" s="96"/>
      <c r="E34" s="96">
        <f>$B34      +$C34      +$D34</f>
        <v>1309000</v>
      </c>
      <c r="F34" s="97">
        <f t="shared" ref="F34:O34" si="17">F33</f>
        <v>1309000</v>
      </c>
      <c r="G34" s="98">
        <f t="shared" si="17"/>
        <v>917000</v>
      </c>
      <c r="H34" s="97">
        <f t="shared" si="17"/>
        <v>166000</v>
      </c>
      <c r="I34" s="98">
        <f t="shared" si="17"/>
        <v>-3470218</v>
      </c>
      <c r="J34" s="97">
        <f t="shared" si="17"/>
        <v>328000</v>
      </c>
      <c r="K34" s="98">
        <f t="shared" si="17"/>
        <v>4182557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494000</v>
      </c>
      <c r="Q34" s="98">
        <f>$I34      +$K34      +$M34      +$O34</f>
        <v>712339</v>
      </c>
      <c r="R34" s="52">
        <f>IF(($H34      =0),0,((($J34      -$H34      )/$H34      )*100))</f>
        <v>97.590361445783131</v>
      </c>
      <c r="S34" s="53">
        <f>IF(($I34      =0),0,((($K34      -$I34      )/$I34      )*100))</f>
        <v>-220.52721183510661</v>
      </c>
      <c r="T34" s="52">
        <f>IF($E34   =0,0,($P34   /$E34   )*100)</f>
        <v>37.738731856378912</v>
      </c>
      <c r="U34" s="54">
        <f>IF($E34   =0,0,($Q34   /$E34   )*100)</f>
        <v>54.418563789152017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6067000</v>
      </c>
      <c r="C36" s="93"/>
      <c r="D36" s="93"/>
      <c r="E36" s="93">
        <f t="shared" ref="E36:E41" si="18">$B36      +$C36      +$D36</f>
        <v>6067000</v>
      </c>
      <c r="F36" s="94">
        <v>6067000</v>
      </c>
      <c r="G36" s="95">
        <v>4067000</v>
      </c>
      <c r="H36" s="94"/>
      <c r="I36" s="95">
        <v>-13333492</v>
      </c>
      <c r="J36" s="94">
        <v>4067000</v>
      </c>
      <c r="K36" s="95">
        <v>13333492</v>
      </c>
      <c r="L36" s="94"/>
      <c r="M36" s="95"/>
      <c r="N36" s="94"/>
      <c r="O36" s="95"/>
      <c r="P36" s="94">
        <f t="shared" ref="P36:P41" si="19">$H36      +$J36      +$L36      +$N36</f>
        <v>4067000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-200</v>
      </c>
      <c r="T36" s="48">
        <f t="shared" ref="T36:T40" si="23">IF(($E36      =0),0,(($P36      /$E36      )*100))</f>
        <v>67.034778308884128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/>
      <c r="K39" s="95">
        <v>1705171</v>
      </c>
      <c r="L39" s="94"/>
      <c r="M39" s="95"/>
      <c r="N39" s="94"/>
      <c r="O39" s="95"/>
      <c r="P39" s="94">
        <f t="shared" si="19"/>
        <v>0</v>
      </c>
      <c r="Q39" s="95">
        <f t="shared" si="20"/>
        <v>1705171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42.629275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10067000</v>
      </c>
      <c r="C41" s="96">
        <f>SUM(C36:C40)</f>
        <v>0</v>
      </c>
      <c r="D41" s="96"/>
      <c r="E41" s="96">
        <f t="shared" si="18"/>
        <v>10067000</v>
      </c>
      <c r="F41" s="97">
        <f t="shared" ref="F41:O41" si="25">SUM(F36:F40)</f>
        <v>10067000</v>
      </c>
      <c r="G41" s="98">
        <f t="shared" si="25"/>
        <v>7267000</v>
      </c>
      <c r="H41" s="97">
        <f t="shared" si="25"/>
        <v>0</v>
      </c>
      <c r="I41" s="98">
        <f t="shared" si="25"/>
        <v>-13333492</v>
      </c>
      <c r="J41" s="97">
        <f t="shared" si="25"/>
        <v>4067000</v>
      </c>
      <c r="K41" s="98">
        <f t="shared" si="25"/>
        <v>15038663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4067000</v>
      </c>
      <c r="Q41" s="98">
        <f t="shared" si="20"/>
        <v>1705171</v>
      </c>
      <c r="R41" s="52">
        <f t="shared" si="21"/>
        <v>0</v>
      </c>
      <c r="S41" s="53">
        <f t="shared" si="22"/>
        <v>-212.78863031529926</v>
      </c>
      <c r="T41" s="52">
        <f>IF((+$E36+$E39) =0,0,(P41   /(+$E36+$E39) )*100)</f>
        <v>40.399324525677962</v>
      </c>
      <c r="U41" s="54">
        <f>IF((+$E36+$E39) =0,0,(Q41   /(+$E36+$E39) )*100)</f>
        <v>16.938223899870867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13576000</v>
      </c>
      <c r="C68" s="105">
        <f>SUM(C9:C15,C18:C24,C27:C30,C33,C36:C40,C43:C53,C56:C59,C62:C66)</f>
        <v>0</v>
      </c>
      <c r="D68" s="105"/>
      <c r="E68" s="105">
        <f t="shared" si="35"/>
        <v>13576000</v>
      </c>
      <c r="F68" s="106">
        <f t="shared" ref="F68:O68" si="43">SUM(F9:F15,F18:F24,F27:F30,F33,F36:F40,F43:F53,F56:F59,F62:F66)</f>
        <v>13576000</v>
      </c>
      <c r="G68" s="107">
        <f t="shared" si="43"/>
        <v>10384000</v>
      </c>
      <c r="H68" s="106">
        <f t="shared" si="43"/>
        <v>290000</v>
      </c>
      <c r="I68" s="107">
        <f t="shared" si="43"/>
        <v>-23179578</v>
      </c>
      <c r="J68" s="106">
        <f t="shared" si="43"/>
        <v>4665000</v>
      </c>
      <c r="K68" s="107">
        <f t="shared" si="43"/>
        <v>26082531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4955000</v>
      </c>
      <c r="Q68" s="107">
        <f t="shared" si="37"/>
        <v>2902953</v>
      </c>
      <c r="R68" s="61">
        <f t="shared" si="38"/>
        <v>1508.6206896551723</v>
      </c>
      <c r="S68" s="62">
        <f t="shared" si="39"/>
        <v>-212.52375258945611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36.498232174425453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21.382977312905126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21520000</v>
      </c>
      <c r="C70" s="93"/>
      <c r="D70" s="93"/>
      <c r="E70" s="93">
        <f>$B70      +$C70      +$D70</f>
        <v>21520000</v>
      </c>
      <c r="F70" s="94">
        <v>21520000</v>
      </c>
      <c r="G70" s="95">
        <v>18391000</v>
      </c>
      <c r="H70" s="94">
        <v>10658000</v>
      </c>
      <c r="I70" s="95">
        <v>-45433356</v>
      </c>
      <c r="J70" s="94">
        <v>2056000</v>
      </c>
      <c r="K70" s="95">
        <v>57049641</v>
      </c>
      <c r="L70" s="94"/>
      <c r="M70" s="95"/>
      <c r="N70" s="94"/>
      <c r="O70" s="95"/>
      <c r="P70" s="94">
        <f>$H70      +$J70      +$L70      +$N70</f>
        <v>12714000</v>
      </c>
      <c r="Q70" s="95">
        <f>$I70      +$K70      +$M70      +$O70</f>
        <v>11616285</v>
      </c>
      <c r="R70" s="48">
        <f>IF(($H70      =0),0,((($J70      -$H70      )/$H70      )*100))</f>
        <v>-80.709326327641207</v>
      </c>
      <c r="S70" s="49">
        <f>IF(($I70      =0),0,((($K70      -$I70      )/$I70      )*100))</f>
        <v>-225.56774586495436</v>
      </c>
      <c r="T70" s="48">
        <f>IF(($E70      =0),0,(($P70      /$E70      )*100))</f>
        <v>59.07992565055762</v>
      </c>
      <c r="U70" s="50">
        <f>IF(($E70      =0),0,(($Q70      /$E70      )*100))</f>
        <v>53.97901951672862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21520000</v>
      </c>
      <c r="C72" s="102">
        <f>SUM(C70:C71)</f>
        <v>0</v>
      </c>
      <c r="D72" s="102"/>
      <c r="E72" s="102">
        <f>$B72      +$C72      +$D72</f>
        <v>21520000</v>
      </c>
      <c r="F72" s="103">
        <f t="shared" ref="F72:O72" si="44">SUM(F70:F71)</f>
        <v>21520000</v>
      </c>
      <c r="G72" s="104">
        <f t="shared" si="44"/>
        <v>18391000</v>
      </c>
      <c r="H72" s="103">
        <f t="shared" si="44"/>
        <v>10658000</v>
      </c>
      <c r="I72" s="104">
        <f t="shared" si="44"/>
        <v>-45433356</v>
      </c>
      <c r="J72" s="103">
        <f t="shared" si="44"/>
        <v>2056000</v>
      </c>
      <c r="K72" s="104">
        <f t="shared" si="44"/>
        <v>57049641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12714000</v>
      </c>
      <c r="Q72" s="104">
        <f>$I72      +$K72      +$M72      +$O72</f>
        <v>11616285</v>
      </c>
      <c r="R72" s="57">
        <f>IF(($H72      =0),0,((($J72      -$H72      )/$H72      )*100))</f>
        <v>-80.709326327641207</v>
      </c>
      <c r="S72" s="58">
        <f>IF(($I72      =0),0,((($K72      -$I72      )/$I72      )*100))</f>
        <v>-225.56774586495436</v>
      </c>
      <c r="T72" s="57">
        <f>IF(($E70      =0),0,(($P70      /$E70      )*100))</f>
        <v>59.07992565055762</v>
      </c>
      <c r="U72" s="59">
        <f>IF($E70   =0,0,($Q70   /$E70 )*100)</f>
        <v>53.97901951672862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21520000</v>
      </c>
      <c r="C73" s="105">
        <f>SUM(C70:C71)</f>
        <v>0</v>
      </c>
      <c r="D73" s="105"/>
      <c r="E73" s="105">
        <f>$B73      +$C73      +$D73</f>
        <v>21520000</v>
      </c>
      <c r="F73" s="106">
        <f t="shared" ref="F73:O73" si="45">SUM(F70:F71)</f>
        <v>21520000</v>
      </c>
      <c r="G73" s="107">
        <f t="shared" si="45"/>
        <v>18391000</v>
      </c>
      <c r="H73" s="106">
        <f t="shared" si="45"/>
        <v>10658000</v>
      </c>
      <c r="I73" s="107">
        <f t="shared" si="45"/>
        <v>-45433356</v>
      </c>
      <c r="J73" s="106">
        <f t="shared" si="45"/>
        <v>2056000</v>
      </c>
      <c r="K73" s="107">
        <f t="shared" si="45"/>
        <v>57049641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12714000</v>
      </c>
      <c r="Q73" s="107">
        <f>$I73      +$K73      +$M73      +$O73</f>
        <v>11616285</v>
      </c>
      <c r="R73" s="61">
        <f>IF(($H73      =0),0,((($J73      -$H73      )/$H73      )*100))</f>
        <v>-80.709326327641207</v>
      </c>
      <c r="S73" s="62">
        <f>IF(($I73      =0),0,((($K73      -$I73      )/$I73      )*100))</f>
        <v>-225.56774586495436</v>
      </c>
      <c r="T73" s="61">
        <f>IF(($E70      =0),0,(($P70      /$E70      )*100))</f>
        <v>59.07992565055762</v>
      </c>
      <c r="U73" s="65">
        <f>IF($E70   =0,0,($Q70   /$E70 )*100)</f>
        <v>53.97901951672862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35096000</v>
      </c>
      <c r="C74" s="105">
        <f>SUM(C9:C15,C18:C24,C27:C30,C33,C36:C40,C43:C53,C56:C59,C62:C66,C70:C71)</f>
        <v>0</v>
      </c>
      <c r="D74" s="105"/>
      <c r="E74" s="105">
        <f>$B74      +$C74      +$D74</f>
        <v>35096000</v>
      </c>
      <c r="F74" s="106">
        <f t="shared" ref="F74:O74" si="46">SUM(F9:F15,F18:F24,F27:F30,F33,F36:F40,F43:F53,F56:F59,F62:F66,F70:F71)</f>
        <v>35096000</v>
      </c>
      <c r="G74" s="107">
        <f t="shared" si="46"/>
        <v>28775000</v>
      </c>
      <c r="H74" s="106">
        <f t="shared" si="46"/>
        <v>10948000</v>
      </c>
      <c r="I74" s="107">
        <f t="shared" si="46"/>
        <v>-68612934</v>
      </c>
      <c r="J74" s="106">
        <f t="shared" si="46"/>
        <v>6721000</v>
      </c>
      <c r="K74" s="107">
        <f t="shared" si="46"/>
        <v>83132172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17669000</v>
      </c>
      <c r="Q74" s="107">
        <f>$I74      +$K74      +$M74      +$O74</f>
        <v>14519238</v>
      </c>
      <c r="R74" s="61">
        <f>IF(($H74      =0),0,((($J74      -$H74      )/$H74      )*100))</f>
        <v>-38.609791742784068</v>
      </c>
      <c r="S74" s="62">
        <f>IF(($I74      =0),0,((($K74      -$I74      )/$I74      )*100))</f>
        <v>-221.16108021266078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50.344768634602232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41.370064964668337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8274000</v>
      </c>
      <c r="C87" s="119">
        <f t="shared" si="55"/>
        <v>0</v>
      </c>
      <c r="D87" s="119">
        <f t="shared" si="55"/>
        <v>0</v>
      </c>
      <c r="E87" s="119">
        <f t="shared" si="55"/>
        <v>8274000</v>
      </c>
      <c r="F87" s="119">
        <f t="shared" si="55"/>
        <v>0</v>
      </c>
      <c r="G87" s="119">
        <f t="shared" si="55"/>
        <v>0</v>
      </c>
      <c r="H87" s="119">
        <f t="shared" si="55"/>
        <v>6578000</v>
      </c>
      <c r="I87" s="119">
        <f t="shared" si="55"/>
        <v>0</v>
      </c>
      <c r="J87" s="119">
        <f t="shared" si="55"/>
        <v>1487000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8065000</v>
      </c>
      <c r="Q87" s="120">
        <f t="shared" si="55"/>
        <v>0</v>
      </c>
      <c r="R87" s="85">
        <f t="shared" si="55"/>
        <v>-77.394344785649139</v>
      </c>
      <c r="S87" s="85">
        <f t="shared" si="55"/>
        <v>0</v>
      </c>
      <c r="T87" s="86">
        <f>IF(SUM($E88:$E96) =0,0,(P87   /SUM($E88:$E96) )*100)</f>
        <v>97.474014986705342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5717000</v>
      </c>
      <c r="C91" s="93"/>
      <c r="D91" s="93"/>
      <c r="E91" s="93">
        <f t="shared" si="56"/>
        <v>5717000</v>
      </c>
      <c r="F91" s="93">
        <v>0</v>
      </c>
      <c r="G91" s="93">
        <v>0</v>
      </c>
      <c r="H91" s="93">
        <v>6578000</v>
      </c>
      <c r="I91" s="93"/>
      <c r="J91" s="93">
        <v>1487000</v>
      </c>
      <c r="K91" s="93"/>
      <c r="L91" s="93"/>
      <c r="M91" s="93"/>
      <c r="N91" s="93"/>
      <c r="O91" s="93"/>
      <c r="P91" s="93">
        <f t="shared" si="57"/>
        <v>8065000</v>
      </c>
      <c r="Q91" s="93">
        <f t="shared" si="58"/>
        <v>0</v>
      </c>
      <c r="R91" s="89">
        <f t="shared" si="59"/>
        <v>-77.394344785649139</v>
      </c>
      <c r="S91" s="89">
        <f t="shared" si="60"/>
        <v>0</v>
      </c>
      <c r="T91" s="89">
        <f t="shared" si="61"/>
        <v>141.07049151652964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2557000</v>
      </c>
      <c r="C93" s="93"/>
      <c r="D93" s="93"/>
      <c r="E93" s="93">
        <f t="shared" si="56"/>
        <v>2557000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8274000</v>
      </c>
      <c r="C114" s="128">
        <f t="shared" si="69"/>
        <v>0</v>
      </c>
      <c r="D114" s="128">
        <f t="shared" si="69"/>
        <v>0</v>
      </c>
      <c r="E114" s="128">
        <f t="shared" si="69"/>
        <v>8274000</v>
      </c>
      <c r="F114" s="128">
        <f t="shared" si="69"/>
        <v>0</v>
      </c>
      <c r="G114" s="128">
        <f t="shared" si="69"/>
        <v>0</v>
      </c>
      <c r="H114" s="128">
        <f t="shared" si="69"/>
        <v>6578000</v>
      </c>
      <c r="I114" s="128">
        <f t="shared" si="69"/>
        <v>0</v>
      </c>
      <c r="J114" s="128">
        <f t="shared" si="69"/>
        <v>1487000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8065000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0.97474014986705337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8274000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8274000</v>
      </c>
      <c r="F115" s="130">
        <f t="shared" si="70"/>
        <v>0</v>
      </c>
      <c r="G115" s="130">
        <f t="shared" si="70"/>
        <v>0</v>
      </c>
      <c r="H115" s="130">
        <f t="shared" si="70"/>
        <v>6578000</v>
      </c>
      <c r="I115" s="130">
        <f t="shared" si="70"/>
        <v>0</v>
      </c>
      <c r="J115" s="130">
        <f t="shared" si="70"/>
        <v>1487000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8065000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0.97474014986705337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MF9lXSx6PrqOs1+sWX2pMhR+wOujU4dyFfw9rgpYP+SggthkVdDjQjm895x49umMaFEFUzHB57nco2638ME2VQ==" saltValue="nICfWaTNCBYRdLcXQTc3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1500000</v>
      </c>
      <c r="C10" s="93"/>
      <c r="D10" s="93"/>
      <c r="E10" s="93">
        <f t="shared" ref="E10:E16" si="0">$B10      +$C10      +$D10</f>
        <v>1500000</v>
      </c>
      <c r="F10" s="94">
        <v>1500000</v>
      </c>
      <c r="G10" s="95">
        <v>1500000</v>
      </c>
      <c r="H10" s="94">
        <v>935000</v>
      </c>
      <c r="I10" s="95">
        <v>935270</v>
      </c>
      <c r="J10" s="94">
        <v>260000</v>
      </c>
      <c r="K10" s="95">
        <v>70096</v>
      </c>
      <c r="L10" s="94"/>
      <c r="M10" s="95"/>
      <c r="N10" s="94"/>
      <c r="O10" s="95"/>
      <c r="P10" s="94">
        <f t="shared" ref="P10:P16" si="1">$H10      +$J10      +$L10      +$N10</f>
        <v>1195000</v>
      </c>
      <c r="Q10" s="95">
        <f t="shared" ref="Q10:Q16" si="2">$I10      +$K10      +$M10      +$O10</f>
        <v>1005366</v>
      </c>
      <c r="R10" s="48">
        <f t="shared" ref="R10:R16" si="3">IF(($H10      =0),0,((($J10      -$H10      )/$H10      )*100))</f>
        <v>-72.192513368983953</v>
      </c>
      <c r="S10" s="49">
        <f t="shared" ref="S10:S16" si="4">IF(($I10      =0),0,((($K10      -$I10      )/$I10      )*100))</f>
        <v>-92.505265859056735</v>
      </c>
      <c r="T10" s="48">
        <f t="shared" ref="T10:T15" si="5">IF(($E10      =0),0,(($P10      /$E10      )*100))</f>
        <v>79.666666666666657</v>
      </c>
      <c r="U10" s="50">
        <f t="shared" ref="U10:U15" si="6">IF(($E10      =0),0,(($Q10      /$E10      )*100))</f>
        <v>67.0244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1500000</v>
      </c>
      <c r="C16" s="96">
        <f>SUM(C9:C15)</f>
        <v>0</v>
      </c>
      <c r="D16" s="96"/>
      <c r="E16" s="96">
        <f t="shared" si="0"/>
        <v>1500000</v>
      </c>
      <c r="F16" s="97">
        <f t="shared" ref="F16:O16" si="7">SUM(F9:F15)</f>
        <v>1500000</v>
      </c>
      <c r="G16" s="98">
        <f t="shared" si="7"/>
        <v>1500000</v>
      </c>
      <c r="H16" s="97">
        <f t="shared" si="7"/>
        <v>935000</v>
      </c>
      <c r="I16" s="98">
        <f t="shared" si="7"/>
        <v>935270</v>
      </c>
      <c r="J16" s="97">
        <f t="shared" si="7"/>
        <v>260000</v>
      </c>
      <c r="K16" s="98">
        <f t="shared" si="7"/>
        <v>70096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1195000</v>
      </c>
      <c r="Q16" s="98">
        <f t="shared" si="2"/>
        <v>1005366</v>
      </c>
      <c r="R16" s="52">
        <f t="shared" si="3"/>
        <v>-72.192513368983953</v>
      </c>
      <c r="S16" s="53">
        <f t="shared" si="4"/>
        <v>-92.505265859056735</v>
      </c>
      <c r="T16" s="52">
        <f>IF((SUM($E9:$E13))=0,0,(P16/(SUM($E9:$E13))*100))</f>
        <v>79.666666666666657</v>
      </c>
      <c r="U16" s="54">
        <f>IF((SUM($E9:$E13))=0,0,(Q16/(SUM($E9:$E13))*100))</f>
        <v>67.0244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1175000</v>
      </c>
      <c r="C20" s="93"/>
      <c r="D20" s="93"/>
      <c r="E20" s="93">
        <f t="shared" si="8"/>
        <v>1175000</v>
      </c>
      <c r="F20" s="94">
        <v>1175000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1175000</v>
      </c>
      <c r="C25" s="96">
        <f>SUM(C18:C24)</f>
        <v>0</v>
      </c>
      <c r="D25" s="96"/>
      <c r="E25" s="96">
        <f t="shared" si="8"/>
        <v>1175000</v>
      </c>
      <c r="F25" s="97">
        <f t="shared" ref="F25:O25" si="15">SUM(F18:F24)</f>
        <v>1175000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2447000</v>
      </c>
      <c r="C30" s="93"/>
      <c r="D30" s="93"/>
      <c r="E30" s="93">
        <f>$B30      +$C30      +$D30</f>
        <v>2447000</v>
      </c>
      <c r="F30" s="94">
        <v>2447000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2447000</v>
      </c>
      <c r="C31" s="96">
        <f>SUM(C27:C30)</f>
        <v>0</v>
      </c>
      <c r="D31" s="96"/>
      <c r="E31" s="96">
        <f>$B31      +$C31      +$D31</f>
        <v>2447000</v>
      </c>
      <c r="F31" s="97">
        <f t="shared" ref="F31:O31" si="16">SUM(F27:F30)</f>
        <v>2447000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1836000</v>
      </c>
      <c r="C33" s="93"/>
      <c r="D33" s="93"/>
      <c r="E33" s="93">
        <f>$B33      +$C33      +$D33</f>
        <v>1836000</v>
      </c>
      <c r="F33" s="94">
        <v>1836000</v>
      </c>
      <c r="G33" s="95">
        <v>1286000</v>
      </c>
      <c r="H33" s="94">
        <v>459000</v>
      </c>
      <c r="I33" s="95">
        <v>619585</v>
      </c>
      <c r="J33" s="94">
        <v>827000</v>
      </c>
      <c r="K33" s="95">
        <v>617512</v>
      </c>
      <c r="L33" s="94"/>
      <c r="M33" s="95"/>
      <c r="N33" s="94"/>
      <c r="O33" s="95"/>
      <c r="P33" s="94">
        <f>$H33      +$J33      +$L33      +$N33</f>
        <v>1286000</v>
      </c>
      <c r="Q33" s="95">
        <f>$I33      +$K33      +$M33      +$O33</f>
        <v>1237097</v>
      </c>
      <c r="R33" s="48">
        <f>IF(($H33      =0),0,((($J33      -$H33      )/$H33      )*100))</f>
        <v>80.174291938997825</v>
      </c>
      <c r="S33" s="49">
        <f>IF(($I33      =0),0,((($K33      -$I33      )/$I33      )*100))</f>
        <v>-0.33457879064212337</v>
      </c>
      <c r="T33" s="48">
        <f>IF(($E33      =0),0,(($P33      /$E33      )*100))</f>
        <v>70.04357298474946</v>
      </c>
      <c r="U33" s="50">
        <f>IF(($E33      =0),0,(($Q33      /$E33      )*100))</f>
        <v>67.380010893246194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1836000</v>
      </c>
      <c r="C34" s="96">
        <f>C33</f>
        <v>0</v>
      </c>
      <c r="D34" s="96"/>
      <c r="E34" s="96">
        <f>$B34      +$C34      +$D34</f>
        <v>1836000</v>
      </c>
      <c r="F34" s="97">
        <f t="shared" ref="F34:O34" si="17">F33</f>
        <v>1836000</v>
      </c>
      <c r="G34" s="98">
        <f t="shared" si="17"/>
        <v>1286000</v>
      </c>
      <c r="H34" s="97">
        <f t="shared" si="17"/>
        <v>459000</v>
      </c>
      <c r="I34" s="98">
        <f t="shared" si="17"/>
        <v>619585</v>
      </c>
      <c r="J34" s="97">
        <f t="shared" si="17"/>
        <v>827000</v>
      </c>
      <c r="K34" s="98">
        <f t="shared" si="17"/>
        <v>617512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1286000</v>
      </c>
      <c r="Q34" s="98">
        <f>$I34      +$K34      +$M34      +$O34</f>
        <v>1237097</v>
      </c>
      <c r="R34" s="52">
        <f>IF(($H34      =0),0,((($J34      -$H34      )/$H34      )*100))</f>
        <v>80.174291938997825</v>
      </c>
      <c r="S34" s="53">
        <f>IF(($I34      =0),0,((($K34      -$I34      )/$I34      )*100))</f>
        <v>-0.33457879064212337</v>
      </c>
      <c r="T34" s="52">
        <f>IF($E34   =0,0,($P34   /$E34   )*100)</f>
        <v>70.04357298474946</v>
      </c>
      <c r="U34" s="54">
        <f>IF($E34   =0,0,($Q34   /$E34   )*100)</f>
        <v>67.380010893246194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50000000</v>
      </c>
      <c r="C44" s="93"/>
      <c r="D44" s="93"/>
      <c r="E44" s="93">
        <f t="shared" si="26"/>
        <v>50000000</v>
      </c>
      <c r="F44" s="94">
        <v>50000000</v>
      </c>
      <c r="G44" s="95">
        <v>40000000</v>
      </c>
      <c r="H44" s="94">
        <v>1253000</v>
      </c>
      <c r="I44" s="95">
        <v>1251957</v>
      </c>
      <c r="J44" s="94">
        <v>7595000</v>
      </c>
      <c r="K44" s="95">
        <v>10478073</v>
      </c>
      <c r="L44" s="94"/>
      <c r="M44" s="95"/>
      <c r="N44" s="94"/>
      <c r="O44" s="95"/>
      <c r="P44" s="94">
        <f t="shared" si="27"/>
        <v>8848000</v>
      </c>
      <c r="Q44" s="95">
        <f t="shared" si="28"/>
        <v>11730030</v>
      </c>
      <c r="R44" s="48">
        <f t="shared" si="29"/>
        <v>506.14525139664801</v>
      </c>
      <c r="S44" s="49">
        <f t="shared" si="30"/>
        <v>736.93553372839483</v>
      </c>
      <c r="T44" s="48">
        <f t="shared" si="31"/>
        <v>17.696000000000002</v>
      </c>
      <c r="U44" s="50">
        <f t="shared" si="32"/>
        <v>23.460059999999999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60610000</v>
      </c>
      <c r="C52" s="93"/>
      <c r="D52" s="93"/>
      <c r="E52" s="93">
        <f t="shared" si="26"/>
        <v>60610000</v>
      </c>
      <c r="F52" s="94">
        <v>60610000</v>
      </c>
      <c r="G52" s="95">
        <v>52610000</v>
      </c>
      <c r="H52" s="94">
        <v>10807000</v>
      </c>
      <c r="I52" s="95">
        <v>3700884</v>
      </c>
      <c r="J52" s="94">
        <v>26049000</v>
      </c>
      <c r="K52" s="95">
        <v>33155508</v>
      </c>
      <c r="L52" s="94"/>
      <c r="M52" s="95"/>
      <c r="N52" s="94"/>
      <c r="O52" s="95"/>
      <c r="P52" s="94">
        <f t="shared" si="27"/>
        <v>36856000</v>
      </c>
      <c r="Q52" s="95">
        <f t="shared" si="28"/>
        <v>36856392</v>
      </c>
      <c r="R52" s="48">
        <f t="shared" si="29"/>
        <v>141.03821597112983</v>
      </c>
      <c r="S52" s="49">
        <f t="shared" si="30"/>
        <v>795.88076794625283</v>
      </c>
      <c r="T52" s="48">
        <f t="shared" si="31"/>
        <v>60.808447450915693</v>
      </c>
      <c r="U52" s="50">
        <f t="shared" si="32"/>
        <v>60.809094208876424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110610000</v>
      </c>
      <c r="C54" s="96">
        <f>SUM(C43:C53)</f>
        <v>0</v>
      </c>
      <c r="D54" s="96"/>
      <c r="E54" s="96">
        <f t="shared" si="26"/>
        <v>110610000</v>
      </c>
      <c r="F54" s="97">
        <f t="shared" ref="F54:O54" si="33">SUM(F43:F53)</f>
        <v>110610000</v>
      </c>
      <c r="G54" s="98">
        <f t="shared" si="33"/>
        <v>92610000</v>
      </c>
      <c r="H54" s="97">
        <f t="shared" si="33"/>
        <v>12060000</v>
      </c>
      <c r="I54" s="98">
        <f t="shared" si="33"/>
        <v>4952841</v>
      </c>
      <c r="J54" s="97">
        <f t="shared" si="33"/>
        <v>33644000</v>
      </c>
      <c r="K54" s="98">
        <f t="shared" si="33"/>
        <v>43633581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45704000</v>
      </c>
      <c r="Q54" s="98">
        <f t="shared" si="28"/>
        <v>48586422</v>
      </c>
      <c r="R54" s="52">
        <f t="shared" si="29"/>
        <v>178.97180762852406</v>
      </c>
      <c r="S54" s="53">
        <f t="shared" si="30"/>
        <v>780.98085523036173</v>
      </c>
      <c r="T54" s="52">
        <f>IF((+$E44+$E46+$E48+$E49+$E52) =0,0,(P54   /(+$E44+$E46+$E48+$E49+$E52) )*100)</f>
        <v>41.319952987975775</v>
      </c>
      <c r="U54" s="54">
        <f>IF((+$E44+$E46+$E48+$E49+$E52) =0,0,(Q54   /(+$E44+$E46+$E48+$E49+$E52) )*100)</f>
        <v>43.925885543802551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117568000</v>
      </c>
      <c r="C68" s="105">
        <f>SUM(C9:C15,C18:C24,C27:C30,C33,C36:C40,C43:C53,C56:C59,C62:C66)</f>
        <v>0</v>
      </c>
      <c r="D68" s="105"/>
      <c r="E68" s="105">
        <f t="shared" si="35"/>
        <v>117568000</v>
      </c>
      <c r="F68" s="106">
        <f t="shared" ref="F68:O68" si="43">SUM(F9:F15,F18:F24,F27:F30,F33,F36:F40,F43:F53,F56:F59,F62:F66)</f>
        <v>117568000</v>
      </c>
      <c r="G68" s="107">
        <f t="shared" si="43"/>
        <v>95396000</v>
      </c>
      <c r="H68" s="106">
        <f t="shared" si="43"/>
        <v>13454000</v>
      </c>
      <c r="I68" s="107">
        <f t="shared" si="43"/>
        <v>6507696</v>
      </c>
      <c r="J68" s="106">
        <f t="shared" si="43"/>
        <v>34731000</v>
      </c>
      <c r="K68" s="107">
        <f t="shared" si="43"/>
        <v>44321189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48185000</v>
      </c>
      <c r="Q68" s="107">
        <f t="shared" si="37"/>
        <v>50828885</v>
      </c>
      <c r="R68" s="61">
        <f t="shared" si="38"/>
        <v>158.1462762003865</v>
      </c>
      <c r="S68" s="62">
        <f t="shared" si="39"/>
        <v>581.05807339494652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41.398537712749054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43.670053181892385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180157000</v>
      </c>
      <c r="C70" s="93">
        <v>-1781000</v>
      </c>
      <c r="D70" s="93"/>
      <c r="E70" s="93">
        <f>$B70      +$C70      +$D70</f>
        <v>178376000</v>
      </c>
      <c r="F70" s="94">
        <v>180157000</v>
      </c>
      <c r="G70" s="95">
        <v>149441000</v>
      </c>
      <c r="H70" s="94">
        <v>66999000</v>
      </c>
      <c r="I70" s="95">
        <v>69003592</v>
      </c>
      <c r="J70" s="94">
        <v>41057000</v>
      </c>
      <c r="K70" s="95">
        <v>48034100</v>
      </c>
      <c r="L70" s="94"/>
      <c r="M70" s="95"/>
      <c r="N70" s="94"/>
      <c r="O70" s="95"/>
      <c r="P70" s="94">
        <f>$H70      +$J70      +$L70      +$N70</f>
        <v>108056000</v>
      </c>
      <c r="Q70" s="95">
        <f>$I70      +$K70      +$M70      +$O70</f>
        <v>117037692</v>
      </c>
      <c r="R70" s="48">
        <f>IF(($H70      =0),0,((($J70      -$H70      )/$H70      )*100))</f>
        <v>-38.719980895237242</v>
      </c>
      <c r="S70" s="49">
        <f>IF(($I70      =0),0,((($K70      -$I70      )/$I70      )*100))</f>
        <v>-30.38898612698307</v>
      </c>
      <c r="T70" s="48">
        <f>IF(($E70      =0),0,(($P70      /$E70      )*100))</f>
        <v>60.577656186930973</v>
      </c>
      <c r="U70" s="50">
        <f>IF(($E70      =0),0,(($Q70      /$E70      )*100))</f>
        <v>65.612914293402696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180157000</v>
      </c>
      <c r="C72" s="102">
        <f>SUM(C70:C71)</f>
        <v>-1781000</v>
      </c>
      <c r="D72" s="102"/>
      <c r="E72" s="102">
        <f>$B72      +$C72      +$D72</f>
        <v>178376000</v>
      </c>
      <c r="F72" s="103">
        <f t="shared" ref="F72:O72" si="44">SUM(F70:F71)</f>
        <v>180157000</v>
      </c>
      <c r="G72" s="104">
        <f t="shared" si="44"/>
        <v>149441000</v>
      </c>
      <c r="H72" s="103">
        <f t="shared" si="44"/>
        <v>66999000</v>
      </c>
      <c r="I72" s="104">
        <f t="shared" si="44"/>
        <v>69003592</v>
      </c>
      <c r="J72" s="103">
        <f t="shared" si="44"/>
        <v>41057000</v>
      </c>
      <c r="K72" s="104">
        <f t="shared" si="44"/>
        <v>48034100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108056000</v>
      </c>
      <c r="Q72" s="104">
        <f>$I72      +$K72      +$M72      +$O72</f>
        <v>117037692</v>
      </c>
      <c r="R72" s="57">
        <f>IF(($H72      =0),0,((($J72      -$H72      )/$H72      )*100))</f>
        <v>-38.719980895237242</v>
      </c>
      <c r="S72" s="58">
        <f>IF(($I72      =0),0,((($K72      -$I72      )/$I72      )*100))</f>
        <v>-30.38898612698307</v>
      </c>
      <c r="T72" s="57">
        <f>IF(($E70      =0),0,(($P70      /$E70      )*100))</f>
        <v>60.577656186930973</v>
      </c>
      <c r="U72" s="59">
        <f>IF($E70   =0,0,($Q70   /$E70 )*100)</f>
        <v>65.612914293402696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180157000</v>
      </c>
      <c r="C73" s="105">
        <f>SUM(C70:C71)</f>
        <v>-1781000</v>
      </c>
      <c r="D73" s="105"/>
      <c r="E73" s="105">
        <f>$B73      +$C73      +$D73</f>
        <v>178376000</v>
      </c>
      <c r="F73" s="106">
        <f t="shared" ref="F73:O73" si="45">SUM(F70:F71)</f>
        <v>180157000</v>
      </c>
      <c r="G73" s="107">
        <f t="shared" si="45"/>
        <v>149441000</v>
      </c>
      <c r="H73" s="106">
        <f t="shared" si="45"/>
        <v>66999000</v>
      </c>
      <c r="I73" s="107">
        <f t="shared" si="45"/>
        <v>69003592</v>
      </c>
      <c r="J73" s="106">
        <f t="shared" si="45"/>
        <v>41057000</v>
      </c>
      <c r="K73" s="107">
        <f t="shared" si="45"/>
        <v>48034100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108056000</v>
      </c>
      <c r="Q73" s="107">
        <f>$I73      +$K73      +$M73      +$O73</f>
        <v>117037692</v>
      </c>
      <c r="R73" s="61">
        <f>IF(($H73      =0),0,((($J73      -$H73      )/$H73      )*100))</f>
        <v>-38.719980895237242</v>
      </c>
      <c r="S73" s="62">
        <f>IF(($I73      =0),0,((($K73      -$I73      )/$I73      )*100))</f>
        <v>-30.38898612698307</v>
      </c>
      <c r="T73" s="61">
        <f>IF(($E70      =0),0,(($P70      /$E70      )*100))</f>
        <v>60.577656186930973</v>
      </c>
      <c r="U73" s="65">
        <f>IF($E70   =0,0,($Q70   /$E70 )*100)</f>
        <v>65.612914293402696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297725000</v>
      </c>
      <c r="C74" s="105">
        <f>SUM(C9:C15,C18:C24,C27:C30,C33,C36:C40,C43:C53,C56:C59,C62:C66,C70:C71)</f>
        <v>-1781000</v>
      </c>
      <c r="D74" s="105"/>
      <c r="E74" s="105">
        <f>$B74      +$C74      +$D74</f>
        <v>295944000</v>
      </c>
      <c r="F74" s="106">
        <f t="shared" ref="F74:O74" si="46">SUM(F9:F15,F18:F24,F27:F30,F33,F36:F40,F43:F53,F56:F59,F62:F66,F70:F71)</f>
        <v>297725000</v>
      </c>
      <c r="G74" s="107">
        <f t="shared" si="46"/>
        <v>244837000</v>
      </c>
      <c r="H74" s="106">
        <f t="shared" si="46"/>
        <v>80453000</v>
      </c>
      <c r="I74" s="107">
        <f t="shared" si="46"/>
        <v>75511288</v>
      </c>
      <c r="J74" s="106">
        <f t="shared" si="46"/>
        <v>75788000</v>
      </c>
      <c r="K74" s="107">
        <f t="shared" si="46"/>
        <v>92355289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156241000</v>
      </c>
      <c r="Q74" s="107">
        <f>$I74      +$K74      +$M74      +$O74</f>
        <v>167866577</v>
      </c>
      <c r="R74" s="61">
        <f>IF(($H74      =0),0,((($J74      -$H74      )/$H74      )*100))</f>
        <v>-5.7984164667569882</v>
      </c>
      <c r="S74" s="62">
        <f>IF(($I74      =0),0,((($K74      -$I74      )/$I74      )*100))</f>
        <v>22.30660004104287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53.004556110038706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56.948517992054789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8FvlLE4WXISETwTDgt5bxU8YY2Q1Np/sJWzU55vthV5Nf2GshTUNmJ4upznRuZsFgJ63eDBMayf3pVVnh4JzlQ==" saltValue="11LoCPDPQrwYV/LUohMf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15000000</v>
      </c>
      <c r="C9" s="93"/>
      <c r="D9" s="93"/>
      <c r="E9" s="93">
        <f>$B9       +$C9       +$D9</f>
        <v>15000000</v>
      </c>
      <c r="F9" s="94">
        <v>15000000</v>
      </c>
      <c r="G9" s="95">
        <v>12000000</v>
      </c>
      <c r="H9" s="94"/>
      <c r="I9" s="95"/>
      <c r="J9" s="94">
        <v>2282000</v>
      </c>
      <c r="K9" s="95"/>
      <c r="L9" s="94"/>
      <c r="M9" s="95"/>
      <c r="N9" s="94"/>
      <c r="O9" s="95"/>
      <c r="P9" s="94">
        <f>$H9       +$J9       +$L9       +$N9</f>
        <v>2282000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15.213333333333335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225000</v>
      </c>
      <c r="I10" s="95"/>
      <c r="J10" s="94">
        <v>88000</v>
      </c>
      <c r="K10" s="95"/>
      <c r="L10" s="94"/>
      <c r="M10" s="95"/>
      <c r="N10" s="94"/>
      <c r="O10" s="95"/>
      <c r="P10" s="94">
        <f t="shared" ref="P10:P16" si="1">$H10      +$J10      +$L10      +$N10</f>
        <v>313000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-60.888888888888893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31.3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13800000</v>
      </c>
      <c r="C11" s="93"/>
      <c r="D11" s="93"/>
      <c r="E11" s="93">
        <f t="shared" si="0"/>
        <v>13800000</v>
      </c>
      <c r="F11" s="94">
        <v>13800000</v>
      </c>
      <c r="G11" s="95">
        <v>8000000</v>
      </c>
      <c r="H11" s="94">
        <v>2566000</v>
      </c>
      <c r="I11" s="95"/>
      <c r="J11" s="94">
        <v>2423000</v>
      </c>
      <c r="K11" s="95"/>
      <c r="L11" s="94"/>
      <c r="M11" s="95"/>
      <c r="N11" s="94"/>
      <c r="O11" s="95"/>
      <c r="P11" s="94">
        <f t="shared" si="1"/>
        <v>4989000</v>
      </c>
      <c r="Q11" s="95">
        <f t="shared" si="2"/>
        <v>0</v>
      </c>
      <c r="R11" s="48">
        <f t="shared" si="3"/>
        <v>-5.5728760717069372</v>
      </c>
      <c r="S11" s="49">
        <f t="shared" si="4"/>
        <v>0</v>
      </c>
      <c r="T11" s="48">
        <f t="shared" si="5"/>
        <v>36.152173913043477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17213000</v>
      </c>
      <c r="C13" s="93"/>
      <c r="D13" s="93"/>
      <c r="E13" s="93">
        <f t="shared" si="0"/>
        <v>17213000</v>
      </c>
      <c r="F13" s="94">
        <v>17213000</v>
      </c>
      <c r="G13" s="95">
        <v>11250000</v>
      </c>
      <c r="H13" s="94">
        <v>1429000</v>
      </c>
      <c r="I13" s="95"/>
      <c r="J13" s="94">
        <v>9871000</v>
      </c>
      <c r="K13" s="95"/>
      <c r="L13" s="94"/>
      <c r="M13" s="95"/>
      <c r="N13" s="94"/>
      <c r="O13" s="95"/>
      <c r="P13" s="94">
        <f t="shared" si="1"/>
        <v>11300000</v>
      </c>
      <c r="Q13" s="95">
        <f t="shared" si="2"/>
        <v>0</v>
      </c>
      <c r="R13" s="48">
        <f t="shared" si="3"/>
        <v>590.76277116864946</v>
      </c>
      <c r="S13" s="49">
        <f t="shared" si="4"/>
        <v>0</v>
      </c>
      <c r="T13" s="48">
        <f t="shared" si="5"/>
        <v>65.64805670133039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15000000</v>
      </c>
      <c r="C14" s="93"/>
      <c r="D14" s="93"/>
      <c r="E14" s="93">
        <f t="shared" si="0"/>
        <v>15000000</v>
      </c>
      <c r="F14" s="94">
        <v>15000000</v>
      </c>
      <c r="G14" s="95">
        <v>12000000</v>
      </c>
      <c r="H14" s="94"/>
      <c r="I14" s="95"/>
      <c r="J14" s="94">
        <v>2282000</v>
      </c>
      <c r="K14" s="95"/>
      <c r="L14" s="94"/>
      <c r="M14" s="95"/>
      <c r="N14" s="94"/>
      <c r="O14" s="95"/>
      <c r="P14" s="94">
        <f t="shared" si="1"/>
        <v>2282000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15.213333333333335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62013000</v>
      </c>
      <c r="C16" s="96">
        <f>SUM(C9:C15)</f>
        <v>0</v>
      </c>
      <c r="D16" s="96"/>
      <c r="E16" s="96">
        <f t="shared" si="0"/>
        <v>62013000</v>
      </c>
      <c r="F16" s="97">
        <f t="shared" ref="F16:O16" si="7">SUM(F9:F15)</f>
        <v>62013000</v>
      </c>
      <c r="G16" s="98">
        <f t="shared" si="7"/>
        <v>44250000</v>
      </c>
      <c r="H16" s="97">
        <f t="shared" si="7"/>
        <v>4220000</v>
      </c>
      <c r="I16" s="98">
        <f t="shared" si="7"/>
        <v>0</v>
      </c>
      <c r="J16" s="97">
        <f t="shared" si="7"/>
        <v>16946000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21166000</v>
      </c>
      <c r="Q16" s="98">
        <f t="shared" si="2"/>
        <v>0</v>
      </c>
      <c r="R16" s="52">
        <f t="shared" si="3"/>
        <v>301.56398104265401</v>
      </c>
      <c r="S16" s="53">
        <f t="shared" si="4"/>
        <v>0</v>
      </c>
      <c r="T16" s="52">
        <f>IF((SUM($E9:$E13))=0,0,(P16/(SUM($E9:$E13))*100))</f>
        <v>45.021589773041498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2215000</v>
      </c>
      <c r="C20" s="93"/>
      <c r="D20" s="93"/>
      <c r="E20" s="93">
        <f t="shared" si="8"/>
        <v>2215000</v>
      </c>
      <c r="F20" s="94">
        <v>2215000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>
        <v>53999000</v>
      </c>
      <c r="D21" s="93"/>
      <c r="E21" s="93">
        <f t="shared" si="8"/>
        <v>53999000</v>
      </c>
      <c r="F21" s="94">
        <v>53999000</v>
      </c>
      <c r="G21" s="95">
        <v>53999000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2215000</v>
      </c>
      <c r="C25" s="96">
        <f>SUM(C18:C24)</f>
        <v>53999000</v>
      </c>
      <c r="D25" s="96"/>
      <c r="E25" s="96">
        <f t="shared" si="8"/>
        <v>56214000</v>
      </c>
      <c r="F25" s="97">
        <f t="shared" ref="F25:O25" si="15">SUM(F18:F24)</f>
        <v>56214000</v>
      </c>
      <c r="G25" s="98">
        <f t="shared" si="15"/>
        <v>53999000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339948000</v>
      </c>
      <c r="C29" s="93"/>
      <c r="D29" s="93"/>
      <c r="E29" s="93">
        <f>$B29      +$C29      +$D29</f>
        <v>339948000</v>
      </c>
      <c r="F29" s="94">
        <v>339948000</v>
      </c>
      <c r="G29" s="95">
        <v>90025000</v>
      </c>
      <c r="H29" s="94">
        <v>14415000</v>
      </c>
      <c r="I29" s="95"/>
      <c r="J29" s="94">
        <v>19231000</v>
      </c>
      <c r="K29" s="95"/>
      <c r="L29" s="94"/>
      <c r="M29" s="95"/>
      <c r="N29" s="94"/>
      <c r="O29" s="95"/>
      <c r="P29" s="94">
        <f>$H29      +$J29      +$L29      +$N29</f>
        <v>33646000</v>
      </c>
      <c r="Q29" s="95">
        <f>$I29      +$K29      +$M29      +$O29</f>
        <v>0</v>
      </c>
      <c r="R29" s="48">
        <f>IF(($H29      =0),0,((($J29      -$H29      )/$H29      )*100))</f>
        <v>33.409642733263958</v>
      </c>
      <c r="S29" s="49">
        <f>IF(($I29      =0),0,((($K29      -$I29      )/$I29      )*100))</f>
        <v>0</v>
      </c>
      <c r="T29" s="48">
        <f>IF(($E29      =0),0,(($P29      /$E29      )*100))</f>
        <v>9.8973960723404755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339948000</v>
      </c>
      <c r="C31" s="96">
        <f>SUM(C27:C30)</f>
        <v>0</v>
      </c>
      <c r="D31" s="96"/>
      <c r="E31" s="96">
        <f>$B31      +$C31      +$D31</f>
        <v>339948000</v>
      </c>
      <c r="F31" s="97">
        <f t="shared" ref="F31:O31" si="16">SUM(F27:F30)</f>
        <v>339948000</v>
      </c>
      <c r="G31" s="98">
        <f t="shared" si="16"/>
        <v>90025000</v>
      </c>
      <c r="H31" s="97">
        <f t="shared" si="16"/>
        <v>14415000</v>
      </c>
      <c r="I31" s="98">
        <f t="shared" si="16"/>
        <v>0</v>
      </c>
      <c r="J31" s="97">
        <f t="shared" si="16"/>
        <v>19231000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33646000</v>
      </c>
      <c r="Q31" s="98">
        <f>$I31      +$K31      +$M31      +$O31</f>
        <v>0</v>
      </c>
      <c r="R31" s="52">
        <f>IF(($H31      =0),0,((($J31      -$H31      )/$H31      )*100))</f>
        <v>33.409642733263958</v>
      </c>
      <c r="S31" s="53">
        <f>IF(($I31      =0),0,((($K31      -$I31      )/$I31      )*100))</f>
        <v>0</v>
      </c>
      <c r="T31" s="52">
        <f>IF($E31   =0,0,($P31   /$E31   )*100)</f>
        <v>9.8973960723404755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3480000</v>
      </c>
      <c r="C33" s="93"/>
      <c r="D33" s="93"/>
      <c r="E33" s="93">
        <f>$B33      +$C33      +$D33</f>
        <v>3480000</v>
      </c>
      <c r="F33" s="94">
        <v>3480000</v>
      </c>
      <c r="G33" s="95">
        <v>869000</v>
      </c>
      <c r="H33" s="94">
        <v>95000</v>
      </c>
      <c r="I33" s="95"/>
      <c r="J33" s="94">
        <v>774000</v>
      </c>
      <c r="K33" s="95"/>
      <c r="L33" s="94"/>
      <c r="M33" s="95"/>
      <c r="N33" s="94"/>
      <c r="O33" s="95"/>
      <c r="P33" s="94">
        <f>$H33      +$J33      +$L33      +$N33</f>
        <v>869000</v>
      </c>
      <c r="Q33" s="95">
        <f>$I33      +$K33      +$M33      +$O33</f>
        <v>0</v>
      </c>
      <c r="R33" s="48">
        <f>IF(($H33      =0),0,((($J33      -$H33      )/$H33      )*100))</f>
        <v>714.73684210526312</v>
      </c>
      <c r="S33" s="49">
        <f>IF(($I33      =0),0,((($K33      -$I33      )/$I33      )*100))</f>
        <v>0</v>
      </c>
      <c r="T33" s="48">
        <f>IF(($E33      =0),0,(($P33      /$E33      )*100))</f>
        <v>24.971264367816094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3480000</v>
      </c>
      <c r="C34" s="96">
        <f>C33</f>
        <v>0</v>
      </c>
      <c r="D34" s="96"/>
      <c r="E34" s="96">
        <f>$B34      +$C34      +$D34</f>
        <v>3480000</v>
      </c>
      <c r="F34" s="97">
        <f t="shared" ref="F34:O34" si="17">F33</f>
        <v>3480000</v>
      </c>
      <c r="G34" s="98">
        <f t="shared" si="17"/>
        <v>869000</v>
      </c>
      <c r="H34" s="97">
        <f t="shared" si="17"/>
        <v>95000</v>
      </c>
      <c r="I34" s="98">
        <f t="shared" si="17"/>
        <v>0</v>
      </c>
      <c r="J34" s="97">
        <f t="shared" si="17"/>
        <v>774000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869000</v>
      </c>
      <c r="Q34" s="98">
        <f>$I34      +$K34      +$M34      +$O34</f>
        <v>0</v>
      </c>
      <c r="R34" s="52">
        <f>IF(($H34      =0),0,((($J34      -$H34      )/$H34      )*100))</f>
        <v>714.73684210526312</v>
      </c>
      <c r="S34" s="53">
        <f>IF(($I34      =0),0,((($K34      -$I34      )/$I34      )*100))</f>
        <v>0</v>
      </c>
      <c r="T34" s="52">
        <f>IF($E34   =0,0,($P34   /$E34   )*100)</f>
        <v>24.971264367816094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7000000</v>
      </c>
      <c r="C39" s="93"/>
      <c r="D39" s="93"/>
      <c r="E39" s="93">
        <f t="shared" si="18"/>
        <v>7000000</v>
      </c>
      <c r="F39" s="94">
        <v>7000000</v>
      </c>
      <c r="G39" s="95">
        <v>4200000</v>
      </c>
      <c r="H39" s="94">
        <v>1890000</v>
      </c>
      <c r="I39" s="95"/>
      <c r="J39" s="94">
        <v>2117000</v>
      </c>
      <c r="K39" s="95"/>
      <c r="L39" s="94"/>
      <c r="M39" s="95"/>
      <c r="N39" s="94"/>
      <c r="O39" s="95"/>
      <c r="P39" s="94">
        <f t="shared" si="19"/>
        <v>4007000</v>
      </c>
      <c r="Q39" s="95">
        <f t="shared" si="20"/>
        <v>0</v>
      </c>
      <c r="R39" s="48">
        <f t="shared" si="21"/>
        <v>12.010582010582011</v>
      </c>
      <c r="S39" s="49">
        <f t="shared" si="22"/>
        <v>0</v>
      </c>
      <c r="T39" s="48">
        <f t="shared" si="23"/>
        <v>57.24285714285714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7000000</v>
      </c>
      <c r="C41" s="96">
        <f>SUM(C36:C40)</f>
        <v>0</v>
      </c>
      <c r="D41" s="96"/>
      <c r="E41" s="96">
        <f t="shared" si="18"/>
        <v>7000000</v>
      </c>
      <c r="F41" s="97">
        <f t="shared" ref="F41:O41" si="25">SUM(F36:F40)</f>
        <v>7000000</v>
      </c>
      <c r="G41" s="98">
        <f t="shared" si="25"/>
        <v>4200000</v>
      </c>
      <c r="H41" s="97">
        <f t="shared" si="25"/>
        <v>1890000</v>
      </c>
      <c r="I41" s="98">
        <f t="shared" si="25"/>
        <v>0</v>
      </c>
      <c r="J41" s="97">
        <f t="shared" si="25"/>
        <v>2117000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4007000</v>
      </c>
      <c r="Q41" s="98">
        <f t="shared" si="20"/>
        <v>0</v>
      </c>
      <c r="R41" s="52">
        <f t="shared" si="21"/>
        <v>12.010582010582011</v>
      </c>
      <c r="S41" s="53">
        <f t="shared" si="22"/>
        <v>0</v>
      </c>
      <c r="T41" s="52">
        <f>IF((+$E36+$E39) =0,0,(P41   /(+$E36+$E39) )*100)</f>
        <v>57.24285714285714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250000000</v>
      </c>
      <c r="C44" s="93"/>
      <c r="D44" s="93"/>
      <c r="E44" s="93">
        <f t="shared" si="26"/>
        <v>250000000</v>
      </c>
      <c r="F44" s="94">
        <v>250000000</v>
      </c>
      <c r="G44" s="95">
        <v>110000000</v>
      </c>
      <c r="H44" s="94"/>
      <c r="I44" s="95"/>
      <c r="J44" s="94">
        <v>7910000</v>
      </c>
      <c r="K44" s="95"/>
      <c r="L44" s="94"/>
      <c r="M44" s="95"/>
      <c r="N44" s="94"/>
      <c r="O44" s="95"/>
      <c r="P44" s="94">
        <f t="shared" si="27"/>
        <v>7910000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3.1640000000000001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250000000</v>
      </c>
      <c r="C54" s="96">
        <f>SUM(C43:C53)</f>
        <v>0</v>
      </c>
      <c r="D54" s="96"/>
      <c r="E54" s="96">
        <f t="shared" si="26"/>
        <v>250000000</v>
      </c>
      <c r="F54" s="97">
        <f t="shared" ref="F54:O54" si="33">SUM(F43:F53)</f>
        <v>250000000</v>
      </c>
      <c r="G54" s="98">
        <f t="shared" si="33"/>
        <v>110000000</v>
      </c>
      <c r="H54" s="97">
        <f t="shared" si="33"/>
        <v>0</v>
      </c>
      <c r="I54" s="98">
        <f t="shared" si="33"/>
        <v>0</v>
      </c>
      <c r="J54" s="97">
        <f t="shared" si="33"/>
        <v>7910000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7910000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3.1640000000000001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361684000</v>
      </c>
      <c r="C66" s="93"/>
      <c r="D66" s="93"/>
      <c r="E66" s="93">
        <f t="shared" si="35"/>
        <v>361684000</v>
      </c>
      <c r="F66" s="94">
        <v>361684000</v>
      </c>
      <c r="G66" s="95">
        <v>252056000</v>
      </c>
      <c r="H66" s="94">
        <v>27815000</v>
      </c>
      <c r="I66" s="95"/>
      <c r="J66" s="94">
        <v>120349000</v>
      </c>
      <c r="K66" s="95"/>
      <c r="L66" s="94"/>
      <c r="M66" s="95"/>
      <c r="N66" s="94"/>
      <c r="O66" s="95"/>
      <c r="P66" s="94">
        <f t="shared" si="36"/>
        <v>148164000</v>
      </c>
      <c r="Q66" s="95">
        <f t="shared" si="37"/>
        <v>0</v>
      </c>
      <c r="R66" s="48">
        <f t="shared" si="38"/>
        <v>332.67661333812691</v>
      </c>
      <c r="S66" s="49">
        <f t="shared" si="39"/>
        <v>0</v>
      </c>
      <c r="T66" s="48">
        <f t="shared" si="40"/>
        <v>40.965041306776079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361684000</v>
      </c>
      <c r="C67" s="96">
        <f>SUM(C62:C66)</f>
        <v>0</v>
      </c>
      <c r="D67" s="96"/>
      <c r="E67" s="96">
        <f t="shared" si="35"/>
        <v>361684000</v>
      </c>
      <c r="F67" s="97">
        <f t="shared" ref="F67:O67" si="42">SUM(F62:F66)</f>
        <v>361684000</v>
      </c>
      <c r="G67" s="98">
        <f t="shared" si="42"/>
        <v>252056000</v>
      </c>
      <c r="H67" s="97">
        <f t="shared" si="42"/>
        <v>27815000</v>
      </c>
      <c r="I67" s="98">
        <f t="shared" si="42"/>
        <v>0</v>
      </c>
      <c r="J67" s="97">
        <f t="shared" si="42"/>
        <v>120349000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148164000</v>
      </c>
      <c r="Q67" s="98">
        <f t="shared" si="37"/>
        <v>0</v>
      </c>
      <c r="R67" s="52">
        <f t="shared" si="38"/>
        <v>332.67661333812691</v>
      </c>
      <c r="S67" s="53">
        <f t="shared" si="39"/>
        <v>0</v>
      </c>
      <c r="T67" s="52">
        <f>IF((+$E62+$E64+$E65++$E66) =0,0,(P67   /(+$E62+$E64+$E65+$E66) )*100)</f>
        <v>40.965041306776079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1026340000</v>
      </c>
      <c r="C68" s="105">
        <f>SUM(C9:C15,C18:C24,C27:C30,C33,C36:C40,C43:C53,C56:C59,C62:C66)</f>
        <v>53999000</v>
      </c>
      <c r="D68" s="105"/>
      <c r="E68" s="105">
        <f t="shared" si="35"/>
        <v>1080339000</v>
      </c>
      <c r="F68" s="106">
        <f t="shared" ref="F68:O68" si="43">SUM(F9:F15,F18:F24,F27:F30,F33,F36:F40,F43:F53,F56:F59,F62:F66)</f>
        <v>1080339000</v>
      </c>
      <c r="G68" s="107">
        <f t="shared" si="43"/>
        <v>555399000</v>
      </c>
      <c r="H68" s="106">
        <f t="shared" si="43"/>
        <v>48435000</v>
      </c>
      <c r="I68" s="107">
        <f t="shared" si="43"/>
        <v>0</v>
      </c>
      <c r="J68" s="106">
        <f t="shared" si="43"/>
        <v>167327000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215762000</v>
      </c>
      <c r="Q68" s="107">
        <f t="shared" si="37"/>
        <v>0</v>
      </c>
      <c r="R68" s="61">
        <f t="shared" si="38"/>
        <v>245.46712088365851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20.295092576218767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1026340000</v>
      </c>
      <c r="C74" s="105">
        <f>SUM(C9:C15,C18:C24,C27:C30,C33,C36:C40,C43:C53,C56:C59,C62:C66,C70:C71)</f>
        <v>53999000</v>
      </c>
      <c r="D74" s="105"/>
      <c r="E74" s="105">
        <f>$B74      +$C74      +$D74</f>
        <v>1080339000</v>
      </c>
      <c r="F74" s="106">
        <f t="shared" ref="F74:O74" si="46">SUM(F9:F15,F18:F24,F27:F30,F33,F36:F40,F43:F53,F56:F59,F62:F66,F70:F71)</f>
        <v>1080339000</v>
      </c>
      <c r="G74" s="107">
        <f t="shared" si="46"/>
        <v>555399000</v>
      </c>
      <c r="H74" s="106">
        <f t="shared" si="46"/>
        <v>48435000</v>
      </c>
      <c r="I74" s="107">
        <f t="shared" si="46"/>
        <v>0</v>
      </c>
      <c r="J74" s="106">
        <f t="shared" si="46"/>
        <v>167327000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215762000</v>
      </c>
      <c r="Q74" s="107">
        <f>$I74      +$K74      +$M74      +$O74</f>
        <v>0</v>
      </c>
      <c r="R74" s="61">
        <f>IF(($H74      =0),0,((($J74      -$H74      )/$H74      )*100))</f>
        <v>245.46712088365851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20.295092576218767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176304000</v>
      </c>
      <c r="C87" s="119">
        <f t="shared" si="55"/>
        <v>0</v>
      </c>
      <c r="D87" s="119">
        <f t="shared" si="55"/>
        <v>0</v>
      </c>
      <c r="E87" s="119">
        <f t="shared" si="55"/>
        <v>176304000</v>
      </c>
      <c r="F87" s="119">
        <f t="shared" si="55"/>
        <v>0</v>
      </c>
      <c r="G87" s="119">
        <f t="shared" si="55"/>
        <v>0</v>
      </c>
      <c r="H87" s="119">
        <f t="shared" si="55"/>
        <v>74228000</v>
      </c>
      <c r="I87" s="119">
        <f t="shared" si="55"/>
        <v>0</v>
      </c>
      <c r="J87" s="119">
        <f t="shared" si="55"/>
        <v>66331000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140559000</v>
      </c>
      <c r="Q87" s="120">
        <f t="shared" si="55"/>
        <v>0</v>
      </c>
      <c r="R87" s="85">
        <f t="shared" si="55"/>
        <v>-10.638842485315514</v>
      </c>
      <c r="S87" s="85">
        <f t="shared" si="55"/>
        <v>0</v>
      </c>
      <c r="T87" s="86">
        <f>IF(SUM($E88:$E96) =0,0,(P87   /SUM($E88:$E96) )*100)</f>
        <v>79.72536074053906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157094000</v>
      </c>
      <c r="C91" s="93"/>
      <c r="D91" s="93"/>
      <c r="E91" s="93">
        <f t="shared" si="56"/>
        <v>157094000</v>
      </c>
      <c r="F91" s="93">
        <v>0</v>
      </c>
      <c r="G91" s="93">
        <v>0</v>
      </c>
      <c r="H91" s="93">
        <v>74228000</v>
      </c>
      <c r="I91" s="93"/>
      <c r="J91" s="93">
        <v>66331000</v>
      </c>
      <c r="K91" s="93"/>
      <c r="L91" s="93"/>
      <c r="M91" s="93"/>
      <c r="N91" s="93"/>
      <c r="O91" s="93"/>
      <c r="P91" s="93">
        <f t="shared" si="57"/>
        <v>140559000</v>
      </c>
      <c r="Q91" s="93">
        <f t="shared" si="58"/>
        <v>0</v>
      </c>
      <c r="R91" s="89">
        <f t="shared" si="59"/>
        <v>-10.638842485315514</v>
      </c>
      <c r="S91" s="89">
        <f t="shared" si="60"/>
        <v>0</v>
      </c>
      <c r="T91" s="89">
        <f t="shared" si="61"/>
        <v>89.47445478503316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19210000</v>
      </c>
      <c r="C93" s="93"/>
      <c r="D93" s="93"/>
      <c r="E93" s="93">
        <f t="shared" si="56"/>
        <v>19210000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176304000</v>
      </c>
      <c r="C114" s="128">
        <f t="shared" si="69"/>
        <v>0</v>
      </c>
      <c r="D114" s="128">
        <f t="shared" si="69"/>
        <v>0</v>
      </c>
      <c r="E114" s="128">
        <f t="shared" si="69"/>
        <v>176304000</v>
      </c>
      <c r="F114" s="128">
        <f t="shared" si="69"/>
        <v>0</v>
      </c>
      <c r="G114" s="128">
        <f t="shared" si="69"/>
        <v>0</v>
      </c>
      <c r="H114" s="128">
        <f t="shared" si="69"/>
        <v>74228000</v>
      </c>
      <c r="I114" s="128">
        <f t="shared" si="69"/>
        <v>0</v>
      </c>
      <c r="J114" s="128">
        <f t="shared" si="69"/>
        <v>66331000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140559000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0.79725360740539064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176304000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176304000</v>
      </c>
      <c r="F115" s="130">
        <f t="shared" si="70"/>
        <v>0</v>
      </c>
      <c r="G115" s="130">
        <f t="shared" si="70"/>
        <v>0</v>
      </c>
      <c r="H115" s="130">
        <f t="shared" si="70"/>
        <v>74228000</v>
      </c>
      <c r="I115" s="130">
        <f t="shared" si="70"/>
        <v>0</v>
      </c>
      <c r="J115" s="130">
        <f t="shared" si="70"/>
        <v>66331000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140559000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0.79725360740539064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D0XC4JHXsO/mBkKve6fU17iXEZv5wJE4ZD03mB4tR6uvtuWpTRSPKw99HoXe4xjtR/v/B0sU9OGhStnUL0Kpfg==" saltValue="t7YYrQk+qD4hx3p5Hz2S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150000</v>
      </c>
      <c r="I10" s="95">
        <v>149001</v>
      </c>
      <c r="J10" s="94">
        <v>104000</v>
      </c>
      <c r="K10" s="95">
        <v>1225452</v>
      </c>
      <c r="L10" s="94"/>
      <c r="M10" s="95"/>
      <c r="N10" s="94"/>
      <c r="O10" s="95"/>
      <c r="P10" s="94">
        <f t="shared" ref="P10:P16" si="1">$H10      +$J10      +$L10      +$N10</f>
        <v>254000</v>
      </c>
      <c r="Q10" s="95">
        <f t="shared" ref="Q10:Q16" si="2">$I10      +$K10      +$M10      +$O10</f>
        <v>1374453</v>
      </c>
      <c r="R10" s="48">
        <f t="shared" ref="R10:R16" si="3">IF(($H10      =0),0,((($J10      -$H10      )/$H10      )*100))</f>
        <v>-30.666666666666664</v>
      </c>
      <c r="S10" s="49">
        <f t="shared" ref="S10:S16" si="4">IF(($I10      =0),0,((($K10      -$I10      )/$I10      )*100))</f>
        <v>722.44548694304069</v>
      </c>
      <c r="T10" s="48">
        <f t="shared" ref="T10:T15" si="5">IF(($E10      =0),0,(($P10      /$E10      )*100))</f>
        <v>8.4666666666666668</v>
      </c>
      <c r="U10" s="50">
        <f t="shared" ref="U10:U15" si="6">IF(($E10      =0),0,(($Q10      /$E10      )*100))</f>
        <v>45.815100000000001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150000</v>
      </c>
      <c r="I16" s="98">
        <f t="shared" si="7"/>
        <v>149001</v>
      </c>
      <c r="J16" s="97">
        <f t="shared" si="7"/>
        <v>104000</v>
      </c>
      <c r="K16" s="98">
        <f t="shared" si="7"/>
        <v>1225452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254000</v>
      </c>
      <c r="Q16" s="98">
        <f t="shared" si="2"/>
        <v>1374453</v>
      </c>
      <c r="R16" s="52">
        <f t="shared" si="3"/>
        <v>-30.666666666666664</v>
      </c>
      <c r="S16" s="53">
        <f t="shared" si="4"/>
        <v>722.44548694304069</v>
      </c>
      <c r="T16" s="52">
        <f>IF((SUM($E9:$E13))=0,0,(P16/(SUM($E9:$E13))*100))</f>
        <v>8.4666666666666668</v>
      </c>
      <c r="U16" s="54">
        <f>IF((SUM($E9:$E13))=0,0,(Q16/(SUM($E9:$E13))*100))</f>
        <v>45.815100000000001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8113000</v>
      </c>
      <c r="C22" s="93"/>
      <c r="D22" s="93"/>
      <c r="E22" s="93">
        <f t="shared" si="8"/>
        <v>8113000</v>
      </c>
      <c r="F22" s="94">
        <v>8113000</v>
      </c>
      <c r="G22" s="95">
        <v>1623000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8113000</v>
      </c>
      <c r="C25" s="96">
        <f>SUM(C18:C24)</f>
        <v>0</v>
      </c>
      <c r="D25" s="96"/>
      <c r="E25" s="96">
        <f t="shared" si="8"/>
        <v>8113000</v>
      </c>
      <c r="F25" s="97">
        <f t="shared" ref="F25:O25" si="15">SUM(F18:F24)</f>
        <v>8113000</v>
      </c>
      <c r="G25" s="98">
        <f t="shared" si="15"/>
        <v>1623000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1593000</v>
      </c>
      <c r="C33" s="93"/>
      <c r="D33" s="93"/>
      <c r="E33" s="93">
        <f>$B33      +$C33      +$D33</f>
        <v>1593000</v>
      </c>
      <c r="F33" s="94">
        <v>1593000</v>
      </c>
      <c r="G33" s="95">
        <v>399000</v>
      </c>
      <c r="H33" s="94">
        <v>399000</v>
      </c>
      <c r="I33" s="95"/>
      <c r="J33" s="94"/>
      <c r="K33" s="95"/>
      <c r="L33" s="94"/>
      <c r="M33" s="95"/>
      <c r="N33" s="94"/>
      <c r="O33" s="95"/>
      <c r="P33" s="94">
        <f>$H33      +$J33      +$L33      +$N33</f>
        <v>399000</v>
      </c>
      <c r="Q33" s="95">
        <f>$I33      +$K33      +$M33      +$O33</f>
        <v>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25.04708097928437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1593000</v>
      </c>
      <c r="C34" s="96">
        <f>C33</f>
        <v>0</v>
      </c>
      <c r="D34" s="96"/>
      <c r="E34" s="96">
        <f>$B34      +$C34      +$D34</f>
        <v>1593000</v>
      </c>
      <c r="F34" s="97">
        <f t="shared" ref="F34:O34" si="17">F33</f>
        <v>1593000</v>
      </c>
      <c r="G34" s="98">
        <f t="shared" si="17"/>
        <v>399000</v>
      </c>
      <c r="H34" s="97">
        <f t="shared" si="17"/>
        <v>399000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399000</v>
      </c>
      <c r="Q34" s="98">
        <f>$I34      +$K34      +$M34      +$O34</f>
        <v>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25.04708097928437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18162000</v>
      </c>
      <c r="C36" s="93"/>
      <c r="D36" s="93"/>
      <c r="E36" s="93">
        <f t="shared" ref="E36:E41" si="18">$B36      +$C36      +$D36</f>
        <v>18162000</v>
      </c>
      <c r="F36" s="94">
        <v>18162000</v>
      </c>
      <c r="G36" s="95">
        <v>12162000</v>
      </c>
      <c r="H36" s="94">
        <v>4562000</v>
      </c>
      <c r="I36" s="95">
        <v>3906037</v>
      </c>
      <c r="J36" s="94">
        <v>7600000</v>
      </c>
      <c r="K36" s="95">
        <v>14052898</v>
      </c>
      <c r="L36" s="94"/>
      <c r="M36" s="95"/>
      <c r="N36" s="94"/>
      <c r="O36" s="95"/>
      <c r="P36" s="94">
        <f t="shared" ref="P36:P41" si="19">$H36      +$J36      +$L36      +$N36</f>
        <v>12162000</v>
      </c>
      <c r="Q36" s="95">
        <f t="shared" ref="Q36:Q41" si="20">$I36      +$K36      +$M36      +$O36</f>
        <v>17958935</v>
      </c>
      <c r="R36" s="48">
        <f t="shared" ref="R36:R41" si="21">IF(($H36      =0),0,((($J36      -$H36      )/$H36      )*100))</f>
        <v>66.593599298553258</v>
      </c>
      <c r="S36" s="49">
        <f t="shared" ref="S36:S41" si="22">IF(($I36      =0),0,((($K36      -$I36      )/$I36      )*100))</f>
        <v>259.77380654612335</v>
      </c>
      <c r="T36" s="48">
        <f t="shared" ref="T36:T40" si="23">IF(($E36      =0),0,(($P36      /$E36      )*100))</f>
        <v>66.963990749917414</v>
      </c>
      <c r="U36" s="50">
        <f t="shared" ref="U36:U40" si="24">IF(($E36      =0),0,(($Q36      /$E36      )*100))</f>
        <v>98.881923796938665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14535000</v>
      </c>
      <c r="C37" s="93"/>
      <c r="D37" s="93"/>
      <c r="E37" s="93">
        <f t="shared" si="18"/>
        <v>14535000</v>
      </c>
      <c r="F37" s="94">
        <v>14535000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32697000</v>
      </c>
      <c r="C41" s="96">
        <f>SUM(C36:C40)</f>
        <v>0</v>
      </c>
      <c r="D41" s="96"/>
      <c r="E41" s="96">
        <f t="shared" si="18"/>
        <v>32697000</v>
      </c>
      <c r="F41" s="97">
        <f t="shared" ref="F41:O41" si="25">SUM(F36:F40)</f>
        <v>32697000</v>
      </c>
      <c r="G41" s="98">
        <f t="shared" si="25"/>
        <v>12162000</v>
      </c>
      <c r="H41" s="97">
        <f t="shared" si="25"/>
        <v>4562000</v>
      </c>
      <c r="I41" s="98">
        <f t="shared" si="25"/>
        <v>3906037</v>
      </c>
      <c r="J41" s="97">
        <f t="shared" si="25"/>
        <v>7600000</v>
      </c>
      <c r="K41" s="98">
        <f t="shared" si="25"/>
        <v>14052898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12162000</v>
      </c>
      <c r="Q41" s="98">
        <f t="shared" si="20"/>
        <v>17958935</v>
      </c>
      <c r="R41" s="52">
        <f t="shared" si="21"/>
        <v>66.593599298553258</v>
      </c>
      <c r="S41" s="53">
        <f t="shared" si="22"/>
        <v>259.77380654612335</v>
      </c>
      <c r="T41" s="52">
        <f>IF((+$E36+$E39) =0,0,(P41   /(+$E36+$E39) )*100)</f>
        <v>66.963990749917414</v>
      </c>
      <c r="U41" s="54">
        <f>IF((+$E36+$E39) =0,0,(Q41   /(+$E36+$E39) )*100)</f>
        <v>98.881923796938665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45403000</v>
      </c>
      <c r="C68" s="105">
        <f>SUM(C9:C15,C18:C24,C27:C30,C33,C36:C40,C43:C53,C56:C59,C62:C66)</f>
        <v>0</v>
      </c>
      <c r="D68" s="105"/>
      <c r="E68" s="105">
        <f t="shared" si="35"/>
        <v>45403000</v>
      </c>
      <c r="F68" s="106">
        <f t="shared" ref="F68:O68" si="43">SUM(F9:F15,F18:F24,F27:F30,F33,F36:F40,F43:F53,F56:F59,F62:F66)</f>
        <v>45403000</v>
      </c>
      <c r="G68" s="107">
        <f t="shared" si="43"/>
        <v>17184000</v>
      </c>
      <c r="H68" s="106">
        <f t="shared" si="43"/>
        <v>5111000</v>
      </c>
      <c r="I68" s="107">
        <f t="shared" si="43"/>
        <v>4055038</v>
      </c>
      <c r="J68" s="106">
        <f t="shared" si="43"/>
        <v>7704000</v>
      </c>
      <c r="K68" s="107">
        <f t="shared" si="43"/>
        <v>15278350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12815000</v>
      </c>
      <c r="Q68" s="107">
        <f t="shared" si="37"/>
        <v>19333388</v>
      </c>
      <c r="R68" s="61">
        <f t="shared" si="38"/>
        <v>50.733711602426133</v>
      </c>
      <c r="S68" s="62">
        <f t="shared" si="39"/>
        <v>276.77452097859498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41.515485292211999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62.632460800829335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63812000</v>
      </c>
      <c r="C70" s="93"/>
      <c r="D70" s="93"/>
      <c r="E70" s="93">
        <f>$B70      +$C70      +$D70</f>
        <v>63812000</v>
      </c>
      <c r="F70" s="94">
        <v>63812000</v>
      </c>
      <c r="G70" s="95">
        <v>59287000</v>
      </c>
      <c r="H70" s="94">
        <v>31363000</v>
      </c>
      <c r="I70" s="95">
        <v>31783182</v>
      </c>
      <c r="J70" s="94">
        <v>25681000</v>
      </c>
      <c r="K70" s="95">
        <v>26783476</v>
      </c>
      <c r="L70" s="94"/>
      <c r="M70" s="95"/>
      <c r="N70" s="94"/>
      <c r="O70" s="95"/>
      <c r="P70" s="94">
        <f>$H70      +$J70      +$L70      +$N70</f>
        <v>57044000</v>
      </c>
      <c r="Q70" s="95">
        <f>$I70      +$K70      +$M70      +$O70</f>
        <v>58566658</v>
      </c>
      <c r="R70" s="48">
        <f>IF(($H70      =0),0,((($J70      -$H70      )/$H70      )*100))</f>
        <v>-18.116889328189266</v>
      </c>
      <c r="S70" s="49">
        <f>IF(($I70      =0),0,((($K70      -$I70      )/$I70      )*100))</f>
        <v>-15.730665356288116</v>
      </c>
      <c r="T70" s="48">
        <f>IF(($E70      =0),0,(($P70      /$E70      )*100))</f>
        <v>89.393844417977803</v>
      </c>
      <c r="U70" s="50">
        <f>IF(($E70      =0),0,(($Q70      /$E70      )*100))</f>
        <v>91.7800068952548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63812000</v>
      </c>
      <c r="C72" s="102">
        <f>SUM(C70:C71)</f>
        <v>0</v>
      </c>
      <c r="D72" s="102"/>
      <c r="E72" s="102">
        <f>$B72      +$C72      +$D72</f>
        <v>63812000</v>
      </c>
      <c r="F72" s="103">
        <f t="shared" ref="F72:O72" si="44">SUM(F70:F71)</f>
        <v>63812000</v>
      </c>
      <c r="G72" s="104">
        <f t="shared" si="44"/>
        <v>59287000</v>
      </c>
      <c r="H72" s="103">
        <f t="shared" si="44"/>
        <v>31363000</v>
      </c>
      <c r="I72" s="104">
        <f t="shared" si="44"/>
        <v>31783182</v>
      </c>
      <c r="J72" s="103">
        <f t="shared" si="44"/>
        <v>25681000</v>
      </c>
      <c r="K72" s="104">
        <f t="shared" si="44"/>
        <v>26783476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57044000</v>
      </c>
      <c r="Q72" s="104">
        <f>$I72      +$K72      +$M72      +$O72</f>
        <v>58566658</v>
      </c>
      <c r="R72" s="57">
        <f>IF(($H72      =0),0,((($J72      -$H72      )/$H72      )*100))</f>
        <v>-18.116889328189266</v>
      </c>
      <c r="S72" s="58">
        <f>IF(($I72      =0),0,((($K72      -$I72      )/$I72      )*100))</f>
        <v>-15.730665356288116</v>
      </c>
      <c r="T72" s="57">
        <f>IF(($E70      =0),0,(($P70      /$E70      )*100))</f>
        <v>89.393844417977803</v>
      </c>
      <c r="U72" s="59">
        <f>IF($E70   =0,0,($Q70   /$E70 )*100)</f>
        <v>91.7800068952548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63812000</v>
      </c>
      <c r="C73" s="105">
        <f>SUM(C70:C71)</f>
        <v>0</v>
      </c>
      <c r="D73" s="105"/>
      <c r="E73" s="105">
        <f>$B73      +$C73      +$D73</f>
        <v>63812000</v>
      </c>
      <c r="F73" s="106">
        <f t="shared" ref="F73:O73" si="45">SUM(F70:F71)</f>
        <v>63812000</v>
      </c>
      <c r="G73" s="107">
        <f t="shared" si="45"/>
        <v>59287000</v>
      </c>
      <c r="H73" s="106">
        <f t="shared" si="45"/>
        <v>31363000</v>
      </c>
      <c r="I73" s="107">
        <f t="shared" si="45"/>
        <v>31783182</v>
      </c>
      <c r="J73" s="106">
        <f t="shared" si="45"/>
        <v>25681000</v>
      </c>
      <c r="K73" s="107">
        <f t="shared" si="45"/>
        <v>26783476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57044000</v>
      </c>
      <c r="Q73" s="107">
        <f>$I73      +$K73      +$M73      +$O73</f>
        <v>58566658</v>
      </c>
      <c r="R73" s="61">
        <f>IF(($H73      =0),0,((($J73      -$H73      )/$H73      )*100))</f>
        <v>-18.116889328189266</v>
      </c>
      <c r="S73" s="62">
        <f>IF(($I73      =0),0,((($K73      -$I73      )/$I73      )*100))</f>
        <v>-15.730665356288116</v>
      </c>
      <c r="T73" s="61">
        <f>IF(($E70      =0),0,(($P70      /$E70      )*100))</f>
        <v>89.393844417977803</v>
      </c>
      <c r="U73" s="65">
        <f>IF($E70   =0,0,($Q70   /$E70 )*100)</f>
        <v>91.7800068952548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109215000</v>
      </c>
      <c r="C74" s="105">
        <f>SUM(C9:C15,C18:C24,C27:C30,C33,C36:C40,C43:C53,C56:C59,C62:C66,C70:C71)</f>
        <v>0</v>
      </c>
      <c r="D74" s="105"/>
      <c r="E74" s="105">
        <f>$B74      +$C74      +$D74</f>
        <v>109215000</v>
      </c>
      <c r="F74" s="106">
        <f t="shared" ref="F74:O74" si="46">SUM(F9:F15,F18:F24,F27:F30,F33,F36:F40,F43:F53,F56:F59,F62:F66,F70:F71)</f>
        <v>109215000</v>
      </c>
      <c r="G74" s="107">
        <f t="shared" si="46"/>
        <v>76471000</v>
      </c>
      <c r="H74" s="106">
        <f t="shared" si="46"/>
        <v>36474000</v>
      </c>
      <c r="I74" s="107">
        <f t="shared" si="46"/>
        <v>35838220</v>
      </c>
      <c r="J74" s="106">
        <f t="shared" si="46"/>
        <v>33385000</v>
      </c>
      <c r="K74" s="107">
        <f t="shared" si="46"/>
        <v>42061826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69859000</v>
      </c>
      <c r="Q74" s="107">
        <f>$I74      +$K74      +$M74      +$O74</f>
        <v>77900046</v>
      </c>
      <c r="R74" s="61">
        <f>IF(($H74      =0),0,((($J74      -$H74      )/$H74      )*100))</f>
        <v>-8.4690464440423323</v>
      </c>
      <c r="S74" s="62">
        <f>IF(($I74      =0),0,((($K74      -$I74      )/$I74      )*100))</f>
        <v>17.365834575489519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73.784326151246304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82.277192648922693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15495000</v>
      </c>
      <c r="C87" s="119">
        <f t="shared" si="55"/>
        <v>0</v>
      </c>
      <c r="D87" s="119">
        <f t="shared" si="55"/>
        <v>0</v>
      </c>
      <c r="E87" s="119">
        <f t="shared" si="55"/>
        <v>15495000</v>
      </c>
      <c r="F87" s="119">
        <f t="shared" si="55"/>
        <v>0</v>
      </c>
      <c r="G87" s="119">
        <f t="shared" si="55"/>
        <v>0</v>
      </c>
      <c r="H87" s="119">
        <f t="shared" si="55"/>
        <v>14427000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14427000</v>
      </c>
      <c r="Q87" s="120">
        <f t="shared" si="55"/>
        <v>0</v>
      </c>
      <c r="R87" s="85">
        <f t="shared" si="55"/>
        <v>-200</v>
      </c>
      <c r="S87" s="85">
        <f t="shared" si="55"/>
        <v>0</v>
      </c>
      <c r="T87" s="86">
        <f>IF(SUM($E88:$E96) =0,0,(P87   /SUM($E88:$E96) )*100)</f>
        <v>93.107454017424971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14000000</v>
      </c>
      <c r="C91" s="93"/>
      <c r="D91" s="93"/>
      <c r="E91" s="93">
        <f t="shared" si="56"/>
        <v>14000000</v>
      </c>
      <c r="F91" s="93">
        <v>0</v>
      </c>
      <c r="G91" s="93">
        <v>0</v>
      </c>
      <c r="H91" s="93">
        <v>12932000</v>
      </c>
      <c r="I91" s="93"/>
      <c r="J91" s="93"/>
      <c r="K91" s="93"/>
      <c r="L91" s="93"/>
      <c r="M91" s="93"/>
      <c r="N91" s="93"/>
      <c r="O91" s="93"/>
      <c r="P91" s="93">
        <f t="shared" si="57"/>
        <v>12932000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92.371428571428567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1495000</v>
      </c>
      <c r="C93" s="93"/>
      <c r="D93" s="93"/>
      <c r="E93" s="93">
        <f t="shared" si="56"/>
        <v>1495000</v>
      </c>
      <c r="F93" s="93">
        <v>0</v>
      </c>
      <c r="G93" s="93">
        <v>0</v>
      </c>
      <c r="H93" s="93">
        <v>1495000</v>
      </c>
      <c r="I93" s="93"/>
      <c r="J93" s="93"/>
      <c r="K93" s="93"/>
      <c r="L93" s="93"/>
      <c r="M93" s="93"/>
      <c r="N93" s="93"/>
      <c r="O93" s="93"/>
      <c r="P93" s="93">
        <f t="shared" si="57"/>
        <v>1495000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15495000</v>
      </c>
      <c r="C114" s="128">
        <f t="shared" si="69"/>
        <v>0</v>
      </c>
      <c r="D114" s="128">
        <f t="shared" si="69"/>
        <v>0</v>
      </c>
      <c r="E114" s="128">
        <f t="shared" si="69"/>
        <v>15495000</v>
      </c>
      <c r="F114" s="128">
        <f t="shared" si="69"/>
        <v>0</v>
      </c>
      <c r="G114" s="128">
        <f t="shared" si="69"/>
        <v>0</v>
      </c>
      <c r="H114" s="128">
        <f t="shared" si="69"/>
        <v>14427000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14427000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0.93107454017424973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15495000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15495000</v>
      </c>
      <c r="F115" s="130">
        <f t="shared" si="70"/>
        <v>0</v>
      </c>
      <c r="G115" s="130">
        <f t="shared" si="70"/>
        <v>0</v>
      </c>
      <c r="H115" s="130">
        <f t="shared" si="70"/>
        <v>14427000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14427000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0.93107454017424973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LusEPgQcFySk3eFWElON8Sn9pTGsei05s4I4MoTnIYlhxaW1xbUkhe1sf4uV1xu8FvnF9aBrBwgsakBC0hrCPQ==" saltValue="JZ3Z1uJDuw8cheQnlm+J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>
        <v>1084000</v>
      </c>
      <c r="I10" s="95">
        <v>3502756</v>
      </c>
      <c r="J10" s="94">
        <v>77000</v>
      </c>
      <c r="K10" s="95">
        <v>252812</v>
      </c>
      <c r="L10" s="94"/>
      <c r="M10" s="95"/>
      <c r="N10" s="94"/>
      <c r="O10" s="95"/>
      <c r="P10" s="94">
        <f t="shared" ref="P10:P16" si="1">$H10      +$J10      +$L10      +$N10</f>
        <v>1161000</v>
      </c>
      <c r="Q10" s="95">
        <f t="shared" ref="Q10:Q16" si="2">$I10      +$K10      +$M10      +$O10</f>
        <v>3755568</v>
      </c>
      <c r="R10" s="48">
        <f t="shared" ref="R10:R16" si="3">IF(($H10      =0),0,((($J10      -$H10      )/$H10      )*100))</f>
        <v>-92.896678966789665</v>
      </c>
      <c r="S10" s="49">
        <f t="shared" ref="S10:S16" si="4">IF(($I10      =0),0,((($K10      -$I10      )/$I10      )*100))</f>
        <v>-92.78248327888096</v>
      </c>
      <c r="T10" s="48">
        <f t="shared" ref="T10:T15" si="5">IF(($E10      =0),0,(($P10      /$E10      )*100))</f>
        <v>44.653846153846153</v>
      </c>
      <c r="U10" s="50">
        <f t="shared" ref="U10:U15" si="6">IF(($E10      =0),0,(($Q10      /$E10      )*100))</f>
        <v>144.44492307692306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2600000</v>
      </c>
      <c r="H16" s="97">
        <f t="shared" si="7"/>
        <v>1084000</v>
      </c>
      <c r="I16" s="98">
        <f t="shared" si="7"/>
        <v>3502756</v>
      </c>
      <c r="J16" s="97">
        <f t="shared" si="7"/>
        <v>77000</v>
      </c>
      <c r="K16" s="98">
        <f t="shared" si="7"/>
        <v>252812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1161000</v>
      </c>
      <c r="Q16" s="98">
        <f t="shared" si="2"/>
        <v>3755568</v>
      </c>
      <c r="R16" s="52">
        <f t="shared" si="3"/>
        <v>-92.896678966789665</v>
      </c>
      <c r="S16" s="53">
        <f t="shared" si="4"/>
        <v>-92.78248327888096</v>
      </c>
      <c r="T16" s="52">
        <f>IF((SUM($E9:$E13))=0,0,(P16/(SUM($E9:$E13))*100))</f>
        <v>44.653846153846153</v>
      </c>
      <c r="U16" s="54">
        <f>IF((SUM($E9:$E13))=0,0,(Q16/(SUM($E9:$E13))*100))</f>
        <v>144.44492307692306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25634000</v>
      </c>
      <c r="C22" s="93"/>
      <c r="D22" s="93"/>
      <c r="E22" s="93">
        <f t="shared" si="8"/>
        <v>25634000</v>
      </c>
      <c r="F22" s="94">
        <v>25634000</v>
      </c>
      <c r="G22" s="95">
        <v>5127000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25634000</v>
      </c>
      <c r="C25" s="96">
        <f>SUM(C18:C24)</f>
        <v>0</v>
      </c>
      <c r="D25" s="96"/>
      <c r="E25" s="96">
        <f t="shared" si="8"/>
        <v>25634000</v>
      </c>
      <c r="F25" s="97">
        <f t="shared" ref="F25:O25" si="15">SUM(F18:F24)</f>
        <v>25634000</v>
      </c>
      <c r="G25" s="98">
        <f t="shared" si="15"/>
        <v>5127000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1676000</v>
      </c>
      <c r="C33" s="93"/>
      <c r="D33" s="93"/>
      <c r="E33" s="93">
        <f>$B33      +$C33      +$D33</f>
        <v>1676000</v>
      </c>
      <c r="F33" s="94">
        <v>1676000</v>
      </c>
      <c r="G33" s="95">
        <v>1174000</v>
      </c>
      <c r="H33" s="94">
        <v>419000</v>
      </c>
      <c r="I33" s="95">
        <v>2576487</v>
      </c>
      <c r="J33" s="94">
        <v>755000</v>
      </c>
      <c r="K33" s="95">
        <v>833638</v>
      </c>
      <c r="L33" s="94"/>
      <c r="M33" s="95"/>
      <c r="N33" s="94"/>
      <c r="O33" s="95"/>
      <c r="P33" s="94">
        <f>$H33      +$J33      +$L33      +$N33</f>
        <v>1174000</v>
      </c>
      <c r="Q33" s="95">
        <f>$I33      +$K33      +$M33      +$O33</f>
        <v>3410125</v>
      </c>
      <c r="R33" s="48">
        <f>IF(($H33      =0),0,((($J33      -$H33      )/$H33      )*100))</f>
        <v>80.190930787589494</v>
      </c>
      <c r="S33" s="49">
        <f>IF(($I33      =0),0,((($K33      -$I33      )/$I33      )*100))</f>
        <v>-67.644393315394183</v>
      </c>
      <c r="T33" s="48">
        <f>IF(($E33      =0),0,(($P33      /$E33      )*100))</f>
        <v>70.047732696897384</v>
      </c>
      <c r="U33" s="50">
        <f>IF(($E33      =0),0,(($Q33      /$E33      )*100))</f>
        <v>203.46807875894987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1676000</v>
      </c>
      <c r="C34" s="96">
        <f>C33</f>
        <v>0</v>
      </c>
      <c r="D34" s="96"/>
      <c r="E34" s="96">
        <f>$B34      +$C34      +$D34</f>
        <v>1676000</v>
      </c>
      <c r="F34" s="97">
        <f t="shared" ref="F34:O34" si="17">F33</f>
        <v>1676000</v>
      </c>
      <c r="G34" s="98">
        <f t="shared" si="17"/>
        <v>1174000</v>
      </c>
      <c r="H34" s="97">
        <f t="shared" si="17"/>
        <v>419000</v>
      </c>
      <c r="I34" s="98">
        <f t="shared" si="17"/>
        <v>2576487</v>
      </c>
      <c r="J34" s="97">
        <f t="shared" si="17"/>
        <v>755000</v>
      </c>
      <c r="K34" s="98">
        <f t="shared" si="17"/>
        <v>833638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1174000</v>
      </c>
      <c r="Q34" s="98">
        <f>$I34      +$K34      +$M34      +$O34</f>
        <v>3410125</v>
      </c>
      <c r="R34" s="52">
        <f>IF(($H34      =0),0,((($J34      -$H34      )/$H34      )*100))</f>
        <v>80.190930787589494</v>
      </c>
      <c r="S34" s="53">
        <f>IF(($I34      =0),0,((($K34      -$I34      )/$I34      )*100))</f>
        <v>-67.644393315394183</v>
      </c>
      <c r="T34" s="52">
        <f>IF($E34   =0,0,($P34   /$E34   )*100)</f>
        <v>70.047732696897384</v>
      </c>
      <c r="U34" s="54">
        <f>IF($E34   =0,0,($Q34   /$E34   )*100)</f>
        <v>203.46807875894987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31277000</v>
      </c>
      <c r="C36" s="93"/>
      <c r="D36" s="93"/>
      <c r="E36" s="93">
        <f t="shared" ref="E36:E41" si="18">$B36      +$C36      +$D36</f>
        <v>31277000</v>
      </c>
      <c r="F36" s="94">
        <v>31277000</v>
      </c>
      <c r="G36" s="95">
        <v>21277000</v>
      </c>
      <c r="H36" s="94">
        <v>9437000</v>
      </c>
      <c r="I36" s="95">
        <v>33795017</v>
      </c>
      <c r="J36" s="94">
        <v>10673000</v>
      </c>
      <c r="K36" s="95">
        <v>10673365</v>
      </c>
      <c r="L36" s="94"/>
      <c r="M36" s="95"/>
      <c r="N36" s="94"/>
      <c r="O36" s="95"/>
      <c r="P36" s="94">
        <f t="shared" ref="P36:P41" si="19">$H36      +$J36      +$L36      +$N36</f>
        <v>20110000</v>
      </c>
      <c r="Q36" s="95">
        <f t="shared" ref="Q36:Q41" si="20">$I36      +$K36      +$M36      +$O36</f>
        <v>44468382</v>
      </c>
      <c r="R36" s="48">
        <f t="shared" ref="R36:R41" si="21">IF(($H36      =0),0,((($J36      -$H36      )/$H36      )*100))</f>
        <v>13.097382642789022</v>
      </c>
      <c r="S36" s="49">
        <f t="shared" ref="S36:S41" si="22">IF(($I36      =0),0,((($K36      -$I36      )/$I36      )*100))</f>
        <v>-68.417340935203555</v>
      </c>
      <c r="T36" s="48">
        <f t="shared" ref="T36:T40" si="23">IF(($E36      =0),0,(($P36      /$E36      )*100))</f>
        <v>64.296447869041145</v>
      </c>
      <c r="U36" s="50">
        <f t="shared" ref="U36:U40" si="24">IF(($E36      =0),0,(($Q36      /$E36      )*100))</f>
        <v>142.17598235124854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5847000</v>
      </c>
      <c r="C37" s="93"/>
      <c r="D37" s="93"/>
      <c r="E37" s="93">
        <f t="shared" si="18"/>
        <v>5847000</v>
      </c>
      <c r="F37" s="94">
        <v>5847000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37124000</v>
      </c>
      <c r="C41" s="96">
        <f>SUM(C36:C40)</f>
        <v>0</v>
      </c>
      <c r="D41" s="96"/>
      <c r="E41" s="96">
        <f t="shared" si="18"/>
        <v>37124000</v>
      </c>
      <c r="F41" s="97">
        <f t="shared" ref="F41:O41" si="25">SUM(F36:F40)</f>
        <v>37124000</v>
      </c>
      <c r="G41" s="98">
        <f t="shared" si="25"/>
        <v>21277000</v>
      </c>
      <c r="H41" s="97">
        <f t="shared" si="25"/>
        <v>9437000</v>
      </c>
      <c r="I41" s="98">
        <f t="shared" si="25"/>
        <v>33795017</v>
      </c>
      <c r="J41" s="97">
        <f t="shared" si="25"/>
        <v>10673000</v>
      </c>
      <c r="K41" s="98">
        <f t="shared" si="25"/>
        <v>10673365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20110000</v>
      </c>
      <c r="Q41" s="98">
        <f t="shared" si="20"/>
        <v>44468382</v>
      </c>
      <c r="R41" s="52">
        <f t="shared" si="21"/>
        <v>13.097382642789022</v>
      </c>
      <c r="S41" s="53">
        <f t="shared" si="22"/>
        <v>-68.417340935203555</v>
      </c>
      <c r="T41" s="52">
        <f>IF((+$E36+$E39) =0,0,(P41   /(+$E36+$E39) )*100)</f>
        <v>64.296447869041145</v>
      </c>
      <c r="U41" s="54">
        <f>IF((+$E36+$E39) =0,0,(Q41   /(+$E36+$E39) )*100)</f>
        <v>142.17598235124854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67034000</v>
      </c>
      <c r="C68" s="105">
        <f>SUM(C9:C15,C18:C24,C27:C30,C33,C36:C40,C43:C53,C56:C59,C62:C66)</f>
        <v>0</v>
      </c>
      <c r="D68" s="105"/>
      <c r="E68" s="105">
        <f t="shared" si="35"/>
        <v>67034000</v>
      </c>
      <c r="F68" s="106">
        <f t="shared" ref="F68:O68" si="43">SUM(F9:F15,F18:F24,F27:F30,F33,F36:F40,F43:F53,F56:F59,F62:F66)</f>
        <v>67034000</v>
      </c>
      <c r="G68" s="107">
        <f t="shared" si="43"/>
        <v>30178000</v>
      </c>
      <c r="H68" s="106">
        <f t="shared" si="43"/>
        <v>10940000</v>
      </c>
      <c r="I68" s="107">
        <f t="shared" si="43"/>
        <v>39874260</v>
      </c>
      <c r="J68" s="106">
        <f t="shared" si="43"/>
        <v>11505000</v>
      </c>
      <c r="K68" s="107">
        <f t="shared" si="43"/>
        <v>11759815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22445000</v>
      </c>
      <c r="Q68" s="107">
        <f t="shared" si="37"/>
        <v>51634075</v>
      </c>
      <c r="R68" s="61">
        <f t="shared" si="38"/>
        <v>5.1645338208409504</v>
      </c>
      <c r="S68" s="62">
        <f t="shared" si="39"/>
        <v>-70.507753623515526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36.682628662951281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84.387329007795771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39862000</v>
      </c>
      <c r="C70" s="93">
        <v>10000000</v>
      </c>
      <c r="D70" s="93"/>
      <c r="E70" s="93">
        <f>$B70      +$C70      +$D70</f>
        <v>49862000</v>
      </c>
      <c r="F70" s="94">
        <v>39862000</v>
      </c>
      <c r="G70" s="95">
        <v>33040000</v>
      </c>
      <c r="H70" s="94">
        <v>17854000</v>
      </c>
      <c r="I70" s="95">
        <v>49207580</v>
      </c>
      <c r="J70" s="94">
        <v>13033000</v>
      </c>
      <c r="K70" s="95">
        <v>19477312</v>
      </c>
      <c r="L70" s="94"/>
      <c r="M70" s="95"/>
      <c r="N70" s="94"/>
      <c r="O70" s="95"/>
      <c r="P70" s="94">
        <f>$H70      +$J70      +$L70      +$N70</f>
        <v>30887000</v>
      </c>
      <c r="Q70" s="95">
        <f>$I70      +$K70      +$M70      +$O70</f>
        <v>68684892</v>
      </c>
      <c r="R70" s="48">
        <f>IF(($H70      =0),0,((($J70      -$H70      )/$H70      )*100))</f>
        <v>-27.002352414024866</v>
      </c>
      <c r="S70" s="49">
        <f>IF(($I70      =0),0,((($K70      -$I70      )/$I70      )*100))</f>
        <v>-60.418065671996061</v>
      </c>
      <c r="T70" s="48">
        <f>IF(($E70      =0),0,(($P70      /$E70      )*100))</f>
        <v>61.944968111989084</v>
      </c>
      <c r="U70" s="50">
        <f>IF(($E70      =0),0,(($Q70      /$E70      )*100))</f>
        <v>137.74997392804141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39862000</v>
      </c>
      <c r="C72" s="102">
        <f>SUM(C70:C71)</f>
        <v>10000000</v>
      </c>
      <c r="D72" s="102"/>
      <c r="E72" s="102">
        <f>$B72      +$C72      +$D72</f>
        <v>49862000</v>
      </c>
      <c r="F72" s="103">
        <f t="shared" ref="F72:O72" si="44">SUM(F70:F71)</f>
        <v>39862000</v>
      </c>
      <c r="G72" s="104">
        <f t="shared" si="44"/>
        <v>33040000</v>
      </c>
      <c r="H72" s="103">
        <f t="shared" si="44"/>
        <v>17854000</v>
      </c>
      <c r="I72" s="104">
        <f t="shared" si="44"/>
        <v>49207580</v>
      </c>
      <c r="J72" s="103">
        <f t="shared" si="44"/>
        <v>13033000</v>
      </c>
      <c r="K72" s="104">
        <f t="shared" si="44"/>
        <v>19477312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30887000</v>
      </c>
      <c r="Q72" s="104">
        <f>$I72      +$K72      +$M72      +$O72</f>
        <v>68684892</v>
      </c>
      <c r="R72" s="57">
        <f>IF(($H72      =0),0,((($J72      -$H72      )/$H72      )*100))</f>
        <v>-27.002352414024866</v>
      </c>
      <c r="S72" s="58">
        <f>IF(($I72      =0),0,((($K72      -$I72      )/$I72      )*100))</f>
        <v>-60.418065671996061</v>
      </c>
      <c r="T72" s="57">
        <f>IF(($E70      =0),0,(($P70      /$E70      )*100))</f>
        <v>61.944968111989084</v>
      </c>
      <c r="U72" s="59">
        <f>IF($E70   =0,0,($Q70   /$E70 )*100)</f>
        <v>137.74997392804141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39862000</v>
      </c>
      <c r="C73" s="105">
        <f>SUM(C70:C71)</f>
        <v>10000000</v>
      </c>
      <c r="D73" s="105"/>
      <c r="E73" s="105">
        <f>$B73      +$C73      +$D73</f>
        <v>49862000</v>
      </c>
      <c r="F73" s="106">
        <f t="shared" ref="F73:O73" si="45">SUM(F70:F71)</f>
        <v>39862000</v>
      </c>
      <c r="G73" s="107">
        <f t="shared" si="45"/>
        <v>33040000</v>
      </c>
      <c r="H73" s="106">
        <f t="shared" si="45"/>
        <v>17854000</v>
      </c>
      <c r="I73" s="107">
        <f t="shared" si="45"/>
        <v>49207580</v>
      </c>
      <c r="J73" s="106">
        <f t="shared" si="45"/>
        <v>13033000</v>
      </c>
      <c r="K73" s="107">
        <f t="shared" si="45"/>
        <v>19477312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30887000</v>
      </c>
      <c r="Q73" s="107">
        <f>$I73      +$K73      +$M73      +$O73</f>
        <v>68684892</v>
      </c>
      <c r="R73" s="61">
        <f>IF(($H73      =0),0,((($J73      -$H73      )/$H73      )*100))</f>
        <v>-27.002352414024866</v>
      </c>
      <c r="S73" s="62">
        <f>IF(($I73      =0),0,((($K73      -$I73      )/$I73      )*100))</f>
        <v>-60.418065671996061</v>
      </c>
      <c r="T73" s="61">
        <f>IF(($E70      =0),0,(($P70      /$E70      )*100))</f>
        <v>61.944968111989084</v>
      </c>
      <c r="U73" s="65">
        <f>IF($E70   =0,0,($Q70   /$E70 )*100)</f>
        <v>137.74997392804141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106896000</v>
      </c>
      <c r="C74" s="105">
        <f>SUM(C9:C15,C18:C24,C27:C30,C33,C36:C40,C43:C53,C56:C59,C62:C66,C70:C71)</f>
        <v>10000000</v>
      </c>
      <c r="D74" s="105"/>
      <c r="E74" s="105">
        <f>$B74      +$C74      +$D74</f>
        <v>116896000</v>
      </c>
      <c r="F74" s="106">
        <f t="shared" ref="F74:O74" si="46">SUM(F9:F15,F18:F24,F27:F30,F33,F36:F40,F43:F53,F56:F59,F62:F66,F70:F71)</f>
        <v>106896000</v>
      </c>
      <c r="G74" s="107">
        <f t="shared" si="46"/>
        <v>63218000</v>
      </c>
      <c r="H74" s="106">
        <f t="shared" si="46"/>
        <v>28794000</v>
      </c>
      <c r="I74" s="107">
        <f t="shared" si="46"/>
        <v>89081840</v>
      </c>
      <c r="J74" s="106">
        <f t="shared" si="46"/>
        <v>24538000</v>
      </c>
      <c r="K74" s="107">
        <f t="shared" si="46"/>
        <v>31237127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53332000</v>
      </c>
      <c r="Q74" s="107">
        <f>$I74      +$K74      +$M74      +$O74</f>
        <v>120318967</v>
      </c>
      <c r="R74" s="61">
        <f>IF(($H74      =0),0,((($J74      -$H74      )/$H74      )*100))</f>
        <v>-14.78085712301174</v>
      </c>
      <c r="S74" s="62">
        <f>IF(($I74      =0),0,((($K74      -$I74      )/$I74      )*100))</f>
        <v>-64.934349133336269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48.025646336301989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108.34763662887555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5575000</v>
      </c>
      <c r="C87" s="119">
        <f t="shared" si="55"/>
        <v>5000000</v>
      </c>
      <c r="D87" s="119">
        <f t="shared" si="55"/>
        <v>0</v>
      </c>
      <c r="E87" s="119">
        <f t="shared" si="55"/>
        <v>10575000</v>
      </c>
      <c r="F87" s="119">
        <f t="shared" si="55"/>
        <v>0</v>
      </c>
      <c r="G87" s="119">
        <f t="shared" si="55"/>
        <v>0</v>
      </c>
      <c r="H87" s="119">
        <f t="shared" si="55"/>
        <v>3586000</v>
      </c>
      <c r="I87" s="119">
        <f t="shared" si="55"/>
        <v>0</v>
      </c>
      <c r="J87" s="119">
        <f t="shared" si="55"/>
        <v>8939000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12525000</v>
      </c>
      <c r="Q87" s="120">
        <f t="shared" si="55"/>
        <v>0</v>
      </c>
      <c r="R87" s="85">
        <f t="shared" si="55"/>
        <v>-125.16453735965931</v>
      </c>
      <c r="S87" s="85">
        <f t="shared" si="55"/>
        <v>0</v>
      </c>
      <c r="T87" s="86">
        <f>IF(SUM($E88:$E96) =0,0,(P87   /SUM($E88:$E96) )*100)</f>
        <v>118.43971631205675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4572000</v>
      </c>
      <c r="C91" s="93"/>
      <c r="D91" s="93"/>
      <c r="E91" s="93">
        <f t="shared" si="56"/>
        <v>4572000</v>
      </c>
      <c r="F91" s="93">
        <v>0</v>
      </c>
      <c r="G91" s="93">
        <v>0</v>
      </c>
      <c r="H91" s="93">
        <v>2583000</v>
      </c>
      <c r="I91" s="93"/>
      <c r="J91" s="93">
        <v>1933000</v>
      </c>
      <c r="K91" s="93"/>
      <c r="L91" s="93"/>
      <c r="M91" s="93"/>
      <c r="N91" s="93"/>
      <c r="O91" s="93"/>
      <c r="P91" s="93">
        <f t="shared" si="57"/>
        <v>4516000</v>
      </c>
      <c r="Q91" s="93">
        <f t="shared" si="58"/>
        <v>0</v>
      </c>
      <c r="R91" s="89">
        <f t="shared" si="59"/>
        <v>-25.164537359659313</v>
      </c>
      <c r="S91" s="89">
        <f t="shared" si="60"/>
        <v>0</v>
      </c>
      <c r="T91" s="89">
        <f t="shared" si="61"/>
        <v>98.775153105861762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1003000</v>
      </c>
      <c r="C93" s="93"/>
      <c r="D93" s="93"/>
      <c r="E93" s="93">
        <f t="shared" si="56"/>
        <v>1003000</v>
      </c>
      <c r="F93" s="93">
        <v>0</v>
      </c>
      <c r="G93" s="93">
        <v>0</v>
      </c>
      <c r="H93" s="93">
        <v>1003000</v>
      </c>
      <c r="I93" s="93"/>
      <c r="J93" s="93"/>
      <c r="K93" s="93"/>
      <c r="L93" s="93"/>
      <c r="M93" s="93"/>
      <c r="N93" s="93"/>
      <c r="O93" s="93"/>
      <c r="P93" s="93">
        <f t="shared" si="57"/>
        <v>1003000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>
        <v>5000000</v>
      </c>
      <c r="D95" s="93"/>
      <c r="E95" s="93">
        <f t="shared" si="56"/>
        <v>5000000</v>
      </c>
      <c r="F95" s="93">
        <v>0</v>
      </c>
      <c r="G95" s="93">
        <v>0</v>
      </c>
      <c r="H95" s="93"/>
      <c r="I95" s="93"/>
      <c r="J95" s="93">
        <v>7006000</v>
      </c>
      <c r="K95" s="93"/>
      <c r="L95" s="93"/>
      <c r="M95" s="93"/>
      <c r="N95" s="93"/>
      <c r="O95" s="93"/>
      <c r="P95" s="93">
        <f t="shared" si="57"/>
        <v>7006000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140.12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5575000</v>
      </c>
      <c r="C114" s="128">
        <f t="shared" si="69"/>
        <v>5000000</v>
      </c>
      <c r="D114" s="128">
        <f t="shared" si="69"/>
        <v>0</v>
      </c>
      <c r="E114" s="128">
        <f t="shared" si="69"/>
        <v>10575000</v>
      </c>
      <c r="F114" s="128">
        <f t="shared" si="69"/>
        <v>0</v>
      </c>
      <c r="G114" s="128">
        <f t="shared" si="69"/>
        <v>0</v>
      </c>
      <c r="H114" s="128">
        <f t="shared" si="69"/>
        <v>3586000</v>
      </c>
      <c r="I114" s="128">
        <f t="shared" si="69"/>
        <v>0</v>
      </c>
      <c r="J114" s="128">
        <f t="shared" si="69"/>
        <v>8939000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12525000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1.1843971631205674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5575000</v>
      </c>
      <c r="C115" s="130">
        <f t="shared" ref="C115:Q115" si="70">C87</f>
        <v>5000000</v>
      </c>
      <c r="D115" s="130">
        <f t="shared" si="70"/>
        <v>0</v>
      </c>
      <c r="E115" s="130">
        <f t="shared" si="70"/>
        <v>10575000</v>
      </c>
      <c r="F115" s="130">
        <f t="shared" si="70"/>
        <v>0</v>
      </c>
      <c r="G115" s="130">
        <f t="shared" si="70"/>
        <v>0</v>
      </c>
      <c r="H115" s="130">
        <f t="shared" si="70"/>
        <v>3586000</v>
      </c>
      <c r="I115" s="130">
        <f t="shared" si="70"/>
        <v>0</v>
      </c>
      <c r="J115" s="130">
        <f t="shared" si="70"/>
        <v>8939000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12525000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1.1843971631205674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hsLo4Gdf2Bx+4t3MOfQQ6+feOSLuYDSrmfo5hgRshgMG3EVHvhUr6vksS/9ChiWwfDJXqY/8mVwDVY1czjk9A==" saltValue="RekQwFbPaPVolmFw6/6+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1600000</v>
      </c>
      <c r="C10" s="93"/>
      <c r="D10" s="93"/>
      <c r="E10" s="93">
        <f t="shared" ref="E10:E16" si="0">$B10      +$C10      +$D10</f>
        <v>1600000</v>
      </c>
      <c r="F10" s="94">
        <v>1600000</v>
      </c>
      <c r="G10" s="95">
        <v>1600000</v>
      </c>
      <c r="H10" s="94">
        <v>439000</v>
      </c>
      <c r="I10" s="95">
        <v>736354</v>
      </c>
      <c r="J10" s="94">
        <v>302000</v>
      </c>
      <c r="K10" s="95">
        <v>302346</v>
      </c>
      <c r="L10" s="94"/>
      <c r="M10" s="95"/>
      <c r="N10" s="94"/>
      <c r="O10" s="95"/>
      <c r="P10" s="94">
        <f t="shared" ref="P10:P16" si="1">$H10      +$J10      +$L10      +$N10</f>
        <v>741000</v>
      </c>
      <c r="Q10" s="95">
        <f t="shared" ref="Q10:Q16" si="2">$I10      +$K10      +$M10      +$O10</f>
        <v>1038700</v>
      </c>
      <c r="R10" s="48">
        <f t="shared" ref="R10:R16" si="3">IF(($H10      =0),0,((($J10      -$H10      )/$H10      )*100))</f>
        <v>-31.207289293849662</v>
      </c>
      <c r="S10" s="49">
        <f t="shared" ref="S10:S16" si="4">IF(($I10      =0),0,((($K10      -$I10      )/$I10      )*100))</f>
        <v>-58.940129339964201</v>
      </c>
      <c r="T10" s="48">
        <f t="shared" ref="T10:T15" si="5">IF(($E10      =0),0,(($P10      /$E10      )*100))</f>
        <v>46.3125</v>
      </c>
      <c r="U10" s="50">
        <f t="shared" ref="U10:U15" si="6">IF(($E10      =0),0,(($Q10      /$E10      )*100))</f>
        <v>64.918750000000003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1000000</v>
      </c>
      <c r="C13" s="93"/>
      <c r="D13" s="93"/>
      <c r="E13" s="93">
        <f t="shared" si="0"/>
        <v>1000000</v>
      </c>
      <c r="F13" s="94">
        <v>1000000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1600000</v>
      </c>
      <c r="H16" s="97">
        <f t="shared" si="7"/>
        <v>439000</v>
      </c>
      <c r="I16" s="98">
        <f t="shared" si="7"/>
        <v>736354</v>
      </c>
      <c r="J16" s="97">
        <f t="shared" si="7"/>
        <v>302000</v>
      </c>
      <c r="K16" s="98">
        <f t="shared" si="7"/>
        <v>302346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741000</v>
      </c>
      <c r="Q16" s="98">
        <f t="shared" si="2"/>
        <v>1038700</v>
      </c>
      <c r="R16" s="52">
        <f t="shared" si="3"/>
        <v>-31.207289293849662</v>
      </c>
      <c r="S16" s="53">
        <f t="shared" si="4"/>
        <v>-58.940129339964201</v>
      </c>
      <c r="T16" s="52">
        <f>IF((SUM($E9:$E13))=0,0,(P16/(SUM($E9:$E13))*100))</f>
        <v>28.499999999999996</v>
      </c>
      <c r="U16" s="54">
        <f>IF((SUM($E9:$E13))=0,0,(Q16/(SUM($E9:$E13))*100))</f>
        <v>39.950000000000003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35259000</v>
      </c>
      <c r="C22" s="93"/>
      <c r="D22" s="93"/>
      <c r="E22" s="93">
        <f t="shared" si="8"/>
        <v>35259000</v>
      </c>
      <c r="F22" s="94">
        <v>35259000</v>
      </c>
      <c r="G22" s="95">
        <v>7052000</v>
      </c>
      <c r="H22" s="94"/>
      <c r="I22" s="95"/>
      <c r="J22" s="94">
        <v>7000000</v>
      </c>
      <c r="K22" s="95"/>
      <c r="L22" s="94"/>
      <c r="M22" s="95"/>
      <c r="N22" s="94"/>
      <c r="O22" s="95"/>
      <c r="P22" s="94">
        <f t="shared" si="9"/>
        <v>7000000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19.853087155052609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35259000</v>
      </c>
      <c r="C25" s="96">
        <f>SUM(C18:C24)</f>
        <v>0</v>
      </c>
      <c r="D25" s="96"/>
      <c r="E25" s="96">
        <f t="shared" si="8"/>
        <v>35259000</v>
      </c>
      <c r="F25" s="97">
        <f t="shared" ref="F25:O25" si="15">SUM(F18:F24)</f>
        <v>35259000</v>
      </c>
      <c r="G25" s="98">
        <f t="shared" si="15"/>
        <v>7052000</v>
      </c>
      <c r="H25" s="97">
        <f t="shared" si="15"/>
        <v>0</v>
      </c>
      <c r="I25" s="98">
        <f t="shared" si="15"/>
        <v>0</v>
      </c>
      <c r="J25" s="97">
        <f t="shared" si="15"/>
        <v>7000000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7000000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19.853087155052609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1661000</v>
      </c>
      <c r="C33" s="93"/>
      <c r="D33" s="93"/>
      <c r="E33" s="93">
        <f>$B33      +$C33      +$D33</f>
        <v>1661000</v>
      </c>
      <c r="F33" s="94">
        <v>1661000</v>
      </c>
      <c r="G33" s="95">
        <v>416000</v>
      </c>
      <c r="H33" s="94"/>
      <c r="I33" s="95">
        <v>-29286</v>
      </c>
      <c r="J33" s="94">
        <v>416000</v>
      </c>
      <c r="K33" s="95">
        <v>320324</v>
      </c>
      <c r="L33" s="94"/>
      <c r="M33" s="95"/>
      <c r="N33" s="94"/>
      <c r="O33" s="95"/>
      <c r="P33" s="94">
        <f>$H33      +$J33      +$L33      +$N33</f>
        <v>416000</v>
      </c>
      <c r="Q33" s="95">
        <f>$I33      +$K33      +$M33      +$O33</f>
        <v>291038</v>
      </c>
      <c r="R33" s="48">
        <f>IF(($H33      =0),0,((($J33      -$H33      )/$H33      )*100))</f>
        <v>0</v>
      </c>
      <c r="S33" s="49">
        <f>IF(($I33      =0),0,((($K33      -$I33      )/$I33      )*100))</f>
        <v>-1193.7785972819777</v>
      </c>
      <c r="T33" s="48">
        <f>IF(($E33      =0),0,(($P33      /$E33      )*100))</f>
        <v>25.045153521974719</v>
      </c>
      <c r="U33" s="50">
        <f>IF(($E33      =0),0,(($Q33      /$E33      )*100))</f>
        <v>17.521854304635763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1661000</v>
      </c>
      <c r="C34" s="96">
        <f>C33</f>
        <v>0</v>
      </c>
      <c r="D34" s="96"/>
      <c r="E34" s="96">
        <f>$B34      +$C34      +$D34</f>
        <v>1661000</v>
      </c>
      <c r="F34" s="97">
        <f t="shared" ref="F34:O34" si="17">F33</f>
        <v>1661000</v>
      </c>
      <c r="G34" s="98">
        <f t="shared" si="17"/>
        <v>416000</v>
      </c>
      <c r="H34" s="97">
        <f t="shared" si="17"/>
        <v>0</v>
      </c>
      <c r="I34" s="98">
        <f t="shared" si="17"/>
        <v>-29286</v>
      </c>
      <c r="J34" s="97">
        <f t="shared" si="17"/>
        <v>416000</v>
      </c>
      <c r="K34" s="98">
        <f t="shared" si="17"/>
        <v>320324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416000</v>
      </c>
      <c r="Q34" s="98">
        <f>$I34      +$K34      +$M34      +$O34</f>
        <v>291038</v>
      </c>
      <c r="R34" s="52">
        <f>IF(($H34      =0),0,((($J34      -$H34      )/$H34      )*100))</f>
        <v>0</v>
      </c>
      <c r="S34" s="53">
        <f>IF(($I34      =0),0,((($K34      -$I34      )/$I34      )*100))</f>
        <v>-1193.7785972819777</v>
      </c>
      <c r="T34" s="52">
        <f>IF($E34   =0,0,($P34   /$E34   )*100)</f>
        <v>25.045153521974719</v>
      </c>
      <c r="U34" s="54">
        <f>IF($E34   =0,0,($Q34   /$E34   )*100)</f>
        <v>17.521854304635763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17850000</v>
      </c>
      <c r="C36" s="93"/>
      <c r="D36" s="93"/>
      <c r="E36" s="93">
        <f t="shared" ref="E36:E41" si="18">$B36      +$C36      +$D36</f>
        <v>17850000</v>
      </c>
      <c r="F36" s="94">
        <v>17850000</v>
      </c>
      <c r="G36" s="95">
        <v>11850000</v>
      </c>
      <c r="H36" s="94">
        <v>3388000</v>
      </c>
      <c r="I36" s="95"/>
      <c r="J36" s="94">
        <v>5500000</v>
      </c>
      <c r="K36" s="95"/>
      <c r="L36" s="94"/>
      <c r="M36" s="95"/>
      <c r="N36" s="94"/>
      <c r="O36" s="95"/>
      <c r="P36" s="94">
        <f t="shared" ref="P36:P41" si="19">$H36      +$J36      +$L36      +$N36</f>
        <v>8888000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62.337662337662337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49.792717086834735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56669000</v>
      </c>
      <c r="C37" s="93"/>
      <c r="D37" s="93"/>
      <c r="E37" s="93">
        <f t="shared" si="18"/>
        <v>56669000</v>
      </c>
      <c r="F37" s="94">
        <v>56669000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74519000</v>
      </c>
      <c r="C41" s="96">
        <f>SUM(C36:C40)</f>
        <v>0</v>
      </c>
      <c r="D41" s="96"/>
      <c r="E41" s="96">
        <f t="shared" si="18"/>
        <v>74519000</v>
      </c>
      <c r="F41" s="97">
        <f t="shared" ref="F41:O41" si="25">SUM(F36:F40)</f>
        <v>74519000</v>
      </c>
      <c r="G41" s="98">
        <f t="shared" si="25"/>
        <v>11850000</v>
      </c>
      <c r="H41" s="97">
        <f t="shared" si="25"/>
        <v>3388000</v>
      </c>
      <c r="I41" s="98">
        <f t="shared" si="25"/>
        <v>0</v>
      </c>
      <c r="J41" s="97">
        <f t="shared" si="25"/>
        <v>5500000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8888000</v>
      </c>
      <c r="Q41" s="98">
        <f t="shared" si="20"/>
        <v>0</v>
      </c>
      <c r="R41" s="52">
        <f t="shared" si="21"/>
        <v>62.337662337662337</v>
      </c>
      <c r="S41" s="53">
        <f t="shared" si="22"/>
        <v>0</v>
      </c>
      <c r="T41" s="52">
        <f>IF((+$E36+$E39) =0,0,(P41   /(+$E36+$E39) )*100)</f>
        <v>49.792717086834735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114039000</v>
      </c>
      <c r="C68" s="105">
        <f>SUM(C9:C15,C18:C24,C27:C30,C33,C36:C40,C43:C53,C56:C59,C62:C66)</f>
        <v>0</v>
      </c>
      <c r="D68" s="105"/>
      <c r="E68" s="105">
        <f t="shared" si="35"/>
        <v>114039000</v>
      </c>
      <c r="F68" s="106">
        <f t="shared" ref="F68:O68" si="43">SUM(F9:F15,F18:F24,F27:F30,F33,F36:F40,F43:F53,F56:F59,F62:F66)</f>
        <v>114039000</v>
      </c>
      <c r="G68" s="107">
        <f t="shared" si="43"/>
        <v>20918000</v>
      </c>
      <c r="H68" s="106">
        <f t="shared" si="43"/>
        <v>3827000</v>
      </c>
      <c r="I68" s="107">
        <f t="shared" si="43"/>
        <v>707068</v>
      </c>
      <c r="J68" s="106">
        <f t="shared" si="43"/>
        <v>13218000</v>
      </c>
      <c r="K68" s="107">
        <f t="shared" si="43"/>
        <v>622670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17045000</v>
      </c>
      <c r="Q68" s="107">
        <f t="shared" si="37"/>
        <v>1329738</v>
      </c>
      <c r="R68" s="61">
        <f t="shared" si="38"/>
        <v>245.38803240135877</v>
      </c>
      <c r="S68" s="62">
        <f t="shared" si="39"/>
        <v>-11.936334270536921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29.710650165591773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2.3178281331706465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71339000</v>
      </c>
      <c r="C70" s="93"/>
      <c r="D70" s="93"/>
      <c r="E70" s="93">
        <f>$B70      +$C70      +$D70</f>
        <v>71339000</v>
      </c>
      <c r="F70" s="94">
        <v>71339000</v>
      </c>
      <c r="G70" s="95">
        <v>61208000</v>
      </c>
      <c r="H70" s="94">
        <v>29015000</v>
      </c>
      <c r="I70" s="95">
        <v>21947163</v>
      </c>
      <c r="J70" s="94">
        <v>18085000</v>
      </c>
      <c r="K70" s="95">
        <v>18163909</v>
      </c>
      <c r="L70" s="94"/>
      <c r="M70" s="95"/>
      <c r="N70" s="94"/>
      <c r="O70" s="95"/>
      <c r="P70" s="94">
        <f>$H70      +$J70      +$L70      +$N70</f>
        <v>47100000</v>
      </c>
      <c r="Q70" s="95">
        <f>$I70      +$K70      +$M70      +$O70</f>
        <v>40111072</v>
      </c>
      <c r="R70" s="48">
        <f>IF(($H70      =0),0,((($J70      -$H70      )/$H70      )*100))</f>
        <v>-37.670170601413062</v>
      </c>
      <c r="S70" s="49">
        <f>IF(($I70      =0),0,((($K70      -$I70      )/$I70      )*100))</f>
        <v>-17.238009304437206</v>
      </c>
      <c r="T70" s="48">
        <f>IF(($E70      =0),0,(($P70      /$E70      )*100))</f>
        <v>66.022792581897704</v>
      </c>
      <c r="U70" s="50">
        <f>IF(($E70      =0),0,(($Q70      /$E70      )*100))</f>
        <v>56.226008214300741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71339000</v>
      </c>
      <c r="C72" s="102">
        <f>SUM(C70:C71)</f>
        <v>0</v>
      </c>
      <c r="D72" s="102"/>
      <c r="E72" s="102">
        <f>$B72      +$C72      +$D72</f>
        <v>71339000</v>
      </c>
      <c r="F72" s="103">
        <f t="shared" ref="F72:O72" si="44">SUM(F70:F71)</f>
        <v>71339000</v>
      </c>
      <c r="G72" s="104">
        <f t="shared" si="44"/>
        <v>61208000</v>
      </c>
      <c r="H72" s="103">
        <f t="shared" si="44"/>
        <v>29015000</v>
      </c>
      <c r="I72" s="104">
        <f t="shared" si="44"/>
        <v>21947163</v>
      </c>
      <c r="J72" s="103">
        <f t="shared" si="44"/>
        <v>18085000</v>
      </c>
      <c r="K72" s="104">
        <f t="shared" si="44"/>
        <v>18163909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47100000</v>
      </c>
      <c r="Q72" s="104">
        <f>$I72      +$K72      +$M72      +$O72</f>
        <v>40111072</v>
      </c>
      <c r="R72" s="57">
        <f>IF(($H72      =0),0,((($J72      -$H72      )/$H72      )*100))</f>
        <v>-37.670170601413062</v>
      </c>
      <c r="S72" s="58">
        <f>IF(($I72      =0),0,((($K72      -$I72      )/$I72      )*100))</f>
        <v>-17.238009304437206</v>
      </c>
      <c r="T72" s="57">
        <f>IF(($E70      =0),0,(($P70      /$E70      )*100))</f>
        <v>66.022792581897704</v>
      </c>
      <c r="U72" s="59">
        <f>IF($E70   =0,0,($Q70   /$E70 )*100)</f>
        <v>56.226008214300741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71339000</v>
      </c>
      <c r="C73" s="105">
        <f>SUM(C70:C71)</f>
        <v>0</v>
      </c>
      <c r="D73" s="105"/>
      <c r="E73" s="105">
        <f>$B73      +$C73      +$D73</f>
        <v>71339000</v>
      </c>
      <c r="F73" s="106">
        <f t="shared" ref="F73:O73" si="45">SUM(F70:F71)</f>
        <v>71339000</v>
      </c>
      <c r="G73" s="107">
        <f t="shared" si="45"/>
        <v>61208000</v>
      </c>
      <c r="H73" s="106">
        <f t="shared" si="45"/>
        <v>29015000</v>
      </c>
      <c r="I73" s="107">
        <f t="shared" si="45"/>
        <v>21947163</v>
      </c>
      <c r="J73" s="106">
        <f t="shared" si="45"/>
        <v>18085000</v>
      </c>
      <c r="K73" s="107">
        <f t="shared" si="45"/>
        <v>18163909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47100000</v>
      </c>
      <c r="Q73" s="107">
        <f>$I73      +$K73      +$M73      +$O73</f>
        <v>40111072</v>
      </c>
      <c r="R73" s="61">
        <f>IF(($H73      =0),0,((($J73      -$H73      )/$H73      )*100))</f>
        <v>-37.670170601413062</v>
      </c>
      <c r="S73" s="62">
        <f>IF(($I73      =0),0,((($K73      -$I73      )/$I73      )*100))</f>
        <v>-17.238009304437206</v>
      </c>
      <c r="T73" s="61">
        <f>IF(($E70      =0),0,(($P70      /$E70      )*100))</f>
        <v>66.022792581897704</v>
      </c>
      <c r="U73" s="65">
        <f>IF($E70   =0,0,($Q70   /$E70 )*100)</f>
        <v>56.226008214300741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185378000</v>
      </c>
      <c r="C74" s="105">
        <f>SUM(C9:C15,C18:C24,C27:C30,C33,C36:C40,C43:C53,C56:C59,C62:C66,C70:C71)</f>
        <v>0</v>
      </c>
      <c r="D74" s="105"/>
      <c r="E74" s="105">
        <f>$B74      +$C74      +$D74</f>
        <v>185378000</v>
      </c>
      <c r="F74" s="106">
        <f t="shared" ref="F74:O74" si="46">SUM(F9:F15,F18:F24,F27:F30,F33,F36:F40,F43:F53,F56:F59,F62:F66,F70:F71)</f>
        <v>185378000</v>
      </c>
      <c r="G74" s="107">
        <f t="shared" si="46"/>
        <v>82126000</v>
      </c>
      <c r="H74" s="106">
        <f t="shared" si="46"/>
        <v>32842000</v>
      </c>
      <c r="I74" s="107">
        <f t="shared" si="46"/>
        <v>22654231</v>
      </c>
      <c r="J74" s="106">
        <f t="shared" si="46"/>
        <v>31303000</v>
      </c>
      <c r="K74" s="107">
        <f t="shared" si="46"/>
        <v>18786579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64145000</v>
      </c>
      <c r="Q74" s="107">
        <f>$I74      +$K74      +$M74      +$O74</f>
        <v>41440810</v>
      </c>
      <c r="R74" s="61">
        <f>IF(($H74      =0),0,((($J74      -$H74      )/$H74      )*100))</f>
        <v>-4.6860727117715122</v>
      </c>
      <c r="S74" s="62">
        <f>IF(($I74      =0),0,((($K74      -$I74      )/$I74      )*100))</f>
        <v>-17.072537134454045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49.837229719755413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32.197290010799556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13051000</v>
      </c>
      <c r="C87" s="119">
        <f t="shared" si="55"/>
        <v>0</v>
      </c>
      <c r="D87" s="119">
        <f t="shared" si="55"/>
        <v>0</v>
      </c>
      <c r="E87" s="119">
        <f t="shared" si="55"/>
        <v>13051000</v>
      </c>
      <c r="F87" s="119">
        <f t="shared" si="55"/>
        <v>0</v>
      </c>
      <c r="G87" s="119">
        <f t="shared" si="55"/>
        <v>0</v>
      </c>
      <c r="H87" s="119">
        <f t="shared" si="55"/>
        <v>6481000</v>
      </c>
      <c r="I87" s="119">
        <f t="shared" si="55"/>
        <v>0</v>
      </c>
      <c r="J87" s="119">
        <f t="shared" si="55"/>
        <v>1619000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8100000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62.064209639108114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11432000</v>
      </c>
      <c r="C91" s="93"/>
      <c r="D91" s="93"/>
      <c r="E91" s="93">
        <f t="shared" si="56"/>
        <v>11432000</v>
      </c>
      <c r="F91" s="93">
        <v>0</v>
      </c>
      <c r="G91" s="93">
        <v>0</v>
      </c>
      <c r="H91" s="93">
        <v>6481000</v>
      </c>
      <c r="I91" s="93"/>
      <c r="J91" s="93"/>
      <c r="K91" s="93"/>
      <c r="L91" s="93"/>
      <c r="M91" s="93"/>
      <c r="N91" s="93"/>
      <c r="O91" s="93"/>
      <c r="P91" s="93">
        <f t="shared" si="57"/>
        <v>6481000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56.691742477256824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1619000</v>
      </c>
      <c r="C93" s="93"/>
      <c r="D93" s="93"/>
      <c r="E93" s="93">
        <f t="shared" si="56"/>
        <v>1619000</v>
      </c>
      <c r="F93" s="93">
        <v>0</v>
      </c>
      <c r="G93" s="93">
        <v>0</v>
      </c>
      <c r="H93" s="93"/>
      <c r="I93" s="93"/>
      <c r="J93" s="93">
        <v>1619000</v>
      </c>
      <c r="K93" s="93"/>
      <c r="L93" s="93"/>
      <c r="M93" s="93"/>
      <c r="N93" s="93"/>
      <c r="O93" s="93"/>
      <c r="P93" s="93">
        <f t="shared" si="57"/>
        <v>1619000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13051000</v>
      </c>
      <c r="C114" s="128">
        <f t="shared" si="69"/>
        <v>0</v>
      </c>
      <c r="D114" s="128">
        <f t="shared" si="69"/>
        <v>0</v>
      </c>
      <c r="E114" s="128">
        <f t="shared" si="69"/>
        <v>13051000</v>
      </c>
      <c r="F114" s="128">
        <f t="shared" si="69"/>
        <v>0</v>
      </c>
      <c r="G114" s="128">
        <f t="shared" si="69"/>
        <v>0</v>
      </c>
      <c r="H114" s="128">
        <f t="shared" si="69"/>
        <v>6481000</v>
      </c>
      <c r="I114" s="128">
        <f t="shared" si="69"/>
        <v>0</v>
      </c>
      <c r="J114" s="128">
        <f t="shared" si="69"/>
        <v>1619000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8100000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0.62064209639108114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13051000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13051000</v>
      </c>
      <c r="F115" s="130">
        <f t="shared" si="70"/>
        <v>0</v>
      </c>
      <c r="G115" s="130">
        <f t="shared" si="70"/>
        <v>0</v>
      </c>
      <c r="H115" s="130">
        <f t="shared" si="70"/>
        <v>6481000</v>
      </c>
      <c r="I115" s="130">
        <f t="shared" si="70"/>
        <v>0</v>
      </c>
      <c r="J115" s="130">
        <f t="shared" si="70"/>
        <v>1619000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8100000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0.62064209639108114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YXpiet5F8Pq8LJhIlrQIAGvi2d8rsnTnERzU31tPt51mZV7CcFeqvpK3DV7e7/liiilPjyFiKzys8g15ndofHQ==" saltValue="FR96HPf9MOx8YgOFaaNx6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2300000</v>
      </c>
      <c r="C10" s="93"/>
      <c r="D10" s="93"/>
      <c r="E10" s="93">
        <f t="shared" ref="E10:E16" si="0">$B10      +$C10      +$D10</f>
        <v>2300000</v>
      </c>
      <c r="F10" s="94">
        <v>2300000</v>
      </c>
      <c r="G10" s="95">
        <v>2300000</v>
      </c>
      <c r="H10" s="94">
        <v>1070000</v>
      </c>
      <c r="I10" s="95">
        <v>1070776</v>
      </c>
      <c r="J10" s="94">
        <v>170000</v>
      </c>
      <c r="K10" s="95">
        <v>169989</v>
      </c>
      <c r="L10" s="94"/>
      <c r="M10" s="95"/>
      <c r="N10" s="94"/>
      <c r="O10" s="95"/>
      <c r="P10" s="94">
        <f t="shared" ref="P10:P16" si="1">$H10      +$J10      +$L10      +$N10</f>
        <v>1240000</v>
      </c>
      <c r="Q10" s="95">
        <f t="shared" ref="Q10:Q16" si="2">$I10      +$K10      +$M10      +$O10</f>
        <v>1240765</v>
      </c>
      <c r="R10" s="48">
        <f t="shared" ref="R10:R16" si="3">IF(($H10      =0),0,((($J10      -$H10      )/$H10      )*100))</f>
        <v>-84.112149532710276</v>
      </c>
      <c r="S10" s="49">
        <f t="shared" ref="S10:S16" si="4">IF(($I10      =0),0,((($K10      -$I10      )/$I10      )*100))</f>
        <v>-84.124690878390993</v>
      </c>
      <c r="T10" s="48">
        <f t="shared" ref="T10:T15" si="5">IF(($E10      =0),0,(($P10      /$E10      )*100))</f>
        <v>53.913043478260867</v>
      </c>
      <c r="U10" s="50">
        <f t="shared" ref="U10:U15" si="6">IF(($E10      =0),0,(($Q10      /$E10      )*100))</f>
        <v>53.946304347826093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2300000</v>
      </c>
      <c r="C16" s="96">
        <f>SUM(C9:C15)</f>
        <v>0</v>
      </c>
      <c r="D16" s="96"/>
      <c r="E16" s="96">
        <f t="shared" si="0"/>
        <v>2300000</v>
      </c>
      <c r="F16" s="97">
        <f t="shared" ref="F16:O16" si="7">SUM(F9:F15)</f>
        <v>2300000</v>
      </c>
      <c r="G16" s="98">
        <f t="shared" si="7"/>
        <v>2300000</v>
      </c>
      <c r="H16" s="97">
        <f t="shared" si="7"/>
        <v>1070000</v>
      </c>
      <c r="I16" s="98">
        <f t="shared" si="7"/>
        <v>1070776</v>
      </c>
      <c r="J16" s="97">
        <f t="shared" si="7"/>
        <v>170000</v>
      </c>
      <c r="K16" s="98">
        <f t="shared" si="7"/>
        <v>169989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1240000</v>
      </c>
      <c r="Q16" s="98">
        <f t="shared" si="2"/>
        <v>1240765</v>
      </c>
      <c r="R16" s="52">
        <f t="shared" si="3"/>
        <v>-84.112149532710276</v>
      </c>
      <c r="S16" s="53">
        <f t="shared" si="4"/>
        <v>-84.124690878390993</v>
      </c>
      <c r="T16" s="52">
        <f>IF((SUM($E9:$E13))=0,0,(P16/(SUM($E9:$E13))*100))</f>
        <v>53.913043478260867</v>
      </c>
      <c r="U16" s="54">
        <f>IF((SUM($E9:$E13))=0,0,(Q16/(SUM($E9:$E13))*100))</f>
        <v>53.946304347826093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25037000</v>
      </c>
      <c r="C22" s="93"/>
      <c r="D22" s="93"/>
      <c r="E22" s="93">
        <f t="shared" si="8"/>
        <v>25037000</v>
      </c>
      <c r="F22" s="94">
        <v>25037000</v>
      </c>
      <c r="G22" s="95">
        <v>5007000</v>
      </c>
      <c r="H22" s="94"/>
      <c r="I22" s="95"/>
      <c r="J22" s="94">
        <v>6513000</v>
      </c>
      <c r="K22" s="95"/>
      <c r="L22" s="94"/>
      <c r="M22" s="95"/>
      <c r="N22" s="94"/>
      <c r="O22" s="95"/>
      <c r="P22" s="94">
        <f t="shared" si="9"/>
        <v>6513000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26.013500019970444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25037000</v>
      </c>
      <c r="C25" s="96">
        <f>SUM(C18:C24)</f>
        <v>0</v>
      </c>
      <c r="D25" s="96"/>
      <c r="E25" s="96">
        <f t="shared" si="8"/>
        <v>25037000</v>
      </c>
      <c r="F25" s="97">
        <f t="shared" ref="F25:O25" si="15">SUM(F18:F24)</f>
        <v>25037000</v>
      </c>
      <c r="G25" s="98">
        <f t="shared" si="15"/>
        <v>5007000</v>
      </c>
      <c r="H25" s="97">
        <f t="shared" si="15"/>
        <v>0</v>
      </c>
      <c r="I25" s="98">
        <f t="shared" si="15"/>
        <v>0</v>
      </c>
      <c r="J25" s="97">
        <f t="shared" si="15"/>
        <v>6513000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6513000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26.013500019970444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1966000</v>
      </c>
      <c r="C33" s="93"/>
      <c r="D33" s="93"/>
      <c r="E33" s="93">
        <f>$B33      +$C33      +$D33</f>
        <v>1966000</v>
      </c>
      <c r="F33" s="94">
        <v>1966000</v>
      </c>
      <c r="G33" s="95">
        <v>1376000</v>
      </c>
      <c r="H33" s="94">
        <v>317000</v>
      </c>
      <c r="I33" s="95">
        <v>380440</v>
      </c>
      <c r="J33" s="94">
        <v>476000</v>
      </c>
      <c r="K33" s="95">
        <v>573480</v>
      </c>
      <c r="L33" s="94"/>
      <c r="M33" s="95"/>
      <c r="N33" s="94"/>
      <c r="O33" s="95"/>
      <c r="P33" s="94">
        <f>$H33      +$J33      +$L33      +$N33</f>
        <v>793000</v>
      </c>
      <c r="Q33" s="95">
        <f>$I33      +$K33      +$M33      +$O33</f>
        <v>953920</v>
      </c>
      <c r="R33" s="48">
        <f>IF(($H33      =0),0,((($J33      -$H33      )/$H33      )*100))</f>
        <v>50.157728706624603</v>
      </c>
      <c r="S33" s="49">
        <f>IF(($I33      =0),0,((($K33      -$I33      )/$I33      )*100))</f>
        <v>50.741246977184318</v>
      </c>
      <c r="T33" s="48">
        <f>IF(($E33      =0),0,(($P33      /$E33      )*100))</f>
        <v>40.335707019328588</v>
      </c>
      <c r="U33" s="50">
        <f>IF(($E33      =0),0,(($Q33      /$E33      )*100))</f>
        <v>48.520854526958288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1966000</v>
      </c>
      <c r="C34" s="96">
        <f>C33</f>
        <v>0</v>
      </c>
      <c r="D34" s="96"/>
      <c r="E34" s="96">
        <f>$B34      +$C34      +$D34</f>
        <v>1966000</v>
      </c>
      <c r="F34" s="97">
        <f t="shared" ref="F34:O34" si="17">F33</f>
        <v>1966000</v>
      </c>
      <c r="G34" s="98">
        <f t="shared" si="17"/>
        <v>1376000</v>
      </c>
      <c r="H34" s="97">
        <f t="shared" si="17"/>
        <v>317000</v>
      </c>
      <c r="I34" s="98">
        <f t="shared" si="17"/>
        <v>380440</v>
      </c>
      <c r="J34" s="97">
        <f t="shared" si="17"/>
        <v>476000</v>
      </c>
      <c r="K34" s="98">
        <f t="shared" si="17"/>
        <v>573480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793000</v>
      </c>
      <c r="Q34" s="98">
        <f>$I34      +$K34      +$M34      +$O34</f>
        <v>953920</v>
      </c>
      <c r="R34" s="52">
        <f>IF(($H34      =0),0,((($J34      -$H34      )/$H34      )*100))</f>
        <v>50.157728706624603</v>
      </c>
      <c r="S34" s="53">
        <f>IF(($I34      =0),0,((($K34      -$I34      )/$I34      )*100))</f>
        <v>50.741246977184318</v>
      </c>
      <c r="T34" s="52">
        <f>IF($E34   =0,0,($P34   /$E34   )*100)</f>
        <v>40.335707019328588</v>
      </c>
      <c r="U34" s="54">
        <f>IF($E34   =0,0,($Q34   /$E34   )*100)</f>
        <v>48.520854526958288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13836000</v>
      </c>
      <c r="C36" s="93"/>
      <c r="D36" s="93"/>
      <c r="E36" s="93">
        <f t="shared" ref="E36:E41" si="18">$B36      +$C36      +$D36</f>
        <v>13836000</v>
      </c>
      <c r="F36" s="94">
        <v>13836000</v>
      </c>
      <c r="G36" s="95">
        <v>9836000</v>
      </c>
      <c r="H36" s="94">
        <v>3713000</v>
      </c>
      <c r="I36" s="95">
        <v>3713362</v>
      </c>
      <c r="J36" s="94">
        <v>6108000</v>
      </c>
      <c r="K36" s="95">
        <v>6107939</v>
      </c>
      <c r="L36" s="94"/>
      <c r="M36" s="95"/>
      <c r="N36" s="94"/>
      <c r="O36" s="95"/>
      <c r="P36" s="94">
        <f t="shared" ref="P36:P41" si="19">$H36      +$J36      +$L36      +$N36</f>
        <v>9821000</v>
      </c>
      <c r="Q36" s="95">
        <f t="shared" ref="Q36:Q41" si="20">$I36      +$K36      +$M36      +$O36</f>
        <v>9821301</v>
      </c>
      <c r="R36" s="48">
        <f t="shared" ref="R36:R41" si="21">IF(($H36      =0),0,((($J36      -$H36      )/$H36      )*100))</f>
        <v>64.503097225962833</v>
      </c>
      <c r="S36" s="49">
        <f t="shared" ref="S36:S41" si="22">IF(($I36      =0),0,((($K36      -$I36      )/$I36      )*100))</f>
        <v>64.485417796595115</v>
      </c>
      <c r="T36" s="48">
        <f t="shared" ref="T36:T40" si="23">IF(($E36      =0),0,(($P36      /$E36      )*100))</f>
        <v>70.981497542642387</v>
      </c>
      <c r="U36" s="50">
        <f t="shared" ref="U36:U40" si="24">IF(($E36      =0),0,(($Q36      /$E36      )*100))</f>
        <v>70.983673026886379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26308000</v>
      </c>
      <c r="C37" s="93"/>
      <c r="D37" s="93"/>
      <c r="E37" s="93">
        <f t="shared" si="18"/>
        <v>26308000</v>
      </c>
      <c r="F37" s="94">
        <v>26308000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40144000</v>
      </c>
      <c r="C41" s="96">
        <f>SUM(C36:C40)</f>
        <v>0</v>
      </c>
      <c r="D41" s="96"/>
      <c r="E41" s="96">
        <f t="shared" si="18"/>
        <v>40144000</v>
      </c>
      <c r="F41" s="97">
        <f t="shared" ref="F41:O41" si="25">SUM(F36:F40)</f>
        <v>40144000</v>
      </c>
      <c r="G41" s="98">
        <f t="shared" si="25"/>
        <v>9836000</v>
      </c>
      <c r="H41" s="97">
        <f t="shared" si="25"/>
        <v>3713000</v>
      </c>
      <c r="I41" s="98">
        <f t="shared" si="25"/>
        <v>3713362</v>
      </c>
      <c r="J41" s="97">
        <f t="shared" si="25"/>
        <v>6108000</v>
      </c>
      <c r="K41" s="98">
        <f t="shared" si="25"/>
        <v>6107939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9821000</v>
      </c>
      <c r="Q41" s="98">
        <f t="shared" si="20"/>
        <v>9821301</v>
      </c>
      <c r="R41" s="52">
        <f t="shared" si="21"/>
        <v>64.503097225962833</v>
      </c>
      <c r="S41" s="53">
        <f t="shared" si="22"/>
        <v>64.485417796595115</v>
      </c>
      <c r="T41" s="52">
        <f>IF((+$E36+$E39) =0,0,(P41   /(+$E36+$E39) )*100)</f>
        <v>70.981497542642387</v>
      </c>
      <c r="U41" s="54">
        <f>IF((+$E36+$E39) =0,0,(Q41   /(+$E36+$E39) )*100)</f>
        <v>70.983673026886379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69447000</v>
      </c>
      <c r="C68" s="105">
        <f>SUM(C9:C15,C18:C24,C27:C30,C33,C36:C40,C43:C53,C56:C59,C62:C66)</f>
        <v>0</v>
      </c>
      <c r="D68" s="105"/>
      <c r="E68" s="105">
        <f t="shared" si="35"/>
        <v>69447000</v>
      </c>
      <c r="F68" s="106">
        <f t="shared" ref="F68:O68" si="43">SUM(F9:F15,F18:F24,F27:F30,F33,F36:F40,F43:F53,F56:F59,F62:F66)</f>
        <v>69447000</v>
      </c>
      <c r="G68" s="107">
        <f t="shared" si="43"/>
        <v>18519000</v>
      </c>
      <c r="H68" s="106">
        <f t="shared" si="43"/>
        <v>5100000</v>
      </c>
      <c r="I68" s="107">
        <f t="shared" si="43"/>
        <v>5164578</v>
      </c>
      <c r="J68" s="106">
        <f t="shared" si="43"/>
        <v>13267000</v>
      </c>
      <c r="K68" s="107">
        <f t="shared" si="43"/>
        <v>6851408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18367000</v>
      </c>
      <c r="Q68" s="107">
        <f t="shared" si="37"/>
        <v>12015986</v>
      </c>
      <c r="R68" s="61">
        <f t="shared" si="38"/>
        <v>160.13725490196077</v>
      </c>
      <c r="S68" s="62">
        <f t="shared" si="39"/>
        <v>32.661526266037612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42.576323048749394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27.854113447228723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51631000</v>
      </c>
      <c r="C70" s="93"/>
      <c r="D70" s="93"/>
      <c r="E70" s="93">
        <f>$B70      +$C70      +$D70</f>
        <v>51631000</v>
      </c>
      <c r="F70" s="94">
        <v>51631000</v>
      </c>
      <c r="G70" s="95">
        <v>42501000</v>
      </c>
      <c r="H70" s="94">
        <v>11911000</v>
      </c>
      <c r="I70" s="95">
        <v>12658561</v>
      </c>
      <c r="J70" s="94">
        <v>15543000</v>
      </c>
      <c r="K70" s="95">
        <v>18929394</v>
      </c>
      <c r="L70" s="94"/>
      <c r="M70" s="95"/>
      <c r="N70" s="94"/>
      <c r="O70" s="95"/>
      <c r="P70" s="94">
        <f>$H70      +$J70      +$L70      +$N70</f>
        <v>27454000</v>
      </c>
      <c r="Q70" s="95">
        <f>$I70      +$K70      +$M70      +$O70</f>
        <v>31587955</v>
      </c>
      <c r="R70" s="48">
        <f>IF(($H70      =0),0,((($J70      -$H70      )/$H70      )*100))</f>
        <v>30.492821761397025</v>
      </c>
      <c r="S70" s="49">
        <f>IF(($I70      =0),0,((($K70      -$I70      )/$I70      )*100))</f>
        <v>49.53827690209021</v>
      </c>
      <c r="T70" s="48">
        <f>IF(($E70      =0),0,(($P70      /$E70      )*100))</f>
        <v>53.173481048207471</v>
      </c>
      <c r="U70" s="50">
        <f>IF(($E70      =0),0,(($Q70      /$E70      )*100))</f>
        <v>61.180211500842518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51631000</v>
      </c>
      <c r="C72" s="102">
        <f>SUM(C70:C71)</f>
        <v>0</v>
      </c>
      <c r="D72" s="102"/>
      <c r="E72" s="102">
        <f>$B72      +$C72      +$D72</f>
        <v>51631000</v>
      </c>
      <c r="F72" s="103">
        <f t="shared" ref="F72:O72" si="44">SUM(F70:F71)</f>
        <v>51631000</v>
      </c>
      <c r="G72" s="104">
        <f t="shared" si="44"/>
        <v>42501000</v>
      </c>
      <c r="H72" s="103">
        <f t="shared" si="44"/>
        <v>11911000</v>
      </c>
      <c r="I72" s="104">
        <f t="shared" si="44"/>
        <v>12658561</v>
      </c>
      <c r="J72" s="103">
        <f t="shared" si="44"/>
        <v>15543000</v>
      </c>
      <c r="K72" s="104">
        <f t="shared" si="44"/>
        <v>18929394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27454000</v>
      </c>
      <c r="Q72" s="104">
        <f>$I72      +$K72      +$M72      +$O72</f>
        <v>31587955</v>
      </c>
      <c r="R72" s="57">
        <f>IF(($H72      =0),0,((($J72      -$H72      )/$H72      )*100))</f>
        <v>30.492821761397025</v>
      </c>
      <c r="S72" s="58">
        <f>IF(($I72      =0),0,((($K72      -$I72      )/$I72      )*100))</f>
        <v>49.53827690209021</v>
      </c>
      <c r="T72" s="57">
        <f>IF(($E70      =0),0,(($P70      /$E70      )*100))</f>
        <v>53.173481048207471</v>
      </c>
      <c r="U72" s="59">
        <f>IF($E70   =0,0,($Q70   /$E70 )*100)</f>
        <v>61.180211500842518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51631000</v>
      </c>
      <c r="C73" s="105">
        <f>SUM(C70:C71)</f>
        <v>0</v>
      </c>
      <c r="D73" s="105"/>
      <c r="E73" s="105">
        <f>$B73      +$C73      +$D73</f>
        <v>51631000</v>
      </c>
      <c r="F73" s="106">
        <f t="shared" ref="F73:O73" si="45">SUM(F70:F71)</f>
        <v>51631000</v>
      </c>
      <c r="G73" s="107">
        <f t="shared" si="45"/>
        <v>42501000</v>
      </c>
      <c r="H73" s="106">
        <f t="shared" si="45"/>
        <v>11911000</v>
      </c>
      <c r="I73" s="107">
        <f t="shared" si="45"/>
        <v>12658561</v>
      </c>
      <c r="J73" s="106">
        <f t="shared" si="45"/>
        <v>15543000</v>
      </c>
      <c r="K73" s="107">
        <f t="shared" si="45"/>
        <v>18929394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27454000</v>
      </c>
      <c r="Q73" s="107">
        <f>$I73      +$K73      +$M73      +$O73</f>
        <v>31587955</v>
      </c>
      <c r="R73" s="61">
        <f>IF(($H73      =0),0,((($J73      -$H73      )/$H73      )*100))</f>
        <v>30.492821761397025</v>
      </c>
      <c r="S73" s="62">
        <f>IF(($I73      =0),0,((($K73      -$I73      )/$I73      )*100))</f>
        <v>49.53827690209021</v>
      </c>
      <c r="T73" s="61">
        <f>IF(($E70      =0),0,(($P70      /$E70      )*100))</f>
        <v>53.173481048207471</v>
      </c>
      <c r="U73" s="65">
        <f>IF($E70   =0,0,($Q70   /$E70 )*100)</f>
        <v>61.180211500842518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121078000</v>
      </c>
      <c r="C74" s="105">
        <f>SUM(C9:C15,C18:C24,C27:C30,C33,C36:C40,C43:C53,C56:C59,C62:C66,C70:C71)</f>
        <v>0</v>
      </c>
      <c r="D74" s="105"/>
      <c r="E74" s="105">
        <f>$B74      +$C74      +$D74</f>
        <v>121078000</v>
      </c>
      <c r="F74" s="106">
        <f t="shared" ref="F74:O74" si="46">SUM(F9:F15,F18:F24,F27:F30,F33,F36:F40,F43:F53,F56:F59,F62:F66,F70:F71)</f>
        <v>121078000</v>
      </c>
      <c r="G74" s="107">
        <f t="shared" si="46"/>
        <v>61020000</v>
      </c>
      <c r="H74" s="106">
        <f t="shared" si="46"/>
        <v>17011000</v>
      </c>
      <c r="I74" s="107">
        <f t="shared" si="46"/>
        <v>17823139</v>
      </c>
      <c r="J74" s="106">
        <f t="shared" si="46"/>
        <v>28810000</v>
      </c>
      <c r="K74" s="107">
        <f t="shared" si="46"/>
        <v>25780802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45821000</v>
      </c>
      <c r="Q74" s="107">
        <f>$I74      +$K74      +$M74      +$O74</f>
        <v>43603941</v>
      </c>
      <c r="R74" s="61">
        <f>IF(($H74      =0),0,((($J74      -$H74      )/$H74      )*100))</f>
        <v>69.361001704779255</v>
      </c>
      <c r="S74" s="62">
        <f>IF(($I74      =0),0,((($K74      -$I74      )/$I74      )*100))</f>
        <v>44.647932106684465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48.349688720059092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46.010278569167454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16964000</v>
      </c>
      <c r="C87" s="119">
        <f t="shared" si="55"/>
        <v>0</v>
      </c>
      <c r="D87" s="119">
        <f t="shared" si="55"/>
        <v>0</v>
      </c>
      <c r="E87" s="119">
        <f t="shared" si="55"/>
        <v>16964000</v>
      </c>
      <c r="F87" s="119">
        <f t="shared" si="55"/>
        <v>0</v>
      </c>
      <c r="G87" s="119">
        <f t="shared" si="55"/>
        <v>0</v>
      </c>
      <c r="H87" s="119">
        <f t="shared" si="55"/>
        <v>6002000</v>
      </c>
      <c r="I87" s="119">
        <f t="shared" si="55"/>
        <v>0</v>
      </c>
      <c r="J87" s="119">
        <f t="shared" si="55"/>
        <v>7534000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13536000</v>
      </c>
      <c r="Q87" s="120">
        <f t="shared" si="55"/>
        <v>0</v>
      </c>
      <c r="R87" s="85">
        <f t="shared" si="55"/>
        <v>-46.244897959183675</v>
      </c>
      <c r="S87" s="85">
        <f t="shared" si="55"/>
        <v>0</v>
      </c>
      <c r="T87" s="86">
        <f>IF(SUM($E88:$E96) =0,0,(P87   /SUM($E88:$E96) )*100)</f>
        <v>79.792501768450848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14862000</v>
      </c>
      <c r="C91" s="93"/>
      <c r="D91" s="93"/>
      <c r="E91" s="93">
        <f t="shared" si="56"/>
        <v>14862000</v>
      </c>
      <c r="F91" s="93">
        <v>0</v>
      </c>
      <c r="G91" s="93">
        <v>0</v>
      </c>
      <c r="H91" s="93">
        <v>4900000</v>
      </c>
      <c r="I91" s="93"/>
      <c r="J91" s="93">
        <v>7534000</v>
      </c>
      <c r="K91" s="93"/>
      <c r="L91" s="93"/>
      <c r="M91" s="93"/>
      <c r="N91" s="93"/>
      <c r="O91" s="93"/>
      <c r="P91" s="93">
        <f t="shared" si="57"/>
        <v>12434000</v>
      </c>
      <c r="Q91" s="93">
        <f t="shared" si="58"/>
        <v>0</v>
      </c>
      <c r="R91" s="89">
        <f t="shared" si="59"/>
        <v>53.755102040816325</v>
      </c>
      <c r="S91" s="89">
        <f t="shared" si="60"/>
        <v>0</v>
      </c>
      <c r="T91" s="89">
        <f t="shared" si="61"/>
        <v>83.663033239133355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1102000</v>
      </c>
      <c r="C93" s="93"/>
      <c r="D93" s="93"/>
      <c r="E93" s="93">
        <f t="shared" si="56"/>
        <v>1102000</v>
      </c>
      <c r="F93" s="93">
        <v>0</v>
      </c>
      <c r="G93" s="93">
        <v>0</v>
      </c>
      <c r="H93" s="93">
        <v>1102000</v>
      </c>
      <c r="I93" s="93"/>
      <c r="J93" s="93"/>
      <c r="K93" s="93"/>
      <c r="L93" s="93"/>
      <c r="M93" s="93"/>
      <c r="N93" s="93"/>
      <c r="O93" s="93"/>
      <c r="P93" s="93">
        <f t="shared" si="57"/>
        <v>1102000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1000000</v>
      </c>
      <c r="C96" s="122"/>
      <c r="D96" s="122"/>
      <c r="E96" s="122">
        <f t="shared" si="56"/>
        <v>1000000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16964000</v>
      </c>
      <c r="C114" s="128">
        <f t="shared" si="69"/>
        <v>0</v>
      </c>
      <c r="D114" s="128">
        <f t="shared" si="69"/>
        <v>0</v>
      </c>
      <c r="E114" s="128">
        <f t="shared" si="69"/>
        <v>16964000</v>
      </c>
      <c r="F114" s="128">
        <f t="shared" si="69"/>
        <v>0</v>
      </c>
      <c r="G114" s="128">
        <f t="shared" si="69"/>
        <v>0</v>
      </c>
      <c r="H114" s="128">
        <f t="shared" si="69"/>
        <v>6002000</v>
      </c>
      <c r="I114" s="128">
        <f t="shared" si="69"/>
        <v>0</v>
      </c>
      <c r="J114" s="128">
        <f t="shared" si="69"/>
        <v>7534000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13536000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0.79792501768450841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16964000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16964000</v>
      </c>
      <c r="F115" s="130">
        <f t="shared" si="70"/>
        <v>0</v>
      </c>
      <c r="G115" s="130">
        <f t="shared" si="70"/>
        <v>0</v>
      </c>
      <c r="H115" s="130">
        <f t="shared" si="70"/>
        <v>6002000</v>
      </c>
      <c r="I115" s="130">
        <f t="shared" si="70"/>
        <v>0</v>
      </c>
      <c r="J115" s="130">
        <f t="shared" si="70"/>
        <v>7534000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13536000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0.79792501768450841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4boeIoZYTf+sVXHDuNXTumFso+4Je0BBHyfg+gylWEnQt+2RYGM3UDkukYTS3lMst81q3ToRxxL28rbFA7T1MQ==" saltValue="9HoAaKoyULIrUdGL36pK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>
        <v>2352000</v>
      </c>
      <c r="I10" s="95">
        <v>2389951</v>
      </c>
      <c r="J10" s="94">
        <v>380000</v>
      </c>
      <c r="K10" s="95">
        <v>342145</v>
      </c>
      <c r="L10" s="94"/>
      <c r="M10" s="95"/>
      <c r="N10" s="94"/>
      <c r="O10" s="95"/>
      <c r="P10" s="94">
        <f t="shared" ref="P10:P16" si="1">$H10      +$J10      +$L10      +$N10</f>
        <v>2732000</v>
      </c>
      <c r="Q10" s="95">
        <f t="shared" ref="Q10:Q16" si="2">$I10      +$K10      +$M10      +$O10</f>
        <v>2732096</v>
      </c>
      <c r="R10" s="48">
        <f t="shared" ref="R10:R16" si="3">IF(($H10      =0),0,((($J10      -$H10      )/$H10      )*100))</f>
        <v>-83.843537414965979</v>
      </c>
      <c r="S10" s="49">
        <f t="shared" ref="S10:S16" si="4">IF(($I10      =0),0,((($K10      -$I10      )/$I10      )*100))</f>
        <v>-85.684016115811573</v>
      </c>
      <c r="T10" s="48">
        <f t="shared" ref="T10:T15" si="5">IF(($E10      =0),0,(($P10      /$E10      )*100))</f>
        <v>97.571428571428569</v>
      </c>
      <c r="U10" s="50">
        <f t="shared" ref="U10:U15" si="6">IF(($E10      =0),0,(($Q10      /$E10      )*100))</f>
        <v>97.574857142857141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6000000</v>
      </c>
      <c r="C11" s="93"/>
      <c r="D11" s="93"/>
      <c r="E11" s="93">
        <f t="shared" si="0"/>
        <v>6000000</v>
      </c>
      <c r="F11" s="94">
        <v>6000000</v>
      </c>
      <c r="G11" s="95">
        <v>3000000</v>
      </c>
      <c r="H11" s="94">
        <v>1030000</v>
      </c>
      <c r="I11" s="95">
        <v>635746</v>
      </c>
      <c r="J11" s="94">
        <v>1909000</v>
      </c>
      <c r="K11" s="95">
        <v>2001008</v>
      </c>
      <c r="L11" s="94"/>
      <c r="M11" s="95"/>
      <c r="N11" s="94"/>
      <c r="O11" s="95"/>
      <c r="P11" s="94">
        <f t="shared" si="1"/>
        <v>2939000</v>
      </c>
      <c r="Q11" s="95">
        <f t="shared" si="2"/>
        <v>2636754</v>
      </c>
      <c r="R11" s="48">
        <f t="shared" si="3"/>
        <v>85.339805825242721</v>
      </c>
      <c r="S11" s="49">
        <f t="shared" si="4"/>
        <v>214.74960125584747</v>
      </c>
      <c r="T11" s="48">
        <f t="shared" si="5"/>
        <v>48.983333333333334</v>
      </c>
      <c r="U11" s="50">
        <f t="shared" si="6"/>
        <v>43.945900000000002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8800000</v>
      </c>
      <c r="C16" s="96">
        <f>SUM(C9:C15)</f>
        <v>0</v>
      </c>
      <c r="D16" s="96"/>
      <c r="E16" s="96">
        <f t="shared" si="0"/>
        <v>8800000</v>
      </c>
      <c r="F16" s="97">
        <f t="shared" ref="F16:O16" si="7">SUM(F9:F15)</f>
        <v>8800000</v>
      </c>
      <c r="G16" s="98">
        <f t="shared" si="7"/>
        <v>5800000</v>
      </c>
      <c r="H16" s="97">
        <f t="shared" si="7"/>
        <v>3382000</v>
      </c>
      <c r="I16" s="98">
        <f t="shared" si="7"/>
        <v>3025697</v>
      </c>
      <c r="J16" s="97">
        <f t="shared" si="7"/>
        <v>2289000</v>
      </c>
      <c r="K16" s="98">
        <f t="shared" si="7"/>
        <v>2343153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5671000</v>
      </c>
      <c r="Q16" s="98">
        <f t="shared" si="2"/>
        <v>5368850</v>
      </c>
      <c r="R16" s="52">
        <f t="shared" si="3"/>
        <v>-32.318154937906563</v>
      </c>
      <c r="S16" s="53">
        <f t="shared" si="4"/>
        <v>-22.558240299673098</v>
      </c>
      <c r="T16" s="52">
        <f>IF((SUM($E9:$E13))=0,0,(P16/(SUM($E9:$E13))*100))</f>
        <v>64.443181818181813</v>
      </c>
      <c r="U16" s="54">
        <f>IF((SUM($E9:$E13))=0,0,(Q16/(SUM($E9:$E13))*100))</f>
        <v>61.009659090909096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30178000</v>
      </c>
      <c r="C22" s="93"/>
      <c r="D22" s="93"/>
      <c r="E22" s="93">
        <f t="shared" si="8"/>
        <v>30178000</v>
      </c>
      <c r="F22" s="94">
        <v>30178000</v>
      </c>
      <c r="G22" s="95">
        <v>6036000</v>
      </c>
      <c r="H22" s="94"/>
      <c r="I22" s="95"/>
      <c r="J22" s="94">
        <v>6005000</v>
      </c>
      <c r="K22" s="95"/>
      <c r="L22" s="94"/>
      <c r="M22" s="95"/>
      <c r="N22" s="94"/>
      <c r="O22" s="95"/>
      <c r="P22" s="94">
        <f t="shared" si="9"/>
        <v>6005000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19.898601630326731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30178000</v>
      </c>
      <c r="C25" s="96">
        <f>SUM(C18:C24)</f>
        <v>0</v>
      </c>
      <c r="D25" s="96"/>
      <c r="E25" s="96">
        <f t="shared" si="8"/>
        <v>30178000</v>
      </c>
      <c r="F25" s="97">
        <f t="shared" ref="F25:O25" si="15">SUM(F18:F24)</f>
        <v>30178000</v>
      </c>
      <c r="G25" s="98">
        <f t="shared" si="15"/>
        <v>6036000</v>
      </c>
      <c r="H25" s="97">
        <f t="shared" si="15"/>
        <v>0</v>
      </c>
      <c r="I25" s="98">
        <f t="shared" si="15"/>
        <v>0</v>
      </c>
      <c r="J25" s="97">
        <f t="shared" si="15"/>
        <v>6005000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6005000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19.898601630326731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3268000</v>
      </c>
      <c r="C33" s="93"/>
      <c r="D33" s="93"/>
      <c r="E33" s="93">
        <f>$B33      +$C33      +$D33</f>
        <v>3268000</v>
      </c>
      <c r="F33" s="94">
        <v>3268000</v>
      </c>
      <c r="G33" s="95">
        <v>2287000</v>
      </c>
      <c r="H33" s="94">
        <v>809000</v>
      </c>
      <c r="I33" s="95">
        <v>1234570</v>
      </c>
      <c r="J33" s="94">
        <v>1478000</v>
      </c>
      <c r="K33" s="95">
        <v>1799893</v>
      </c>
      <c r="L33" s="94"/>
      <c r="M33" s="95"/>
      <c r="N33" s="94"/>
      <c r="O33" s="95"/>
      <c r="P33" s="94">
        <f>$H33      +$J33      +$L33      +$N33</f>
        <v>2287000</v>
      </c>
      <c r="Q33" s="95">
        <f>$I33      +$K33      +$M33      +$O33</f>
        <v>3034463</v>
      </c>
      <c r="R33" s="48">
        <f>IF(($H33      =0),0,((($J33      -$H33      )/$H33      )*100))</f>
        <v>82.694684796044498</v>
      </c>
      <c r="S33" s="49">
        <f>IF(($I33      =0),0,((($K33      -$I33      )/$I33      )*100))</f>
        <v>45.791085155155237</v>
      </c>
      <c r="T33" s="48">
        <f>IF(($E33      =0),0,(($P33      /$E33      )*100))</f>
        <v>69.981640146878817</v>
      </c>
      <c r="U33" s="50">
        <f>IF(($E33      =0),0,(($Q33      /$E33      )*100))</f>
        <v>92.85382496940025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3268000</v>
      </c>
      <c r="C34" s="96">
        <f>C33</f>
        <v>0</v>
      </c>
      <c r="D34" s="96"/>
      <c r="E34" s="96">
        <f>$B34      +$C34      +$D34</f>
        <v>3268000</v>
      </c>
      <c r="F34" s="97">
        <f t="shared" ref="F34:O34" si="17">F33</f>
        <v>3268000</v>
      </c>
      <c r="G34" s="98">
        <f t="shared" si="17"/>
        <v>2287000</v>
      </c>
      <c r="H34" s="97">
        <f t="shared" si="17"/>
        <v>809000</v>
      </c>
      <c r="I34" s="98">
        <f t="shared" si="17"/>
        <v>1234570</v>
      </c>
      <c r="J34" s="97">
        <f t="shared" si="17"/>
        <v>1478000</v>
      </c>
      <c r="K34" s="98">
        <f t="shared" si="17"/>
        <v>1799893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2287000</v>
      </c>
      <c r="Q34" s="98">
        <f>$I34      +$K34      +$M34      +$O34</f>
        <v>3034463</v>
      </c>
      <c r="R34" s="52">
        <f>IF(($H34      =0),0,((($J34      -$H34      )/$H34      )*100))</f>
        <v>82.694684796044498</v>
      </c>
      <c r="S34" s="53">
        <f>IF(($I34      =0),0,((($K34      -$I34      )/$I34      )*100))</f>
        <v>45.791085155155237</v>
      </c>
      <c r="T34" s="52">
        <f>IF($E34   =0,0,($P34   /$E34   )*100)</f>
        <v>69.981640146878817</v>
      </c>
      <c r="U34" s="54">
        <f>IF($E34   =0,0,($Q34   /$E34   )*100)</f>
        <v>92.85382496940025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7931000</v>
      </c>
      <c r="C36" s="93"/>
      <c r="D36" s="93"/>
      <c r="E36" s="93">
        <f t="shared" ref="E36:E41" si="18">$B36      +$C36      +$D36</f>
        <v>7931000</v>
      </c>
      <c r="F36" s="94">
        <v>7931000</v>
      </c>
      <c r="G36" s="95">
        <v>5431000</v>
      </c>
      <c r="H36" s="94">
        <v>571000</v>
      </c>
      <c r="I36" s="95">
        <v>571032</v>
      </c>
      <c r="J36" s="94">
        <v>4860000</v>
      </c>
      <c r="K36" s="95">
        <v>5316469</v>
      </c>
      <c r="L36" s="94"/>
      <c r="M36" s="95"/>
      <c r="N36" s="94"/>
      <c r="O36" s="95"/>
      <c r="P36" s="94">
        <f t="shared" ref="P36:P41" si="19">$H36      +$J36      +$L36      +$N36</f>
        <v>5431000</v>
      </c>
      <c r="Q36" s="95">
        <f t="shared" ref="Q36:Q41" si="20">$I36      +$K36      +$M36      +$O36</f>
        <v>5887501</v>
      </c>
      <c r="R36" s="48">
        <f t="shared" ref="R36:R41" si="21">IF(($H36      =0),0,((($J36      -$H36      )/$H36      )*100))</f>
        <v>751.13835376532393</v>
      </c>
      <c r="S36" s="49">
        <f t="shared" ref="S36:S41" si="22">IF(($I36      =0),0,((($K36      -$I36      )/$I36      )*100))</f>
        <v>831.02820857675215</v>
      </c>
      <c r="T36" s="48">
        <f t="shared" ref="T36:T40" si="23">IF(($E36      =0),0,(($P36      /$E36      )*100))</f>
        <v>68.478123817929642</v>
      </c>
      <c r="U36" s="50">
        <f t="shared" ref="U36:U40" si="24">IF(($E36      =0),0,(($Q36      /$E36      )*100))</f>
        <v>74.234031017526164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61600000</v>
      </c>
      <c r="C37" s="93"/>
      <c r="D37" s="93"/>
      <c r="E37" s="93">
        <f t="shared" si="18"/>
        <v>61600000</v>
      </c>
      <c r="F37" s="94">
        <v>61600000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69531000</v>
      </c>
      <c r="C41" s="96">
        <f>SUM(C36:C40)</f>
        <v>0</v>
      </c>
      <c r="D41" s="96"/>
      <c r="E41" s="96">
        <f t="shared" si="18"/>
        <v>69531000</v>
      </c>
      <c r="F41" s="97">
        <f t="shared" ref="F41:O41" si="25">SUM(F36:F40)</f>
        <v>69531000</v>
      </c>
      <c r="G41" s="98">
        <f t="shared" si="25"/>
        <v>5431000</v>
      </c>
      <c r="H41" s="97">
        <f t="shared" si="25"/>
        <v>571000</v>
      </c>
      <c r="I41" s="98">
        <f t="shared" si="25"/>
        <v>571032</v>
      </c>
      <c r="J41" s="97">
        <f t="shared" si="25"/>
        <v>4860000</v>
      </c>
      <c r="K41" s="98">
        <f t="shared" si="25"/>
        <v>5316469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5431000</v>
      </c>
      <c r="Q41" s="98">
        <f t="shared" si="20"/>
        <v>5887501</v>
      </c>
      <c r="R41" s="52">
        <f t="shared" si="21"/>
        <v>751.13835376532393</v>
      </c>
      <c r="S41" s="53">
        <f t="shared" si="22"/>
        <v>831.02820857675215</v>
      </c>
      <c r="T41" s="52">
        <f>IF((+$E36+$E39) =0,0,(P41   /(+$E36+$E39) )*100)</f>
        <v>68.478123817929642</v>
      </c>
      <c r="U41" s="54">
        <f>IF((+$E36+$E39) =0,0,(Q41   /(+$E36+$E39) )*100)</f>
        <v>74.234031017526164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111777000</v>
      </c>
      <c r="C68" s="105">
        <f>SUM(C9:C15,C18:C24,C27:C30,C33,C36:C40,C43:C53,C56:C59,C62:C66)</f>
        <v>0</v>
      </c>
      <c r="D68" s="105"/>
      <c r="E68" s="105">
        <f t="shared" si="35"/>
        <v>111777000</v>
      </c>
      <c r="F68" s="106">
        <f t="shared" ref="F68:O68" si="43">SUM(F9:F15,F18:F24,F27:F30,F33,F36:F40,F43:F53,F56:F59,F62:F66)</f>
        <v>111777000</v>
      </c>
      <c r="G68" s="107">
        <f t="shared" si="43"/>
        <v>19554000</v>
      </c>
      <c r="H68" s="106">
        <f t="shared" si="43"/>
        <v>4762000</v>
      </c>
      <c r="I68" s="107">
        <f t="shared" si="43"/>
        <v>4831299</v>
      </c>
      <c r="J68" s="106">
        <f t="shared" si="43"/>
        <v>14632000</v>
      </c>
      <c r="K68" s="107">
        <f t="shared" si="43"/>
        <v>9459515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19394000</v>
      </c>
      <c r="Q68" s="107">
        <f t="shared" si="37"/>
        <v>14290814</v>
      </c>
      <c r="R68" s="61">
        <f t="shared" si="38"/>
        <v>207.26585468290634</v>
      </c>
      <c r="S68" s="62">
        <f t="shared" si="39"/>
        <v>95.796513525658426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38.651174841062641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28.480805946947807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101606000</v>
      </c>
      <c r="C70" s="93"/>
      <c r="D70" s="93"/>
      <c r="E70" s="93">
        <f>$B70      +$C70      +$D70</f>
        <v>101606000</v>
      </c>
      <c r="F70" s="94">
        <v>101606000</v>
      </c>
      <c r="G70" s="95">
        <v>81542000</v>
      </c>
      <c r="H70" s="94">
        <v>21578000</v>
      </c>
      <c r="I70" s="95">
        <v>21457842</v>
      </c>
      <c r="J70" s="94">
        <v>41635000</v>
      </c>
      <c r="K70" s="95">
        <v>32990909</v>
      </c>
      <c r="L70" s="94"/>
      <c r="M70" s="95"/>
      <c r="N70" s="94"/>
      <c r="O70" s="95"/>
      <c r="P70" s="94">
        <f>$H70      +$J70      +$L70      +$N70</f>
        <v>63213000</v>
      </c>
      <c r="Q70" s="95">
        <f>$I70      +$K70      +$M70      +$O70</f>
        <v>54448751</v>
      </c>
      <c r="R70" s="48">
        <f>IF(($H70      =0),0,((($J70      -$H70      )/$H70      )*100))</f>
        <v>92.951153953100388</v>
      </c>
      <c r="S70" s="49">
        <f>IF(($I70      =0),0,((($K70      -$I70      )/$I70      )*100))</f>
        <v>53.747562313116106</v>
      </c>
      <c r="T70" s="48">
        <f>IF(($E70      =0),0,(($P70      /$E70      )*100))</f>
        <v>62.213845639037068</v>
      </c>
      <c r="U70" s="50">
        <f>IF(($E70      =0),0,(($Q70      /$E70      )*100))</f>
        <v>53.58812570123812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101606000</v>
      </c>
      <c r="C72" s="102">
        <f>SUM(C70:C71)</f>
        <v>0</v>
      </c>
      <c r="D72" s="102"/>
      <c r="E72" s="102">
        <f>$B72      +$C72      +$D72</f>
        <v>101606000</v>
      </c>
      <c r="F72" s="103">
        <f t="shared" ref="F72:O72" si="44">SUM(F70:F71)</f>
        <v>101606000</v>
      </c>
      <c r="G72" s="104">
        <f t="shared" si="44"/>
        <v>81542000</v>
      </c>
      <c r="H72" s="103">
        <f t="shared" si="44"/>
        <v>21578000</v>
      </c>
      <c r="I72" s="104">
        <f t="shared" si="44"/>
        <v>21457842</v>
      </c>
      <c r="J72" s="103">
        <f t="shared" si="44"/>
        <v>41635000</v>
      </c>
      <c r="K72" s="104">
        <f t="shared" si="44"/>
        <v>32990909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63213000</v>
      </c>
      <c r="Q72" s="104">
        <f>$I72      +$K72      +$M72      +$O72</f>
        <v>54448751</v>
      </c>
      <c r="R72" s="57">
        <f>IF(($H72      =0),0,((($J72      -$H72      )/$H72      )*100))</f>
        <v>92.951153953100388</v>
      </c>
      <c r="S72" s="58">
        <f>IF(($I72      =0),0,((($K72      -$I72      )/$I72      )*100))</f>
        <v>53.747562313116106</v>
      </c>
      <c r="T72" s="57">
        <f>IF(($E70      =0),0,(($P70      /$E70      )*100))</f>
        <v>62.213845639037068</v>
      </c>
      <c r="U72" s="59">
        <f>IF($E70   =0,0,($Q70   /$E70 )*100)</f>
        <v>53.58812570123812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101606000</v>
      </c>
      <c r="C73" s="105">
        <f>SUM(C70:C71)</f>
        <v>0</v>
      </c>
      <c r="D73" s="105"/>
      <c r="E73" s="105">
        <f>$B73      +$C73      +$D73</f>
        <v>101606000</v>
      </c>
      <c r="F73" s="106">
        <f t="shared" ref="F73:O73" si="45">SUM(F70:F71)</f>
        <v>101606000</v>
      </c>
      <c r="G73" s="107">
        <f t="shared" si="45"/>
        <v>81542000</v>
      </c>
      <c r="H73" s="106">
        <f t="shared" si="45"/>
        <v>21578000</v>
      </c>
      <c r="I73" s="107">
        <f t="shared" si="45"/>
        <v>21457842</v>
      </c>
      <c r="J73" s="106">
        <f t="shared" si="45"/>
        <v>41635000</v>
      </c>
      <c r="K73" s="107">
        <f t="shared" si="45"/>
        <v>32990909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63213000</v>
      </c>
      <c r="Q73" s="107">
        <f>$I73      +$K73      +$M73      +$O73</f>
        <v>54448751</v>
      </c>
      <c r="R73" s="61">
        <f>IF(($H73      =0),0,((($J73      -$H73      )/$H73      )*100))</f>
        <v>92.951153953100388</v>
      </c>
      <c r="S73" s="62">
        <f>IF(($I73      =0),0,((($K73      -$I73      )/$I73      )*100))</f>
        <v>53.747562313116106</v>
      </c>
      <c r="T73" s="61">
        <f>IF(($E70      =0),0,(($P70      /$E70      )*100))</f>
        <v>62.213845639037068</v>
      </c>
      <c r="U73" s="65">
        <f>IF($E70   =0,0,($Q70   /$E70 )*100)</f>
        <v>53.58812570123812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213383000</v>
      </c>
      <c r="C74" s="105">
        <f>SUM(C9:C15,C18:C24,C27:C30,C33,C36:C40,C43:C53,C56:C59,C62:C66,C70:C71)</f>
        <v>0</v>
      </c>
      <c r="D74" s="105"/>
      <c r="E74" s="105">
        <f>$B74      +$C74      +$D74</f>
        <v>213383000</v>
      </c>
      <c r="F74" s="106">
        <f t="shared" ref="F74:O74" si="46">SUM(F9:F15,F18:F24,F27:F30,F33,F36:F40,F43:F53,F56:F59,F62:F66,F70:F71)</f>
        <v>213383000</v>
      </c>
      <c r="G74" s="107">
        <f t="shared" si="46"/>
        <v>101096000</v>
      </c>
      <c r="H74" s="106">
        <f t="shared" si="46"/>
        <v>26340000</v>
      </c>
      <c r="I74" s="107">
        <f t="shared" si="46"/>
        <v>26289141</v>
      </c>
      <c r="J74" s="106">
        <f t="shared" si="46"/>
        <v>56267000</v>
      </c>
      <c r="K74" s="107">
        <f t="shared" si="46"/>
        <v>42450424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82607000</v>
      </c>
      <c r="Q74" s="107">
        <f>$I74      +$K74      +$M74      +$O74</f>
        <v>68739565</v>
      </c>
      <c r="R74" s="61">
        <f>IF(($H74      =0),0,((($J74      -$H74      )/$H74      )*100))</f>
        <v>113.61807137433561</v>
      </c>
      <c r="S74" s="62">
        <f>IF(($I74      =0),0,((($K74      -$I74      )/$I74      )*100))</f>
        <v>61.4751276962606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54.424408530599614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45.288052680471466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63215000</v>
      </c>
      <c r="C87" s="119">
        <f t="shared" si="55"/>
        <v>0</v>
      </c>
      <c r="D87" s="119">
        <f t="shared" si="55"/>
        <v>0</v>
      </c>
      <c r="E87" s="119">
        <f t="shared" si="55"/>
        <v>63215000</v>
      </c>
      <c r="F87" s="119">
        <f t="shared" si="55"/>
        <v>0</v>
      </c>
      <c r="G87" s="119">
        <f t="shared" si="55"/>
        <v>0</v>
      </c>
      <c r="H87" s="119">
        <f t="shared" si="55"/>
        <v>51110000</v>
      </c>
      <c r="I87" s="119">
        <f t="shared" si="55"/>
        <v>0</v>
      </c>
      <c r="J87" s="119">
        <f t="shared" si="55"/>
        <v>3614000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54724000</v>
      </c>
      <c r="Q87" s="120">
        <f t="shared" si="55"/>
        <v>0</v>
      </c>
      <c r="R87" s="85">
        <f t="shared" si="55"/>
        <v>-140.8123157549951</v>
      </c>
      <c r="S87" s="85">
        <f t="shared" si="55"/>
        <v>0</v>
      </c>
      <c r="T87" s="86">
        <f>IF(SUM($E88:$E96) =0,0,(P87   /SUM($E88:$E96) )*100)</f>
        <v>86.568061377837537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50142000</v>
      </c>
      <c r="C91" s="93"/>
      <c r="D91" s="93"/>
      <c r="E91" s="93">
        <f t="shared" si="56"/>
        <v>50142000</v>
      </c>
      <c r="F91" s="93">
        <v>0</v>
      </c>
      <c r="G91" s="93">
        <v>0</v>
      </c>
      <c r="H91" s="93">
        <v>45004000</v>
      </c>
      <c r="I91" s="93"/>
      <c r="J91" s="93"/>
      <c r="K91" s="93"/>
      <c r="L91" s="93"/>
      <c r="M91" s="93"/>
      <c r="N91" s="93"/>
      <c r="O91" s="93"/>
      <c r="P91" s="93">
        <f t="shared" si="57"/>
        <v>45004000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89.753101192612988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3073000</v>
      </c>
      <c r="C93" s="93"/>
      <c r="D93" s="93"/>
      <c r="E93" s="93">
        <f t="shared" si="56"/>
        <v>3073000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10000000</v>
      </c>
      <c r="C95" s="93"/>
      <c r="D95" s="93"/>
      <c r="E95" s="93">
        <f t="shared" si="56"/>
        <v>10000000</v>
      </c>
      <c r="F95" s="93">
        <v>0</v>
      </c>
      <c r="G95" s="93">
        <v>0</v>
      </c>
      <c r="H95" s="93">
        <v>6106000</v>
      </c>
      <c r="I95" s="93"/>
      <c r="J95" s="93">
        <v>3614000</v>
      </c>
      <c r="K95" s="93"/>
      <c r="L95" s="93"/>
      <c r="M95" s="93"/>
      <c r="N95" s="93"/>
      <c r="O95" s="93"/>
      <c r="P95" s="93">
        <f t="shared" si="57"/>
        <v>9720000</v>
      </c>
      <c r="Q95" s="93">
        <f t="shared" si="58"/>
        <v>0</v>
      </c>
      <c r="R95" s="89">
        <f t="shared" si="59"/>
        <v>-40.81231575499509</v>
      </c>
      <c r="S95" s="89">
        <f t="shared" si="60"/>
        <v>0</v>
      </c>
      <c r="T95" s="89">
        <f t="shared" si="61"/>
        <v>97.2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63215000</v>
      </c>
      <c r="C114" s="128">
        <f t="shared" si="69"/>
        <v>0</v>
      </c>
      <c r="D114" s="128">
        <f t="shared" si="69"/>
        <v>0</v>
      </c>
      <c r="E114" s="128">
        <f t="shared" si="69"/>
        <v>63215000</v>
      </c>
      <c r="F114" s="128">
        <f t="shared" si="69"/>
        <v>0</v>
      </c>
      <c r="G114" s="128">
        <f t="shared" si="69"/>
        <v>0</v>
      </c>
      <c r="H114" s="128">
        <f t="shared" si="69"/>
        <v>51110000</v>
      </c>
      <c r="I114" s="128">
        <f t="shared" si="69"/>
        <v>0</v>
      </c>
      <c r="J114" s="128">
        <f t="shared" si="69"/>
        <v>3614000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54724000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0.86568061377837535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63215000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63215000</v>
      </c>
      <c r="F115" s="130">
        <f t="shared" si="70"/>
        <v>0</v>
      </c>
      <c r="G115" s="130">
        <f t="shared" si="70"/>
        <v>0</v>
      </c>
      <c r="H115" s="130">
        <f t="shared" si="70"/>
        <v>51110000</v>
      </c>
      <c r="I115" s="130">
        <f t="shared" si="70"/>
        <v>0</v>
      </c>
      <c r="J115" s="130">
        <f t="shared" si="70"/>
        <v>3614000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54724000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0.86568061377837535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O+z+/eS2ZS8IyB54TEVmqtGr8cFw3RSwTnr2j3Erjs4SqQkdWp8jwlpl87/gcSJlVEusAXgMgLWg3cOIy2e+VQ==" saltValue="EqzULkiyCoGlDqjYVYfH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229000</v>
      </c>
      <c r="I10" s="95"/>
      <c r="J10" s="94">
        <v>173000</v>
      </c>
      <c r="K10" s="95"/>
      <c r="L10" s="94"/>
      <c r="M10" s="95"/>
      <c r="N10" s="94"/>
      <c r="O10" s="95"/>
      <c r="P10" s="94">
        <f t="shared" ref="P10:P16" si="1">$H10      +$J10      +$L10      +$N10</f>
        <v>402000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-24.454148471615721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20.100000000000001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229000</v>
      </c>
      <c r="I16" s="98">
        <f t="shared" si="7"/>
        <v>0</v>
      </c>
      <c r="J16" s="97">
        <f t="shared" si="7"/>
        <v>173000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402000</v>
      </c>
      <c r="Q16" s="98">
        <f t="shared" si="2"/>
        <v>0</v>
      </c>
      <c r="R16" s="52">
        <f t="shared" si="3"/>
        <v>-24.454148471615721</v>
      </c>
      <c r="S16" s="53">
        <f t="shared" si="4"/>
        <v>0</v>
      </c>
      <c r="T16" s="52">
        <f>IF((SUM($E9:$E13))=0,0,(P16/(SUM($E9:$E13))*100))</f>
        <v>20.100000000000001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11673000</v>
      </c>
      <c r="C20" s="93"/>
      <c r="D20" s="93"/>
      <c r="E20" s="93">
        <f t="shared" si="8"/>
        <v>11673000</v>
      </c>
      <c r="F20" s="94">
        <v>11673000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11673000</v>
      </c>
      <c r="C25" s="96">
        <f>SUM(C18:C24)</f>
        <v>0</v>
      </c>
      <c r="D25" s="96"/>
      <c r="E25" s="96">
        <f t="shared" si="8"/>
        <v>11673000</v>
      </c>
      <c r="F25" s="97">
        <f t="shared" ref="F25:O25" si="15">SUM(F18:F24)</f>
        <v>11673000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3296000</v>
      </c>
      <c r="C30" s="93"/>
      <c r="D30" s="93"/>
      <c r="E30" s="93">
        <f>$B30      +$C30      +$D30</f>
        <v>3296000</v>
      </c>
      <c r="F30" s="94">
        <v>3296000</v>
      </c>
      <c r="G30" s="95">
        <v>2307000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3296000</v>
      </c>
      <c r="C31" s="96">
        <f>SUM(C27:C30)</f>
        <v>0</v>
      </c>
      <c r="D31" s="96"/>
      <c r="E31" s="96">
        <f>$B31      +$C31      +$D31</f>
        <v>3296000</v>
      </c>
      <c r="F31" s="97">
        <f t="shared" ref="F31:O31" si="16">SUM(F27:F30)</f>
        <v>3296000</v>
      </c>
      <c r="G31" s="98">
        <f t="shared" si="16"/>
        <v>2307000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3846000</v>
      </c>
      <c r="C33" s="93"/>
      <c r="D33" s="93"/>
      <c r="E33" s="93">
        <f>$B33      +$C33      +$D33</f>
        <v>3846000</v>
      </c>
      <c r="F33" s="94">
        <v>3846000</v>
      </c>
      <c r="G33" s="95">
        <v>2692000</v>
      </c>
      <c r="H33" s="94">
        <v>656000</v>
      </c>
      <c r="I33" s="95"/>
      <c r="J33" s="94">
        <v>2036000</v>
      </c>
      <c r="K33" s="95"/>
      <c r="L33" s="94"/>
      <c r="M33" s="95"/>
      <c r="N33" s="94"/>
      <c r="O33" s="95"/>
      <c r="P33" s="94">
        <f>$H33      +$J33      +$L33      +$N33</f>
        <v>2692000</v>
      </c>
      <c r="Q33" s="95">
        <f>$I33      +$K33      +$M33      +$O33</f>
        <v>0</v>
      </c>
      <c r="R33" s="48">
        <f>IF(($H33      =0),0,((($J33      -$H33      )/$H33      )*100))</f>
        <v>210.36585365853657</v>
      </c>
      <c r="S33" s="49">
        <f>IF(($I33      =0),0,((($K33      -$I33      )/$I33      )*100))</f>
        <v>0</v>
      </c>
      <c r="T33" s="48">
        <f>IF(($E33      =0),0,(($P33      /$E33      )*100))</f>
        <v>69.994799791991682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3846000</v>
      </c>
      <c r="C34" s="96">
        <f>C33</f>
        <v>0</v>
      </c>
      <c r="D34" s="96"/>
      <c r="E34" s="96">
        <f>$B34      +$C34      +$D34</f>
        <v>3846000</v>
      </c>
      <c r="F34" s="97">
        <f t="shared" ref="F34:O34" si="17">F33</f>
        <v>3846000</v>
      </c>
      <c r="G34" s="98">
        <f t="shared" si="17"/>
        <v>2692000</v>
      </c>
      <c r="H34" s="97">
        <f t="shared" si="17"/>
        <v>656000</v>
      </c>
      <c r="I34" s="98">
        <f t="shared" si="17"/>
        <v>0</v>
      </c>
      <c r="J34" s="97">
        <f t="shared" si="17"/>
        <v>2036000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2692000</v>
      </c>
      <c r="Q34" s="98">
        <f>$I34      +$K34      +$M34      +$O34</f>
        <v>0</v>
      </c>
      <c r="R34" s="52">
        <f>IF(($H34      =0),0,((($J34      -$H34      )/$H34      )*100))</f>
        <v>210.36585365853657</v>
      </c>
      <c r="S34" s="53">
        <f>IF(($I34      =0),0,((($K34      -$I34      )/$I34      )*100))</f>
        <v>0</v>
      </c>
      <c r="T34" s="52">
        <f>IF($E34   =0,0,($P34   /$E34   )*100)</f>
        <v>69.994799791991682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291113000</v>
      </c>
      <c r="C44" s="93"/>
      <c r="D44" s="93"/>
      <c r="E44" s="93">
        <f t="shared" si="26"/>
        <v>291113000</v>
      </c>
      <c r="F44" s="94">
        <v>291113000</v>
      </c>
      <c r="G44" s="95">
        <v>233376000</v>
      </c>
      <c r="H44" s="94">
        <v>53986000</v>
      </c>
      <c r="I44" s="95"/>
      <c r="J44" s="94">
        <v>90689000</v>
      </c>
      <c r="K44" s="95"/>
      <c r="L44" s="94"/>
      <c r="M44" s="95"/>
      <c r="N44" s="94"/>
      <c r="O44" s="95"/>
      <c r="P44" s="94">
        <f t="shared" si="27"/>
        <v>144675000</v>
      </c>
      <c r="Q44" s="95">
        <f t="shared" si="28"/>
        <v>0</v>
      </c>
      <c r="R44" s="48">
        <f t="shared" si="29"/>
        <v>67.986144555995992</v>
      </c>
      <c r="S44" s="49">
        <f t="shared" si="30"/>
        <v>0</v>
      </c>
      <c r="T44" s="48">
        <f t="shared" si="31"/>
        <v>49.697196621243293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100000000</v>
      </c>
      <c r="C52" s="93"/>
      <c r="D52" s="93"/>
      <c r="E52" s="93">
        <f t="shared" si="26"/>
        <v>100000000</v>
      </c>
      <c r="F52" s="94">
        <v>100000000</v>
      </c>
      <c r="G52" s="95">
        <v>67000000</v>
      </c>
      <c r="H52" s="94">
        <v>10012000</v>
      </c>
      <c r="I52" s="95"/>
      <c r="J52" s="94">
        <v>24184000</v>
      </c>
      <c r="K52" s="95"/>
      <c r="L52" s="94"/>
      <c r="M52" s="95"/>
      <c r="N52" s="94"/>
      <c r="O52" s="95"/>
      <c r="P52" s="94">
        <f t="shared" si="27"/>
        <v>34196000</v>
      </c>
      <c r="Q52" s="95">
        <f t="shared" si="28"/>
        <v>0</v>
      </c>
      <c r="R52" s="48">
        <f t="shared" si="29"/>
        <v>141.55013983220135</v>
      </c>
      <c r="S52" s="49">
        <f t="shared" si="30"/>
        <v>0</v>
      </c>
      <c r="T52" s="48">
        <f t="shared" si="31"/>
        <v>34.195999999999998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391113000</v>
      </c>
      <c r="C54" s="96">
        <f>SUM(C43:C53)</f>
        <v>0</v>
      </c>
      <c r="D54" s="96"/>
      <c r="E54" s="96">
        <f t="shared" si="26"/>
        <v>391113000</v>
      </c>
      <c r="F54" s="97">
        <f t="shared" ref="F54:O54" si="33">SUM(F43:F53)</f>
        <v>391113000</v>
      </c>
      <c r="G54" s="98">
        <f t="shared" si="33"/>
        <v>300376000</v>
      </c>
      <c r="H54" s="97">
        <f t="shared" si="33"/>
        <v>63998000</v>
      </c>
      <c r="I54" s="98">
        <f t="shared" si="33"/>
        <v>0</v>
      </c>
      <c r="J54" s="97">
        <f t="shared" si="33"/>
        <v>114873000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178871000</v>
      </c>
      <c r="Q54" s="98">
        <f t="shared" si="28"/>
        <v>0</v>
      </c>
      <c r="R54" s="52">
        <f t="shared" si="29"/>
        <v>79.494671708490898</v>
      </c>
      <c r="S54" s="53">
        <f t="shared" si="30"/>
        <v>0</v>
      </c>
      <c r="T54" s="52">
        <f>IF((+$E44+$E46+$E48+$E49+$E52) =0,0,(P54   /(+$E44+$E46+$E48+$E49+$E52) )*100)</f>
        <v>45.733841626333053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411928000</v>
      </c>
      <c r="C68" s="105">
        <f>SUM(C9:C15,C18:C24,C27:C30,C33,C36:C40,C43:C53,C56:C59,C62:C66)</f>
        <v>0</v>
      </c>
      <c r="D68" s="105"/>
      <c r="E68" s="105">
        <f t="shared" si="35"/>
        <v>411928000</v>
      </c>
      <c r="F68" s="106">
        <f t="shared" ref="F68:O68" si="43">SUM(F9:F15,F18:F24,F27:F30,F33,F36:F40,F43:F53,F56:F59,F62:F66)</f>
        <v>411928000</v>
      </c>
      <c r="G68" s="107">
        <f t="shared" si="43"/>
        <v>307375000</v>
      </c>
      <c r="H68" s="106">
        <f t="shared" si="43"/>
        <v>64883000</v>
      </c>
      <c r="I68" s="107">
        <f t="shared" si="43"/>
        <v>0</v>
      </c>
      <c r="J68" s="106">
        <f t="shared" si="43"/>
        <v>117082000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181965000</v>
      </c>
      <c r="Q68" s="107">
        <f t="shared" si="37"/>
        <v>0</v>
      </c>
      <c r="R68" s="61">
        <f t="shared" si="38"/>
        <v>80.45096558420542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45.462267804274774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727555000</v>
      </c>
      <c r="C70" s="93">
        <v>-7230000</v>
      </c>
      <c r="D70" s="93"/>
      <c r="E70" s="93">
        <f>$B70      +$C70      +$D70</f>
        <v>720325000</v>
      </c>
      <c r="F70" s="94">
        <v>727555000</v>
      </c>
      <c r="G70" s="95">
        <v>575362000</v>
      </c>
      <c r="H70" s="94">
        <v>127442000</v>
      </c>
      <c r="I70" s="95"/>
      <c r="J70" s="94">
        <v>213437000</v>
      </c>
      <c r="K70" s="95"/>
      <c r="L70" s="94"/>
      <c r="M70" s="95"/>
      <c r="N70" s="94"/>
      <c r="O70" s="95"/>
      <c r="P70" s="94">
        <f>$H70      +$J70      +$L70      +$N70</f>
        <v>340879000</v>
      </c>
      <c r="Q70" s="95">
        <f>$I70      +$K70      +$M70      +$O70</f>
        <v>0</v>
      </c>
      <c r="R70" s="48">
        <f>IF(($H70      =0),0,((($J70      -$H70      )/$H70      )*100))</f>
        <v>67.477754586400081</v>
      </c>
      <c r="S70" s="49">
        <f>IF(($I70      =0),0,((($K70      -$I70      )/$I70      )*100))</f>
        <v>0</v>
      </c>
      <c r="T70" s="48">
        <f>IF(($E70      =0),0,(($P70      /$E70      )*100))</f>
        <v>47.322944504216849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727555000</v>
      </c>
      <c r="C72" s="102">
        <f>SUM(C70:C71)</f>
        <v>-7230000</v>
      </c>
      <c r="D72" s="102"/>
      <c r="E72" s="102">
        <f>$B72      +$C72      +$D72</f>
        <v>720325000</v>
      </c>
      <c r="F72" s="103">
        <f t="shared" ref="F72:O72" si="44">SUM(F70:F71)</f>
        <v>727555000</v>
      </c>
      <c r="G72" s="104">
        <f t="shared" si="44"/>
        <v>575362000</v>
      </c>
      <c r="H72" s="103">
        <f t="shared" si="44"/>
        <v>127442000</v>
      </c>
      <c r="I72" s="104">
        <f t="shared" si="44"/>
        <v>0</v>
      </c>
      <c r="J72" s="103">
        <f t="shared" si="44"/>
        <v>213437000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340879000</v>
      </c>
      <c r="Q72" s="104">
        <f>$I72      +$K72      +$M72      +$O72</f>
        <v>0</v>
      </c>
      <c r="R72" s="57">
        <f>IF(($H72      =0),0,((($J72      -$H72      )/$H72      )*100))</f>
        <v>67.477754586400081</v>
      </c>
      <c r="S72" s="58">
        <f>IF(($I72      =0),0,((($K72      -$I72      )/$I72      )*100))</f>
        <v>0</v>
      </c>
      <c r="T72" s="57">
        <f>IF(($E70      =0),0,(($P70      /$E70      )*100))</f>
        <v>47.322944504216849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727555000</v>
      </c>
      <c r="C73" s="105">
        <f>SUM(C70:C71)</f>
        <v>-7230000</v>
      </c>
      <c r="D73" s="105"/>
      <c r="E73" s="105">
        <f>$B73      +$C73      +$D73</f>
        <v>720325000</v>
      </c>
      <c r="F73" s="106">
        <f t="shared" ref="F73:O73" si="45">SUM(F70:F71)</f>
        <v>727555000</v>
      </c>
      <c r="G73" s="107">
        <f t="shared" si="45"/>
        <v>575362000</v>
      </c>
      <c r="H73" s="106">
        <f t="shared" si="45"/>
        <v>127442000</v>
      </c>
      <c r="I73" s="107">
        <f t="shared" si="45"/>
        <v>0</v>
      </c>
      <c r="J73" s="106">
        <f t="shared" si="45"/>
        <v>213437000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340879000</v>
      </c>
      <c r="Q73" s="107">
        <f>$I73      +$K73      +$M73      +$O73</f>
        <v>0</v>
      </c>
      <c r="R73" s="61">
        <f>IF(($H73      =0),0,((($J73      -$H73      )/$H73      )*100))</f>
        <v>67.477754586400081</v>
      </c>
      <c r="S73" s="62">
        <f>IF(($I73      =0),0,((($K73      -$I73      )/$I73      )*100))</f>
        <v>0</v>
      </c>
      <c r="T73" s="61">
        <f>IF(($E70      =0),0,(($P70      /$E70      )*100))</f>
        <v>47.322944504216849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1139483000</v>
      </c>
      <c r="C74" s="105">
        <f>SUM(C9:C15,C18:C24,C27:C30,C33,C36:C40,C43:C53,C56:C59,C62:C66,C70:C71)</f>
        <v>-7230000</v>
      </c>
      <c r="D74" s="105"/>
      <c r="E74" s="105">
        <f>$B74      +$C74      +$D74</f>
        <v>1132253000</v>
      </c>
      <c r="F74" s="106">
        <f t="shared" ref="F74:O74" si="46">SUM(F9:F15,F18:F24,F27:F30,F33,F36:F40,F43:F53,F56:F59,F62:F66,F70:F71)</f>
        <v>1139483000</v>
      </c>
      <c r="G74" s="107">
        <f t="shared" si="46"/>
        <v>882737000</v>
      </c>
      <c r="H74" s="106">
        <f t="shared" si="46"/>
        <v>192325000</v>
      </c>
      <c r="I74" s="107">
        <f t="shared" si="46"/>
        <v>0</v>
      </c>
      <c r="J74" s="106">
        <f t="shared" si="46"/>
        <v>330519000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522844000</v>
      </c>
      <c r="Q74" s="107">
        <f>$I74      +$K74      +$M74      +$O74</f>
        <v>0</v>
      </c>
      <c r="R74" s="61">
        <f>IF(($H74      =0),0,((($J74      -$H74      )/$H74      )*100))</f>
        <v>71.854413102820743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46.65833764657588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2307000</v>
      </c>
      <c r="C87" s="119">
        <f t="shared" si="55"/>
        <v>0</v>
      </c>
      <c r="D87" s="119">
        <f t="shared" si="55"/>
        <v>0</v>
      </c>
      <c r="E87" s="119">
        <f t="shared" si="55"/>
        <v>2307000</v>
      </c>
      <c r="F87" s="119">
        <f t="shared" si="55"/>
        <v>0</v>
      </c>
      <c r="G87" s="119">
        <f t="shared" si="55"/>
        <v>0</v>
      </c>
      <c r="H87" s="119">
        <f t="shared" si="55"/>
        <v>1060000</v>
      </c>
      <c r="I87" s="119">
        <f t="shared" si="55"/>
        <v>0</v>
      </c>
      <c r="J87" s="119">
        <f t="shared" si="55"/>
        <v>1100000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2160000</v>
      </c>
      <c r="Q87" s="120">
        <f t="shared" si="55"/>
        <v>0</v>
      </c>
      <c r="R87" s="85">
        <f t="shared" si="55"/>
        <v>3.7735849056603774</v>
      </c>
      <c r="S87" s="85">
        <f t="shared" si="55"/>
        <v>0</v>
      </c>
      <c r="T87" s="86">
        <f>IF(SUM($E88:$E96) =0,0,(P87   /SUM($E88:$E96) )*100)</f>
        <v>93.628088426527952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2307000</v>
      </c>
      <c r="C91" s="93"/>
      <c r="D91" s="93"/>
      <c r="E91" s="93">
        <f t="shared" si="56"/>
        <v>2307000</v>
      </c>
      <c r="F91" s="93">
        <v>0</v>
      </c>
      <c r="G91" s="93">
        <v>0</v>
      </c>
      <c r="H91" s="93">
        <v>1060000</v>
      </c>
      <c r="I91" s="93"/>
      <c r="J91" s="93">
        <v>1100000</v>
      </c>
      <c r="K91" s="93"/>
      <c r="L91" s="93"/>
      <c r="M91" s="93"/>
      <c r="N91" s="93"/>
      <c r="O91" s="93"/>
      <c r="P91" s="93">
        <f t="shared" si="57"/>
        <v>2160000</v>
      </c>
      <c r="Q91" s="93">
        <f t="shared" si="58"/>
        <v>0</v>
      </c>
      <c r="R91" s="89">
        <f t="shared" si="59"/>
        <v>3.7735849056603774</v>
      </c>
      <c r="S91" s="89">
        <f t="shared" si="60"/>
        <v>0</v>
      </c>
      <c r="T91" s="89">
        <f t="shared" si="61"/>
        <v>93.628088426527952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2307000</v>
      </c>
      <c r="C114" s="128">
        <f t="shared" si="69"/>
        <v>0</v>
      </c>
      <c r="D114" s="128">
        <f t="shared" si="69"/>
        <v>0</v>
      </c>
      <c r="E114" s="128">
        <f t="shared" si="69"/>
        <v>2307000</v>
      </c>
      <c r="F114" s="128">
        <f t="shared" si="69"/>
        <v>0</v>
      </c>
      <c r="G114" s="128">
        <f t="shared" si="69"/>
        <v>0</v>
      </c>
      <c r="H114" s="128">
        <f t="shared" si="69"/>
        <v>1060000</v>
      </c>
      <c r="I114" s="128">
        <f t="shared" si="69"/>
        <v>0</v>
      </c>
      <c r="J114" s="128">
        <f t="shared" si="69"/>
        <v>1100000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2160000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0.93628088426527956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2307000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2307000</v>
      </c>
      <c r="F115" s="130">
        <f t="shared" si="70"/>
        <v>0</v>
      </c>
      <c r="G115" s="130">
        <f t="shared" si="70"/>
        <v>0</v>
      </c>
      <c r="H115" s="130">
        <f t="shared" si="70"/>
        <v>1060000</v>
      </c>
      <c r="I115" s="130">
        <f t="shared" si="70"/>
        <v>0</v>
      </c>
      <c r="J115" s="130">
        <f t="shared" si="70"/>
        <v>1100000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2160000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0.93628088426527956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yYP5rRwKhBCDn7Miyi89vmccKefHWdZQ/zn0mRTsrKczK1pPp+phmP0sO7HyU/wnLnXiPedsgU9skQH8SGQhvg==" saltValue="uIEgdPLNAryqwztbgTN+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311000</v>
      </c>
      <c r="I10" s="95">
        <v>322168</v>
      </c>
      <c r="J10" s="94">
        <v>399000</v>
      </c>
      <c r="K10" s="95">
        <v>432533</v>
      </c>
      <c r="L10" s="94"/>
      <c r="M10" s="95"/>
      <c r="N10" s="94"/>
      <c r="O10" s="95"/>
      <c r="P10" s="94">
        <f t="shared" ref="P10:P16" si="1">$H10      +$J10      +$L10      +$N10</f>
        <v>710000</v>
      </c>
      <c r="Q10" s="95">
        <f t="shared" ref="Q10:Q16" si="2">$I10      +$K10      +$M10      +$O10</f>
        <v>754701</v>
      </c>
      <c r="R10" s="48">
        <f t="shared" ref="R10:R16" si="3">IF(($H10      =0),0,((($J10      -$H10      )/$H10      )*100))</f>
        <v>28.29581993569132</v>
      </c>
      <c r="S10" s="49">
        <f t="shared" ref="S10:S16" si="4">IF(($I10      =0),0,((($K10      -$I10      )/$I10      )*100))</f>
        <v>34.256971517965781</v>
      </c>
      <c r="T10" s="48">
        <f t="shared" ref="T10:T15" si="5">IF(($E10      =0),0,(($P10      /$E10      )*100))</f>
        <v>41.764705882352942</v>
      </c>
      <c r="U10" s="50">
        <f t="shared" ref="U10:U15" si="6">IF(($E10      =0),0,(($Q10      /$E10      )*100))</f>
        <v>44.394176470588235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311000</v>
      </c>
      <c r="I16" s="98">
        <f t="shared" si="7"/>
        <v>322168</v>
      </c>
      <c r="J16" s="97">
        <f t="shared" si="7"/>
        <v>399000</v>
      </c>
      <c r="K16" s="98">
        <f t="shared" si="7"/>
        <v>432533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710000</v>
      </c>
      <c r="Q16" s="98">
        <f t="shared" si="2"/>
        <v>754701</v>
      </c>
      <c r="R16" s="52">
        <f t="shared" si="3"/>
        <v>28.29581993569132</v>
      </c>
      <c r="S16" s="53">
        <f t="shared" si="4"/>
        <v>34.256971517965781</v>
      </c>
      <c r="T16" s="52">
        <f>IF((SUM($E9:$E13))=0,0,(P16/(SUM($E9:$E13))*100))</f>
        <v>41.764705882352942</v>
      </c>
      <c r="U16" s="54">
        <f>IF((SUM($E9:$E13))=0,0,(Q16/(SUM($E9:$E13))*100))</f>
        <v>44.394176470588235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24542000</v>
      </c>
      <c r="C22" s="93"/>
      <c r="D22" s="93"/>
      <c r="E22" s="93">
        <f t="shared" si="8"/>
        <v>24542000</v>
      </c>
      <c r="F22" s="94">
        <v>24542000</v>
      </c>
      <c r="G22" s="95">
        <v>4908000</v>
      </c>
      <c r="H22" s="94"/>
      <c r="I22" s="95"/>
      <c r="J22" s="94">
        <v>2280000</v>
      </c>
      <c r="K22" s="95"/>
      <c r="L22" s="94"/>
      <c r="M22" s="95"/>
      <c r="N22" s="94"/>
      <c r="O22" s="95"/>
      <c r="P22" s="94">
        <f t="shared" si="9"/>
        <v>2280000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9.290196398011572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24542000</v>
      </c>
      <c r="C25" s="96">
        <f>SUM(C18:C24)</f>
        <v>0</v>
      </c>
      <c r="D25" s="96"/>
      <c r="E25" s="96">
        <f t="shared" si="8"/>
        <v>24542000</v>
      </c>
      <c r="F25" s="97">
        <f t="shared" ref="F25:O25" si="15">SUM(F18:F24)</f>
        <v>24542000</v>
      </c>
      <c r="G25" s="98">
        <f t="shared" si="15"/>
        <v>4908000</v>
      </c>
      <c r="H25" s="97">
        <f t="shared" si="15"/>
        <v>0</v>
      </c>
      <c r="I25" s="98">
        <f t="shared" si="15"/>
        <v>0</v>
      </c>
      <c r="J25" s="97">
        <f t="shared" si="15"/>
        <v>2280000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2280000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9.290196398011572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3880000</v>
      </c>
      <c r="C33" s="93"/>
      <c r="D33" s="93"/>
      <c r="E33" s="93">
        <f>$B33      +$C33      +$D33</f>
        <v>3880000</v>
      </c>
      <c r="F33" s="94">
        <v>3880000</v>
      </c>
      <c r="G33" s="95">
        <v>2715000</v>
      </c>
      <c r="H33" s="94">
        <v>969000</v>
      </c>
      <c r="I33" s="95">
        <v>1796665</v>
      </c>
      <c r="J33" s="94">
        <v>1746000</v>
      </c>
      <c r="K33" s="95">
        <v>2471909</v>
      </c>
      <c r="L33" s="94"/>
      <c r="M33" s="95"/>
      <c r="N33" s="94"/>
      <c r="O33" s="95"/>
      <c r="P33" s="94">
        <f>$H33      +$J33      +$L33      +$N33</f>
        <v>2715000</v>
      </c>
      <c r="Q33" s="95">
        <f>$I33      +$K33      +$M33      +$O33</f>
        <v>4268574</v>
      </c>
      <c r="R33" s="48">
        <f>IF(($H33      =0),0,((($J33      -$H33      )/$H33      )*100))</f>
        <v>80.185758513931887</v>
      </c>
      <c r="S33" s="49">
        <f>IF(($I33      =0),0,((($K33      -$I33      )/$I33      )*100))</f>
        <v>37.583188852679825</v>
      </c>
      <c r="T33" s="48">
        <f>IF(($E33      =0),0,(($P33      /$E33      )*100))</f>
        <v>69.974226804123703</v>
      </c>
      <c r="U33" s="50">
        <f>IF(($E33      =0),0,(($Q33      /$E33      )*100))</f>
        <v>110.01479381443301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3880000</v>
      </c>
      <c r="C34" s="96">
        <f>C33</f>
        <v>0</v>
      </c>
      <c r="D34" s="96"/>
      <c r="E34" s="96">
        <f>$B34      +$C34      +$D34</f>
        <v>3880000</v>
      </c>
      <c r="F34" s="97">
        <f t="shared" ref="F34:O34" si="17">F33</f>
        <v>3880000</v>
      </c>
      <c r="G34" s="98">
        <f t="shared" si="17"/>
        <v>2715000</v>
      </c>
      <c r="H34" s="97">
        <f t="shared" si="17"/>
        <v>969000</v>
      </c>
      <c r="I34" s="98">
        <f t="shared" si="17"/>
        <v>1796665</v>
      </c>
      <c r="J34" s="97">
        <f t="shared" si="17"/>
        <v>1746000</v>
      </c>
      <c r="K34" s="98">
        <f t="shared" si="17"/>
        <v>2471909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2715000</v>
      </c>
      <c r="Q34" s="98">
        <f>$I34      +$K34      +$M34      +$O34</f>
        <v>4268574</v>
      </c>
      <c r="R34" s="52">
        <f>IF(($H34      =0),0,((($J34      -$H34      )/$H34      )*100))</f>
        <v>80.185758513931887</v>
      </c>
      <c r="S34" s="53">
        <f>IF(($I34      =0),0,((($K34      -$I34      )/$I34      )*100))</f>
        <v>37.583188852679825</v>
      </c>
      <c r="T34" s="52">
        <f>IF($E34   =0,0,($P34   /$E34   )*100)</f>
        <v>69.974226804123703</v>
      </c>
      <c r="U34" s="54">
        <f>IF($E34   =0,0,($Q34   /$E34   )*100)</f>
        <v>110.01479381443301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26648000</v>
      </c>
      <c r="C36" s="93"/>
      <c r="D36" s="93"/>
      <c r="E36" s="93">
        <f t="shared" ref="E36:E41" si="18">$B36      +$C36      +$D36</f>
        <v>26648000</v>
      </c>
      <c r="F36" s="94">
        <v>26648000</v>
      </c>
      <c r="G36" s="95">
        <v>19327000</v>
      </c>
      <c r="H36" s="94">
        <v>7839000</v>
      </c>
      <c r="I36" s="95">
        <v>13765034</v>
      </c>
      <c r="J36" s="94">
        <v>3934000</v>
      </c>
      <c r="K36" s="95">
        <v>7407472</v>
      </c>
      <c r="L36" s="94"/>
      <c r="M36" s="95"/>
      <c r="N36" s="94"/>
      <c r="O36" s="95"/>
      <c r="P36" s="94">
        <f t="shared" ref="P36:P41" si="19">$H36      +$J36      +$L36      +$N36</f>
        <v>11773000</v>
      </c>
      <c r="Q36" s="95">
        <f t="shared" ref="Q36:Q41" si="20">$I36      +$K36      +$M36      +$O36</f>
        <v>21172506</v>
      </c>
      <c r="R36" s="48">
        <f t="shared" ref="R36:R41" si="21">IF(($H36      =0),0,((($J36      -$H36      )/$H36      )*100))</f>
        <v>-49.815027426967724</v>
      </c>
      <c r="S36" s="49">
        <f t="shared" ref="S36:S41" si="22">IF(($I36      =0),0,((($K36      -$I36      )/$I36      )*100))</f>
        <v>-46.186315268091597</v>
      </c>
      <c r="T36" s="48">
        <f t="shared" ref="T36:T40" si="23">IF(($E36      =0),0,(($P36      /$E36      )*100))</f>
        <v>44.179675773041126</v>
      </c>
      <c r="U36" s="50">
        <f t="shared" ref="U36:U40" si="24">IF(($E36      =0),0,(($Q36      /$E36      )*100))</f>
        <v>79.452514259981982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31415000</v>
      </c>
      <c r="C37" s="93"/>
      <c r="D37" s="93"/>
      <c r="E37" s="93">
        <f t="shared" si="18"/>
        <v>31415000</v>
      </c>
      <c r="F37" s="94">
        <v>31415000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58063000</v>
      </c>
      <c r="C41" s="96">
        <f>SUM(C36:C40)</f>
        <v>0</v>
      </c>
      <c r="D41" s="96"/>
      <c r="E41" s="96">
        <f t="shared" si="18"/>
        <v>58063000</v>
      </c>
      <c r="F41" s="97">
        <f t="shared" ref="F41:O41" si="25">SUM(F36:F40)</f>
        <v>58063000</v>
      </c>
      <c r="G41" s="98">
        <f t="shared" si="25"/>
        <v>19327000</v>
      </c>
      <c r="H41" s="97">
        <f t="shared" si="25"/>
        <v>7839000</v>
      </c>
      <c r="I41" s="98">
        <f t="shared" si="25"/>
        <v>13765034</v>
      </c>
      <c r="J41" s="97">
        <f t="shared" si="25"/>
        <v>3934000</v>
      </c>
      <c r="K41" s="98">
        <f t="shared" si="25"/>
        <v>7407472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11773000</v>
      </c>
      <c r="Q41" s="98">
        <f t="shared" si="20"/>
        <v>21172506</v>
      </c>
      <c r="R41" s="52">
        <f t="shared" si="21"/>
        <v>-49.815027426967724</v>
      </c>
      <c r="S41" s="53">
        <f t="shared" si="22"/>
        <v>-46.186315268091597</v>
      </c>
      <c r="T41" s="52">
        <f>IF((+$E36+$E39) =0,0,(P41   /(+$E36+$E39) )*100)</f>
        <v>44.179675773041126</v>
      </c>
      <c r="U41" s="54">
        <f>IF((+$E36+$E39) =0,0,(Q41   /(+$E36+$E39) )*100)</f>
        <v>79.452514259981982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88185000</v>
      </c>
      <c r="C68" s="105">
        <f>SUM(C9:C15,C18:C24,C27:C30,C33,C36:C40,C43:C53,C56:C59,C62:C66)</f>
        <v>0</v>
      </c>
      <c r="D68" s="105"/>
      <c r="E68" s="105">
        <f t="shared" si="35"/>
        <v>88185000</v>
      </c>
      <c r="F68" s="106">
        <f t="shared" ref="F68:O68" si="43">SUM(F9:F15,F18:F24,F27:F30,F33,F36:F40,F43:F53,F56:F59,F62:F66)</f>
        <v>88185000</v>
      </c>
      <c r="G68" s="107">
        <f t="shared" si="43"/>
        <v>28650000</v>
      </c>
      <c r="H68" s="106">
        <f t="shared" si="43"/>
        <v>9119000</v>
      </c>
      <c r="I68" s="107">
        <f t="shared" si="43"/>
        <v>15883867</v>
      </c>
      <c r="J68" s="106">
        <f t="shared" si="43"/>
        <v>8359000</v>
      </c>
      <c r="K68" s="107">
        <f t="shared" si="43"/>
        <v>10311914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17478000</v>
      </c>
      <c r="Q68" s="107">
        <f t="shared" si="37"/>
        <v>26195781</v>
      </c>
      <c r="R68" s="61">
        <f t="shared" si="38"/>
        <v>-8.334247176225464</v>
      </c>
      <c r="S68" s="62">
        <f t="shared" si="39"/>
        <v>-35.079322938173682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30.78738770477365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46.143704421349305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57584000</v>
      </c>
      <c r="C70" s="93"/>
      <c r="D70" s="93"/>
      <c r="E70" s="93">
        <f>$B70      +$C70      +$D70</f>
        <v>57584000</v>
      </c>
      <c r="F70" s="94">
        <v>57584000</v>
      </c>
      <c r="G70" s="95">
        <v>46863000</v>
      </c>
      <c r="H70" s="94">
        <v>18034000</v>
      </c>
      <c r="I70" s="95">
        <v>18073682</v>
      </c>
      <c r="J70" s="94">
        <v>12715000</v>
      </c>
      <c r="K70" s="95">
        <v>11906818</v>
      </c>
      <c r="L70" s="94"/>
      <c r="M70" s="95"/>
      <c r="N70" s="94"/>
      <c r="O70" s="95"/>
      <c r="P70" s="94">
        <f>$H70      +$J70      +$L70      +$N70</f>
        <v>30749000</v>
      </c>
      <c r="Q70" s="95">
        <f>$I70      +$K70      +$M70      +$O70</f>
        <v>29980500</v>
      </c>
      <c r="R70" s="48">
        <f>IF(($H70      =0),0,((($J70      -$H70      )/$H70      )*100))</f>
        <v>-29.49428856604192</v>
      </c>
      <c r="S70" s="49">
        <f>IF(($I70      =0),0,((($K70      -$I70      )/$I70      )*100))</f>
        <v>-34.120684429437233</v>
      </c>
      <c r="T70" s="48">
        <f>IF(($E70      =0),0,(($P70      /$E70      )*100))</f>
        <v>53.398513475965551</v>
      </c>
      <c r="U70" s="50">
        <f>IF(($E70      =0),0,(($Q70      /$E70      )*100))</f>
        <v>52.063941372603509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57584000</v>
      </c>
      <c r="C72" s="102">
        <f>SUM(C70:C71)</f>
        <v>0</v>
      </c>
      <c r="D72" s="102"/>
      <c r="E72" s="102">
        <f>$B72      +$C72      +$D72</f>
        <v>57584000</v>
      </c>
      <c r="F72" s="103">
        <f t="shared" ref="F72:O72" si="44">SUM(F70:F71)</f>
        <v>57584000</v>
      </c>
      <c r="G72" s="104">
        <f t="shared" si="44"/>
        <v>46863000</v>
      </c>
      <c r="H72" s="103">
        <f t="shared" si="44"/>
        <v>18034000</v>
      </c>
      <c r="I72" s="104">
        <f t="shared" si="44"/>
        <v>18073682</v>
      </c>
      <c r="J72" s="103">
        <f t="shared" si="44"/>
        <v>12715000</v>
      </c>
      <c r="K72" s="104">
        <f t="shared" si="44"/>
        <v>11906818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30749000</v>
      </c>
      <c r="Q72" s="104">
        <f>$I72      +$K72      +$M72      +$O72</f>
        <v>29980500</v>
      </c>
      <c r="R72" s="57">
        <f>IF(($H72      =0),0,((($J72      -$H72      )/$H72      )*100))</f>
        <v>-29.49428856604192</v>
      </c>
      <c r="S72" s="58">
        <f>IF(($I72      =0),0,((($K72      -$I72      )/$I72      )*100))</f>
        <v>-34.120684429437233</v>
      </c>
      <c r="T72" s="57">
        <f>IF(($E70      =0),0,(($P70      /$E70      )*100))</f>
        <v>53.398513475965551</v>
      </c>
      <c r="U72" s="59">
        <f>IF($E70   =0,0,($Q70   /$E70 )*100)</f>
        <v>52.063941372603509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57584000</v>
      </c>
      <c r="C73" s="105">
        <f>SUM(C70:C71)</f>
        <v>0</v>
      </c>
      <c r="D73" s="105"/>
      <c r="E73" s="105">
        <f>$B73      +$C73      +$D73</f>
        <v>57584000</v>
      </c>
      <c r="F73" s="106">
        <f t="shared" ref="F73:O73" si="45">SUM(F70:F71)</f>
        <v>57584000</v>
      </c>
      <c r="G73" s="107">
        <f t="shared" si="45"/>
        <v>46863000</v>
      </c>
      <c r="H73" s="106">
        <f t="shared" si="45"/>
        <v>18034000</v>
      </c>
      <c r="I73" s="107">
        <f t="shared" si="45"/>
        <v>18073682</v>
      </c>
      <c r="J73" s="106">
        <f t="shared" si="45"/>
        <v>12715000</v>
      </c>
      <c r="K73" s="107">
        <f t="shared" si="45"/>
        <v>11906818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30749000</v>
      </c>
      <c r="Q73" s="107">
        <f>$I73      +$K73      +$M73      +$O73</f>
        <v>29980500</v>
      </c>
      <c r="R73" s="61">
        <f>IF(($H73      =0),0,((($J73      -$H73      )/$H73      )*100))</f>
        <v>-29.49428856604192</v>
      </c>
      <c r="S73" s="62">
        <f>IF(($I73      =0),0,((($K73      -$I73      )/$I73      )*100))</f>
        <v>-34.120684429437233</v>
      </c>
      <c r="T73" s="61">
        <f>IF(($E70      =0),0,(($P70      /$E70      )*100))</f>
        <v>53.398513475965551</v>
      </c>
      <c r="U73" s="65">
        <f>IF($E70   =0,0,($Q70   /$E70 )*100)</f>
        <v>52.063941372603509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145769000</v>
      </c>
      <c r="C74" s="105">
        <f>SUM(C9:C15,C18:C24,C27:C30,C33,C36:C40,C43:C53,C56:C59,C62:C66,C70:C71)</f>
        <v>0</v>
      </c>
      <c r="D74" s="105"/>
      <c r="E74" s="105">
        <f>$B74      +$C74      +$D74</f>
        <v>145769000</v>
      </c>
      <c r="F74" s="106">
        <f t="shared" ref="F74:O74" si="46">SUM(F9:F15,F18:F24,F27:F30,F33,F36:F40,F43:F53,F56:F59,F62:F66,F70:F71)</f>
        <v>145769000</v>
      </c>
      <c r="G74" s="107">
        <f t="shared" si="46"/>
        <v>75513000</v>
      </c>
      <c r="H74" s="106">
        <f t="shared" si="46"/>
        <v>27153000</v>
      </c>
      <c r="I74" s="107">
        <f t="shared" si="46"/>
        <v>33957549</v>
      </c>
      <c r="J74" s="106">
        <f t="shared" si="46"/>
        <v>21074000</v>
      </c>
      <c r="K74" s="107">
        <f t="shared" si="46"/>
        <v>22218732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48227000</v>
      </c>
      <c r="Q74" s="107">
        <f>$I74      +$K74      +$M74      +$O74</f>
        <v>56176281</v>
      </c>
      <c r="R74" s="61">
        <f>IF(($H74      =0),0,((($J74      -$H74      )/$H74      )*100))</f>
        <v>-22.387949766140022</v>
      </c>
      <c r="S74" s="62">
        <f>IF(($I74      =0),0,((($K74      -$I74      )/$I74      )*100))</f>
        <v>-34.569093900151628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42.173426377739297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49.124893750983787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26462000</v>
      </c>
      <c r="C87" s="119">
        <f t="shared" si="55"/>
        <v>0</v>
      </c>
      <c r="D87" s="119">
        <f t="shared" si="55"/>
        <v>0</v>
      </c>
      <c r="E87" s="119">
        <f t="shared" si="55"/>
        <v>26462000</v>
      </c>
      <c r="F87" s="119">
        <f t="shared" si="55"/>
        <v>0</v>
      </c>
      <c r="G87" s="119">
        <f t="shared" si="55"/>
        <v>0</v>
      </c>
      <c r="H87" s="119">
        <f t="shared" si="55"/>
        <v>26486000</v>
      </c>
      <c r="I87" s="119">
        <f t="shared" si="55"/>
        <v>0</v>
      </c>
      <c r="J87" s="119">
        <f t="shared" si="55"/>
        <v>16759000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43245000</v>
      </c>
      <c r="Q87" s="120">
        <f t="shared" si="55"/>
        <v>0</v>
      </c>
      <c r="R87" s="85">
        <f t="shared" si="55"/>
        <v>-133.59090188619433</v>
      </c>
      <c r="S87" s="85">
        <f t="shared" si="55"/>
        <v>0</v>
      </c>
      <c r="T87" s="86">
        <f>IF(SUM($E88:$E96) =0,0,(P87   /SUM($E88:$E96) )*100)</f>
        <v>163.42302169148212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22146000</v>
      </c>
      <c r="C91" s="93"/>
      <c r="D91" s="93"/>
      <c r="E91" s="93">
        <f t="shared" si="56"/>
        <v>22146000</v>
      </c>
      <c r="F91" s="93">
        <v>0</v>
      </c>
      <c r="G91" s="93">
        <v>0</v>
      </c>
      <c r="H91" s="93">
        <v>25236000</v>
      </c>
      <c r="I91" s="93"/>
      <c r="J91" s="93">
        <v>16759000</v>
      </c>
      <c r="K91" s="93"/>
      <c r="L91" s="93"/>
      <c r="M91" s="93"/>
      <c r="N91" s="93"/>
      <c r="O91" s="93"/>
      <c r="P91" s="93">
        <f t="shared" si="57"/>
        <v>41995000</v>
      </c>
      <c r="Q91" s="93">
        <f t="shared" si="58"/>
        <v>0</v>
      </c>
      <c r="R91" s="89">
        <f t="shared" si="59"/>
        <v>-33.590901886194324</v>
      </c>
      <c r="S91" s="89">
        <f t="shared" si="60"/>
        <v>0</v>
      </c>
      <c r="T91" s="89">
        <f t="shared" si="61"/>
        <v>189.62792377856047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1250000</v>
      </c>
      <c r="C93" s="93"/>
      <c r="D93" s="93"/>
      <c r="E93" s="93">
        <f t="shared" si="56"/>
        <v>1250000</v>
      </c>
      <c r="F93" s="93">
        <v>0</v>
      </c>
      <c r="G93" s="93">
        <v>0</v>
      </c>
      <c r="H93" s="93">
        <v>1250000</v>
      </c>
      <c r="I93" s="93"/>
      <c r="J93" s="93"/>
      <c r="K93" s="93"/>
      <c r="L93" s="93"/>
      <c r="M93" s="93"/>
      <c r="N93" s="93"/>
      <c r="O93" s="93"/>
      <c r="P93" s="93">
        <f t="shared" si="57"/>
        <v>1250000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3066000</v>
      </c>
      <c r="C96" s="122"/>
      <c r="D96" s="122"/>
      <c r="E96" s="122">
        <f t="shared" si="56"/>
        <v>3066000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26462000</v>
      </c>
      <c r="C114" s="128">
        <f t="shared" si="69"/>
        <v>0</v>
      </c>
      <c r="D114" s="128">
        <f t="shared" si="69"/>
        <v>0</v>
      </c>
      <c r="E114" s="128">
        <f t="shared" si="69"/>
        <v>26462000</v>
      </c>
      <c r="F114" s="128">
        <f t="shared" si="69"/>
        <v>0</v>
      </c>
      <c r="G114" s="128">
        <f t="shared" si="69"/>
        <v>0</v>
      </c>
      <c r="H114" s="128">
        <f t="shared" si="69"/>
        <v>26486000</v>
      </c>
      <c r="I114" s="128">
        <f t="shared" si="69"/>
        <v>0</v>
      </c>
      <c r="J114" s="128">
        <f t="shared" si="69"/>
        <v>16759000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43245000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1.6342302169148213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26462000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26462000</v>
      </c>
      <c r="F115" s="130">
        <f t="shared" si="70"/>
        <v>0</v>
      </c>
      <c r="G115" s="130">
        <f t="shared" si="70"/>
        <v>0</v>
      </c>
      <c r="H115" s="130">
        <f t="shared" si="70"/>
        <v>26486000</v>
      </c>
      <c r="I115" s="130">
        <f t="shared" si="70"/>
        <v>0</v>
      </c>
      <c r="J115" s="130">
        <f t="shared" si="70"/>
        <v>16759000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43245000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1.6342302169148213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YEAWaTTk3mT7Dk/Dhx+1JxBhjr9lgdBkjZW9XnonNGUAj2Kr/cKee7XYZPyFJFn42t+wKi2UL1++gXQ6fWQOA==" saltValue="1P2WY32pIxoQPtz1I4+f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120000</v>
      </c>
      <c r="I10" s="95">
        <v>118950</v>
      </c>
      <c r="J10" s="94">
        <v>52000</v>
      </c>
      <c r="K10" s="95">
        <v>78999</v>
      </c>
      <c r="L10" s="94"/>
      <c r="M10" s="95"/>
      <c r="N10" s="94"/>
      <c r="O10" s="95"/>
      <c r="P10" s="94">
        <f t="shared" ref="P10:P16" si="1">$H10      +$J10      +$L10      +$N10</f>
        <v>172000</v>
      </c>
      <c r="Q10" s="95">
        <f t="shared" ref="Q10:Q16" si="2">$I10      +$K10      +$M10      +$O10</f>
        <v>197949</v>
      </c>
      <c r="R10" s="48">
        <f t="shared" ref="R10:R16" si="3">IF(($H10      =0),0,((($J10      -$H10      )/$H10      )*100))</f>
        <v>-56.666666666666664</v>
      </c>
      <c r="S10" s="49">
        <f t="shared" ref="S10:S16" si="4">IF(($I10      =0),0,((($K10      -$I10      )/$I10      )*100))</f>
        <v>-33.586380832282472</v>
      </c>
      <c r="T10" s="48">
        <f t="shared" ref="T10:T15" si="5">IF(($E10      =0),0,(($P10      /$E10      )*100))</f>
        <v>10.117647058823529</v>
      </c>
      <c r="U10" s="50">
        <f t="shared" ref="U10:U15" si="6">IF(($E10      =0),0,(($Q10      /$E10      )*100))</f>
        <v>11.644058823529411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120000</v>
      </c>
      <c r="I16" s="98">
        <f t="shared" si="7"/>
        <v>118950</v>
      </c>
      <c r="J16" s="97">
        <f t="shared" si="7"/>
        <v>52000</v>
      </c>
      <c r="K16" s="98">
        <f t="shared" si="7"/>
        <v>78999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172000</v>
      </c>
      <c r="Q16" s="98">
        <f t="shared" si="2"/>
        <v>197949</v>
      </c>
      <c r="R16" s="52">
        <f t="shared" si="3"/>
        <v>-56.666666666666664</v>
      </c>
      <c r="S16" s="53">
        <f t="shared" si="4"/>
        <v>-33.586380832282472</v>
      </c>
      <c r="T16" s="52">
        <f>IF((SUM($E9:$E13))=0,0,(P16/(SUM($E9:$E13))*100))</f>
        <v>10.117647058823529</v>
      </c>
      <c r="U16" s="54">
        <f>IF((SUM($E9:$E13))=0,0,(Q16/(SUM($E9:$E13))*100))</f>
        <v>11.644058823529411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26848000</v>
      </c>
      <c r="C22" s="93"/>
      <c r="D22" s="93"/>
      <c r="E22" s="93">
        <f t="shared" si="8"/>
        <v>26848000</v>
      </c>
      <c r="F22" s="94">
        <v>26848000</v>
      </c>
      <c r="G22" s="95">
        <v>5370000</v>
      </c>
      <c r="H22" s="94"/>
      <c r="I22" s="95">
        <v>2945568</v>
      </c>
      <c r="J22" s="94">
        <v>8454000</v>
      </c>
      <c r="K22" s="95">
        <v>10807782</v>
      </c>
      <c r="L22" s="94"/>
      <c r="M22" s="95"/>
      <c r="N22" s="94"/>
      <c r="O22" s="95"/>
      <c r="P22" s="94">
        <f t="shared" si="9"/>
        <v>8454000</v>
      </c>
      <c r="Q22" s="95">
        <f t="shared" si="10"/>
        <v>13753350</v>
      </c>
      <c r="R22" s="48">
        <f t="shared" si="11"/>
        <v>0</v>
      </c>
      <c r="S22" s="49">
        <f t="shared" si="12"/>
        <v>266.91673728123067</v>
      </c>
      <c r="T22" s="48">
        <f t="shared" si="13"/>
        <v>31.488379022646008</v>
      </c>
      <c r="U22" s="50">
        <f t="shared" si="14"/>
        <v>51.226720798569723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26848000</v>
      </c>
      <c r="C25" s="96">
        <f>SUM(C18:C24)</f>
        <v>0</v>
      </c>
      <c r="D25" s="96"/>
      <c r="E25" s="96">
        <f t="shared" si="8"/>
        <v>26848000</v>
      </c>
      <c r="F25" s="97">
        <f t="shared" ref="F25:O25" si="15">SUM(F18:F24)</f>
        <v>26848000</v>
      </c>
      <c r="G25" s="98">
        <f t="shared" si="15"/>
        <v>5370000</v>
      </c>
      <c r="H25" s="97">
        <f t="shared" si="15"/>
        <v>0</v>
      </c>
      <c r="I25" s="98">
        <f t="shared" si="15"/>
        <v>2945568</v>
      </c>
      <c r="J25" s="97">
        <f t="shared" si="15"/>
        <v>8454000</v>
      </c>
      <c r="K25" s="98">
        <f t="shared" si="15"/>
        <v>10807782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8454000</v>
      </c>
      <c r="Q25" s="98">
        <f t="shared" si="10"/>
        <v>13753350</v>
      </c>
      <c r="R25" s="52">
        <f t="shared" si="11"/>
        <v>0</v>
      </c>
      <c r="S25" s="53">
        <f t="shared" si="12"/>
        <v>266.91673728123067</v>
      </c>
      <c r="T25" s="52">
        <f>IF(($E25-$E20-$E24)   =0,0,($P25   /($E25-$E20-$E24)   )*100)</f>
        <v>31.488379022646008</v>
      </c>
      <c r="U25" s="54">
        <f>IF(($E25-$E20-$E24)   =0,0,($Q25   /($E25-$E20-$E24)   )*100)</f>
        <v>51.226720798569723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2656000</v>
      </c>
      <c r="C33" s="93"/>
      <c r="D33" s="93"/>
      <c r="E33" s="93">
        <f>$B33      +$C33      +$D33</f>
        <v>2656000</v>
      </c>
      <c r="F33" s="94">
        <v>2656000</v>
      </c>
      <c r="G33" s="95">
        <v>1859000</v>
      </c>
      <c r="H33" s="94">
        <v>663000</v>
      </c>
      <c r="I33" s="95">
        <v>2268671</v>
      </c>
      <c r="J33" s="94">
        <v>387000</v>
      </c>
      <c r="K33" s="95">
        <v>387329</v>
      </c>
      <c r="L33" s="94"/>
      <c r="M33" s="95"/>
      <c r="N33" s="94"/>
      <c r="O33" s="95"/>
      <c r="P33" s="94">
        <f>$H33      +$J33      +$L33      +$N33</f>
        <v>1050000</v>
      </c>
      <c r="Q33" s="95">
        <f>$I33      +$K33      +$M33      +$O33</f>
        <v>2656000</v>
      </c>
      <c r="R33" s="48">
        <f>IF(($H33      =0),0,((($J33      -$H33      )/$H33      )*100))</f>
        <v>-41.628959276018101</v>
      </c>
      <c r="S33" s="49">
        <f>IF(($I33      =0),0,((($K33      -$I33      )/$I33      )*100))</f>
        <v>-82.927052886910445</v>
      </c>
      <c r="T33" s="48">
        <f>IF(($E33      =0),0,(($P33      /$E33      )*100))</f>
        <v>39.533132530120483</v>
      </c>
      <c r="U33" s="50">
        <f>IF(($E33      =0),0,(($Q33      /$E33      )*100))</f>
        <v>100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2656000</v>
      </c>
      <c r="C34" s="96">
        <f>C33</f>
        <v>0</v>
      </c>
      <c r="D34" s="96"/>
      <c r="E34" s="96">
        <f>$B34      +$C34      +$D34</f>
        <v>2656000</v>
      </c>
      <c r="F34" s="97">
        <f t="shared" ref="F34:O34" si="17">F33</f>
        <v>2656000</v>
      </c>
      <c r="G34" s="98">
        <f t="shared" si="17"/>
        <v>1859000</v>
      </c>
      <c r="H34" s="97">
        <f t="shared" si="17"/>
        <v>663000</v>
      </c>
      <c r="I34" s="98">
        <f t="shared" si="17"/>
        <v>2268671</v>
      </c>
      <c r="J34" s="97">
        <f t="shared" si="17"/>
        <v>387000</v>
      </c>
      <c r="K34" s="98">
        <f t="shared" si="17"/>
        <v>387329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1050000</v>
      </c>
      <c r="Q34" s="98">
        <f>$I34      +$K34      +$M34      +$O34</f>
        <v>2656000</v>
      </c>
      <c r="R34" s="52">
        <f>IF(($H34      =0),0,((($J34      -$H34      )/$H34      )*100))</f>
        <v>-41.628959276018101</v>
      </c>
      <c r="S34" s="53">
        <f>IF(($I34      =0),0,((($K34      -$I34      )/$I34      )*100))</f>
        <v>-82.927052886910445</v>
      </c>
      <c r="T34" s="52">
        <f>IF($E34   =0,0,($P34   /$E34   )*100)</f>
        <v>39.533132530120483</v>
      </c>
      <c r="U34" s="54">
        <f>IF($E34   =0,0,($Q34   /$E34   )*100)</f>
        <v>100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22728000</v>
      </c>
      <c r="C36" s="93"/>
      <c r="D36" s="93"/>
      <c r="E36" s="93">
        <f t="shared" ref="E36:E41" si="18">$B36      +$C36      +$D36</f>
        <v>22728000</v>
      </c>
      <c r="F36" s="94">
        <v>22728000</v>
      </c>
      <c r="G36" s="95">
        <v>17342000</v>
      </c>
      <c r="H36" s="94">
        <v>3396000</v>
      </c>
      <c r="I36" s="95">
        <v>6996259</v>
      </c>
      <c r="J36" s="94">
        <v>9404000</v>
      </c>
      <c r="K36" s="95">
        <v>7222188</v>
      </c>
      <c r="L36" s="94"/>
      <c r="M36" s="95"/>
      <c r="N36" s="94"/>
      <c r="O36" s="95"/>
      <c r="P36" s="94">
        <f t="shared" ref="P36:P41" si="19">$H36      +$J36      +$L36      +$N36</f>
        <v>12800000</v>
      </c>
      <c r="Q36" s="95">
        <f t="shared" ref="Q36:Q41" si="20">$I36      +$K36      +$M36      +$O36</f>
        <v>14218447</v>
      </c>
      <c r="R36" s="48">
        <f t="shared" ref="R36:R41" si="21">IF(($H36      =0),0,((($J36      -$H36      )/$H36      )*100))</f>
        <v>176.9140164899882</v>
      </c>
      <c r="S36" s="49">
        <f t="shared" ref="S36:S41" si="22">IF(($I36      =0),0,((($K36      -$I36      )/$I36      )*100))</f>
        <v>3.2292829639382994</v>
      </c>
      <c r="T36" s="48">
        <f t="shared" ref="T36:T40" si="23">IF(($E36      =0),0,(($P36      /$E36      )*100))</f>
        <v>56.318197817669834</v>
      </c>
      <c r="U36" s="50">
        <f t="shared" ref="U36:U40" si="24">IF(($E36      =0),0,(($Q36      /$E36      )*100))</f>
        <v>62.559164906722984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5707000</v>
      </c>
      <c r="C37" s="93"/>
      <c r="D37" s="93"/>
      <c r="E37" s="93">
        <f t="shared" si="18"/>
        <v>5707000</v>
      </c>
      <c r="F37" s="94">
        <v>5707000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28435000</v>
      </c>
      <c r="C41" s="96">
        <f>SUM(C36:C40)</f>
        <v>0</v>
      </c>
      <c r="D41" s="96"/>
      <c r="E41" s="96">
        <f t="shared" si="18"/>
        <v>28435000</v>
      </c>
      <c r="F41" s="97">
        <f t="shared" ref="F41:O41" si="25">SUM(F36:F40)</f>
        <v>28435000</v>
      </c>
      <c r="G41" s="98">
        <f t="shared" si="25"/>
        <v>17342000</v>
      </c>
      <c r="H41" s="97">
        <f t="shared" si="25"/>
        <v>3396000</v>
      </c>
      <c r="I41" s="98">
        <f t="shared" si="25"/>
        <v>6996259</v>
      </c>
      <c r="J41" s="97">
        <f t="shared" si="25"/>
        <v>9404000</v>
      </c>
      <c r="K41" s="98">
        <f t="shared" si="25"/>
        <v>7222188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12800000</v>
      </c>
      <c r="Q41" s="98">
        <f t="shared" si="20"/>
        <v>14218447</v>
      </c>
      <c r="R41" s="52">
        <f t="shared" si="21"/>
        <v>176.9140164899882</v>
      </c>
      <c r="S41" s="53">
        <f t="shared" si="22"/>
        <v>3.2292829639382994</v>
      </c>
      <c r="T41" s="52">
        <f>IF((+$E36+$E39) =0,0,(P41   /(+$E36+$E39) )*100)</f>
        <v>56.318197817669834</v>
      </c>
      <c r="U41" s="54">
        <f>IF((+$E36+$E39) =0,0,(Q41   /(+$E36+$E39) )*100)</f>
        <v>62.559164906722984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59639000</v>
      </c>
      <c r="C68" s="105">
        <f>SUM(C9:C15,C18:C24,C27:C30,C33,C36:C40,C43:C53,C56:C59,C62:C66)</f>
        <v>0</v>
      </c>
      <c r="D68" s="105"/>
      <c r="E68" s="105">
        <f t="shared" si="35"/>
        <v>59639000</v>
      </c>
      <c r="F68" s="106">
        <f t="shared" ref="F68:O68" si="43">SUM(F9:F15,F18:F24,F27:F30,F33,F36:F40,F43:F53,F56:F59,F62:F66)</f>
        <v>59639000</v>
      </c>
      <c r="G68" s="107">
        <f t="shared" si="43"/>
        <v>26271000</v>
      </c>
      <c r="H68" s="106">
        <f t="shared" si="43"/>
        <v>4179000</v>
      </c>
      <c r="I68" s="107">
        <f t="shared" si="43"/>
        <v>12329448</v>
      </c>
      <c r="J68" s="106">
        <f t="shared" si="43"/>
        <v>18297000</v>
      </c>
      <c r="K68" s="107">
        <f t="shared" si="43"/>
        <v>18496298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22476000</v>
      </c>
      <c r="Q68" s="107">
        <f t="shared" si="37"/>
        <v>30825746</v>
      </c>
      <c r="R68" s="61">
        <f t="shared" si="38"/>
        <v>337.83201722900213</v>
      </c>
      <c r="S68" s="62">
        <f t="shared" si="39"/>
        <v>50.0172432699339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41.674701475932658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57.156689905807312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54199000</v>
      </c>
      <c r="C70" s="93"/>
      <c r="D70" s="93"/>
      <c r="E70" s="93">
        <f>$B70      +$C70      +$D70</f>
        <v>54199000</v>
      </c>
      <c r="F70" s="94">
        <v>54199000</v>
      </c>
      <c r="G70" s="95">
        <v>43708000</v>
      </c>
      <c r="H70" s="94">
        <v>19370000</v>
      </c>
      <c r="I70" s="95">
        <v>18240542</v>
      </c>
      <c r="J70" s="94">
        <v>22717000</v>
      </c>
      <c r="K70" s="95">
        <v>20668767</v>
      </c>
      <c r="L70" s="94"/>
      <c r="M70" s="95"/>
      <c r="N70" s="94"/>
      <c r="O70" s="95"/>
      <c r="P70" s="94">
        <f>$H70      +$J70      +$L70      +$N70</f>
        <v>42087000</v>
      </c>
      <c r="Q70" s="95">
        <f>$I70      +$K70      +$M70      +$O70</f>
        <v>38909309</v>
      </c>
      <c r="R70" s="48">
        <f>IF(($H70      =0),0,((($J70      -$H70      )/$H70      )*100))</f>
        <v>17.27929788332473</v>
      </c>
      <c r="S70" s="49">
        <f>IF(($I70      =0),0,((($K70      -$I70      )/$I70      )*100))</f>
        <v>13.312241489315394</v>
      </c>
      <c r="T70" s="48">
        <f>IF(($E70      =0),0,(($P70      /$E70      )*100))</f>
        <v>77.65272422000406</v>
      </c>
      <c r="U70" s="50">
        <f>IF(($E70      =0),0,(($Q70      /$E70      )*100))</f>
        <v>71.789717522463519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54199000</v>
      </c>
      <c r="C72" s="102">
        <f>SUM(C70:C71)</f>
        <v>0</v>
      </c>
      <c r="D72" s="102"/>
      <c r="E72" s="102">
        <f>$B72      +$C72      +$D72</f>
        <v>54199000</v>
      </c>
      <c r="F72" s="103">
        <f t="shared" ref="F72:O72" si="44">SUM(F70:F71)</f>
        <v>54199000</v>
      </c>
      <c r="G72" s="104">
        <f t="shared" si="44"/>
        <v>43708000</v>
      </c>
      <c r="H72" s="103">
        <f t="shared" si="44"/>
        <v>19370000</v>
      </c>
      <c r="I72" s="104">
        <f t="shared" si="44"/>
        <v>18240542</v>
      </c>
      <c r="J72" s="103">
        <f t="shared" si="44"/>
        <v>22717000</v>
      </c>
      <c r="K72" s="104">
        <f t="shared" si="44"/>
        <v>20668767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42087000</v>
      </c>
      <c r="Q72" s="104">
        <f>$I72      +$K72      +$M72      +$O72</f>
        <v>38909309</v>
      </c>
      <c r="R72" s="57">
        <f>IF(($H72      =0),0,((($J72      -$H72      )/$H72      )*100))</f>
        <v>17.27929788332473</v>
      </c>
      <c r="S72" s="58">
        <f>IF(($I72      =0),0,((($K72      -$I72      )/$I72      )*100))</f>
        <v>13.312241489315394</v>
      </c>
      <c r="T72" s="57">
        <f>IF(($E70      =0),0,(($P70      /$E70      )*100))</f>
        <v>77.65272422000406</v>
      </c>
      <c r="U72" s="59">
        <f>IF($E70   =0,0,($Q70   /$E70 )*100)</f>
        <v>71.789717522463519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54199000</v>
      </c>
      <c r="C73" s="105">
        <f>SUM(C70:C71)</f>
        <v>0</v>
      </c>
      <c r="D73" s="105"/>
      <c r="E73" s="105">
        <f>$B73      +$C73      +$D73</f>
        <v>54199000</v>
      </c>
      <c r="F73" s="106">
        <f t="shared" ref="F73:O73" si="45">SUM(F70:F71)</f>
        <v>54199000</v>
      </c>
      <c r="G73" s="107">
        <f t="shared" si="45"/>
        <v>43708000</v>
      </c>
      <c r="H73" s="106">
        <f t="shared" si="45"/>
        <v>19370000</v>
      </c>
      <c r="I73" s="107">
        <f t="shared" si="45"/>
        <v>18240542</v>
      </c>
      <c r="J73" s="106">
        <f t="shared" si="45"/>
        <v>22717000</v>
      </c>
      <c r="K73" s="107">
        <f t="shared" si="45"/>
        <v>20668767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42087000</v>
      </c>
      <c r="Q73" s="107">
        <f>$I73      +$K73      +$M73      +$O73</f>
        <v>38909309</v>
      </c>
      <c r="R73" s="61">
        <f>IF(($H73      =0),0,((($J73      -$H73      )/$H73      )*100))</f>
        <v>17.27929788332473</v>
      </c>
      <c r="S73" s="62">
        <f>IF(($I73      =0),0,((($K73      -$I73      )/$I73      )*100))</f>
        <v>13.312241489315394</v>
      </c>
      <c r="T73" s="61">
        <f>IF(($E70      =0),0,(($P70      /$E70      )*100))</f>
        <v>77.65272422000406</v>
      </c>
      <c r="U73" s="65">
        <f>IF($E70   =0,0,($Q70   /$E70 )*100)</f>
        <v>71.789717522463519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113838000</v>
      </c>
      <c r="C74" s="105">
        <f>SUM(C9:C15,C18:C24,C27:C30,C33,C36:C40,C43:C53,C56:C59,C62:C66,C70:C71)</f>
        <v>0</v>
      </c>
      <c r="D74" s="105"/>
      <c r="E74" s="105">
        <f>$B74      +$C74      +$D74</f>
        <v>113838000</v>
      </c>
      <c r="F74" s="106">
        <f t="shared" ref="F74:O74" si="46">SUM(F9:F15,F18:F24,F27:F30,F33,F36:F40,F43:F53,F56:F59,F62:F66,F70:F71)</f>
        <v>113838000</v>
      </c>
      <c r="G74" s="107">
        <f t="shared" si="46"/>
        <v>69979000</v>
      </c>
      <c r="H74" s="106">
        <f t="shared" si="46"/>
        <v>23549000</v>
      </c>
      <c r="I74" s="107">
        <f t="shared" si="46"/>
        <v>30569990</v>
      </c>
      <c r="J74" s="106">
        <f t="shared" si="46"/>
        <v>41014000</v>
      </c>
      <c r="K74" s="107">
        <f t="shared" si="46"/>
        <v>39165065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64563000</v>
      </c>
      <c r="Q74" s="107">
        <f>$I74      +$K74      +$M74      +$O74</f>
        <v>69735055</v>
      </c>
      <c r="R74" s="61">
        <f>IF(($H74      =0),0,((($J74      -$H74      )/$H74      )*100))</f>
        <v>74.16450804705083</v>
      </c>
      <c r="S74" s="62">
        <f>IF(($I74      =0),0,((($K74      -$I74      )/$I74      )*100))</f>
        <v>28.116054339566354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59.708131803090694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64.491269848609562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12181000</v>
      </c>
      <c r="C87" s="119">
        <f t="shared" si="55"/>
        <v>0</v>
      </c>
      <c r="D87" s="119">
        <f t="shared" si="55"/>
        <v>0</v>
      </c>
      <c r="E87" s="119">
        <f t="shared" si="55"/>
        <v>12181000</v>
      </c>
      <c r="F87" s="119">
        <f t="shared" si="55"/>
        <v>0</v>
      </c>
      <c r="G87" s="119">
        <f t="shared" si="55"/>
        <v>0</v>
      </c>
      <c r="H87" s="119">
        <f t="shared" si="55"/>
        <v>30697000</v>
      </c>
      <c r="I87" s="119">
        <f t="shared" si="55"/>
        <v>0</v>
      </c>
      <c r="J87" s="119">
        <f t="shared" si="55"/>
        <v>1434000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32131000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263.77965684262375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10747000</v>
      </c>
      <c r="C91" s="93"/>
      <c r="D91" s="93"/>
      <c r="E91" s="93">
        <f t="shared" si="56"/>
        <v>10747000</v>
      </c>
      <c r="F91" s="93">
        <v>0</v>
      </c>
      <c r="G91" s="93">
        <v>0</v>
      </c>
      <c r="H91" s="93">
        <v>30697000</v>
      </c>
      <c r="I91" s="93"/>
      <c r="J91" s="93"/>
      <c r="K91" s="93"/>
      <c r="L91" s="93"/>
      <c r="M91" s="93"/>
      <c r="N91" s="93"/>
      <c r="O91" s="93"/>
      <c r="P91" s="93">
        <f t="shared" si="57"/>
        <v>30697000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285.63319996278034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1434000</v>
      </c>
      <c r="C93" s="93"/>
      <c r="D93" s="93"/>
      <c r="E93" s="93">
        <f t="shared" si="56"/>
        <v>1434000</v>
      </c>
      <c r="F93" s="93">
        <v>0</v>
      </c>
      <c r="G93" s="93">
        <v>0</v>
      </c>
      <c r="H93" s="93"/>
      <c r="I93" s="93"/>
      <c r="J93" s="93">
        <v>1434000</v>
      </c>
      <c r="K93" s="93"/>
      <c r="L93" s="93"/>
      <c r="M93" s="93"/>
      <c r="N93" s="93"/>
      <c r="O93" s="93"/>
      <c r="P93" s="93">
        <f t="shared" si="57"/>
        <v>1434000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12181000</v>
      </c>
      <c r="C114" s="128">
        <f t="shared" si="69"/>
        <v>0</v>
      </c>
      <c r="D114" s="128">
        <f t="shared" si="69"/>
        <v>0</v>
      </c>
      <c r="E114" s="128">
        <f t="shared" si="69"/>
        <v>12181000</v>
      </c>
      <c r="F114" s="128">
        <f t="shared" si="69"/>
        <v>0</v>
      </c>
      <c r="G114" s="128">
        <f t="shared" si="69"/>
        <v>0</v>
      </c>
      <c r="H114" s="128">
        <f t="shared" si="69"/>
        <v>30697000</v>
      </c>
      <c r="I114" s="128">
        <f t="shared" si="69"/>
        <v>0</v>
      </c>
      <c r="J114" s="128">
        <f t="shared" si="69"/>
        <v>1434000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32131000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2.6377965684262374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12181000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12181000</v>
      </c>
      <c r="F115" s="130">
        <f t="shared" si="70"/>
        <v>0</v>
      </c>
      <c r="G115" s="130">
        <f t="shared" si="70"/>
        <v>0</v>
      </c>
      <c r="H115" s="130">
        <f t="shared" si="70"/>
        <v>30697000</v>
      </c>
      <c r="I115" s="130">
        <f t="shared" si="70"/>
        <v>0</v>
      </c>
      <c r="J115" s="130">
        <f t="shared" si="70"/>
        <v>1434000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32131000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2.6377965684262374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LI6M9grt6hUrBfoO03d2r3PgMGnSWNbiZ4tsceCcM/Jx3zYm+JCswRyDH2vaiS77utO3beQUL17ChXrEmNHKg==" saltValue="6oxIw5CEaMs6hW2oTbHg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2100000</v>
      </c>
      <c r="C10" s="93"/>
      <c r="D10" s="93"/>
      <c r="E10" s="93">
        <f t="shared" ref="E10:E16" si="0">$B10      +$C10      +$D10</f>
        <v>2100000</v>
      </c>
      <c r="F10" s="94">
        <v>2100000</v>
      </c>
      <c r="G10" s="95">
        <v>2100000</v>
      </c>
      <c r="H10" s="94">
        <v>102000</v>
      </c>
      <c r="I10" s="95">
        <v>101762</v>
      </c>
      <c r="J10" s="94">
        <v>1136000</v>
      </c>
      <c r="K10" s="95">
        <v>1152217</v>
      </c>
      <c r="L10" s="94"/>
      <c r="M10" s="95"/>
      <c r="N10" s="94"/>
      <c r="O10" s="95"/>
      <c r="P10" s="94">
        <f t="shared" ref="P10:P16" si="1">$H10      +$J10      +$L10      +$N10</f>
        <v>1238000</v>
      </c>
      <c r="Q10" s="95">
        <f t="shared" ref="Q10:Q16" si="2">$I10      +$K10      +$M10      +$O10</f>
        <v>1253979</v>
      </c>
      <c r="R10" s="48">
        <f t="shared" ref="R10:R16" si="3">IF(($H10      =0),0,((($J10      -$H10      )/$H10      )*100))</f>
        <v>1013.7254901960783</v>
      </c>
      <c r="S10" s="49">
        <f t="shared" ref="S10:S16" si="4">IF(($I10      =0),0,((($K10      -$I10      )/$I10      )*100))</f>
        <v>1032.2664648886616</v>
      </c>
      <c r="T10" s="48">
        <f t="shared" ref="T10:T15" si="5">IF(($E10      =0),0,(($P10      /$E10      )*100))</f>
        <v>58.952380952380956</v>
      </c>
      <c r="U10" s="50">
        <f t="shared" ref="U10:U15" si="6">IF(($E10      =0),0,(($Q10      /$E10      )*100))</f>
        <v>59.713285714285711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2100000</v>
      </c>
      <c r="C16" s="96">
        <f>SUM(C9:C15)</f>
        <v>0</v>
      </c>
      <c r="D16" s="96"/>
      <c r="E16" s="96">
        <f t="shared" si="0"/>
        <v>2100000</v>
      </c>
      <c r="F16" s="97">
        <f t="shared" ref="F16:O16" si="7">SUM(F9:F15)</f>
        <v>2100000</v>
      </c>
      <c r="G16" s="98">
        <f t="shared" si="7"/>
        <v>2100000</v>
      </c>
      <c r="H16" s="97">
        <f t="shared" si="7"/>
        <v>102000</v>
      </c>
      <c r="I16" s="98">
        <f t="shared" si="7"/>
        <v>101762</v>
      </c>
      <c r="J16" s="97">
        <f t="shared" si="7"/>
        <v>1136000</v>
      </c>
      <c r="K16" s="98">
        <f t="shared" si="7"/>
        <v>1152217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1238000</v>
      </c>
      <c r="Q16" s="98">
        <f t="shared" si="2"/>
        <v>1253979</v>
      </c>
      <c r="R16" s="52">
        <f t="shared" si="3"/>
        <v>1013.7254901960783</v>
      </c>
      <c r="S16" s="53">
        <f t="shared" si="4"/>
        <v>1032.2664648886616</v>
      </c>
      <c r="T16" s="52">
        <f>IF((SUM($E9:$E13))=0,0,(P16/(SUM($E9:$E13))*100))</f>
        <v>58.952380952380956</v>
      </c>
      <c r="U16" s="54">
        <f>IF((SUM($E9:$E13))=0,0,(Q16/(SUM($E9:$E13))*100))</f>
        <v>59.713285714285711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2981000</v>
      </c>
      <c r="C33" s="93"/>
      <c r="D33" s="93"/>
      <c r="E33" s="93">
        <f>$B33      +$C33      +$D33</f>
        <v>2981000</v>
      </c>
      <c r="F33" s="94">
        <v>2981000</v>
      </c>
      <c r="G33" s="95">
        <v>2086000</v>
      </c>
      <c r="H33" s="94">
        <v>745000</v>
      </c>
      <c r="I33" s="95">
        <v>2237675</v>
      </c>
      <c r="J33" s="94">
        <v>654000</v>
      </c>
      <c r="K33" s="95">
        <v>743328</v>
      </c>
      <c r="L33" s="94"/>
      <c r="M33" s="95"/>
      <c r="N33" s="94"/>
      <c r="O33" s="95"/>
      <c r="P33" s="94">
        <f>$H33      +$J33      +$L33      +$N33</f>
        <v>1399000</v>
      </c>
      <c r="Q33" s="95">
        <f>$I33      +$K33      +$M33      +$O33</f>
        <v>2981003</v>
      </c>
      <c r="R33" s="48">
        <f>IF(($H33      =0),0,((($J33      -$H33      )/$H33      )*100))</f>
        <v>-12.214765100671141</v>
      </c>
      <c r="S33" s="49">
        <f>IF(($I33      =0),0,((($K33      -$I33      )/$I33      )*100))</f>
        <v>-66.781234987207711</v>
      </c>
      <c r="T33" s="48">
        <f>IF(($E33      =0),0,(($P33      /$E33      )*100))</f>
        <v>46.93056021469306</v>
      </c>
      <c r="U33" s="50">
        <f>IF(($E33      =0),0,(($Q33      /$E33      )*100))</f>
        <v>100.00010063737001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2981000</v>
      </c>
      <c r="C34" s="96">
        <f>C33</f>
        <v>0</v>
      </c>
      <c r="D34" s="96"/>
      <c r="E34" s="96">
        <f>$B34      +$C34      +$D34</f>
        <v>2981000</v>
      </c>
      <c r="F34" s="97">
        <f t="shared" ref="F34:O34" si="17">F33</f>
        <v>2981000</v>
      </c>
      <c r="G34" s="98">
        <f t="shared" si="17"/>
        <v>2086000</v>
      </c>
      <c r="H34" s="97">
        <f t="shared" si="17"/>
        <v>745000</v>
      </c>
      <c r="I34" s="98">
        <f t="shared" si="17"/>
        <v>2237675</v>
      </c>
      <c r="J34" s="97">
        <f t="shared" si="17"/>
        <v>654000</v>
      </c>
      <c r="K34" s="98">
        <f t="shared" si="17"/>
        <v>743328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1399000</v>
      </c>
      <c r="Q34" s="98">
        <f>$I34      +$K34      +$M34      +$O34</f>
        <v>2981003</v>
      </c>
      <c r="R34" s="52">
        <f>IF(($H34      =0),0,((($J34      -$H34      )/$H34      )*100))</f>
        <v>-12.214765100671141</v>
      </c>
      <c r="S34" s="53">
        <f>IF(($I34      =0),0,((($K34      -$I34      )/$I34      )*100))</f>
        <v>-66.781234987207711</v>
      </c>
      <c r="T34" s="52">
        <f>IF($E34   =0,0,($P34   /$E34   )*100)</f>
        <v>46.93056021469306</v>
      </c>
      <c r="U34" s="54">
        <f>IF($E34   =0,0,($Q34   /$E34   )*100)</f>
        <v>100.00010063737001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25362000</v>
      </c>
      <c r="C36" s="93"/>
      <c r="D36" s="93"/>
      <c r="E36" s="93">
        <f t="shared" ref="E36:E41" si="18">$B36      +$C36      +$D36</f>
        <v>25362000</v>
      </c>
      <c r="F36" s="94">
        <v>25362000</v>
      </c>
      <c r="G36" s="95">
        <v>19862000</v>
      </c>
      <c r="H36" s="94">
        <v>9362000</v>
      </c>
      <c r="I36" s="95">
        <v>10816287</v>
      </c>
      <c r="J36" s="94">
        <v>7756000</v>
      </c>
      <c r="K36" s="95">
        <v>4739113</v>
      </c>
      <c r="L36" s="94"/>
      <c r="M36" s="95"/>
      <c r="N36" s="94"/>
      <c r="O36" s="95"/>
      <c r="P36" s="94">
        <f t="shared" ref="P36:P41" si="19">$H36      +$J36      +$L36      +$N36</f>
        <v>17118000</v>
      </c>
      <c r="Q36" s="95">
        <f t="shared" ref="Q36:Q41" si="20">$I36      +$K36      +$M36      +$O36</f>
        <v>15555400</v>
      </c>
      <c r="R36" s="48">
        <f t="shared" ref="R36:R41" si="21">IF(($H36      =0),0,((($J36      -$H36      )/$H36      )*100))</f>
        <v>-17.154454176458025</v>
      </c>
      <c r="S36" s="49">
        <f t="shared" ref="S36:S41" si="22">IF(($I36      =0),0,((($K36      -$I36      )/$I36      )*100))</f>
        <v>-56.185398926637205</v>
      </c>
      <c r="T36" s="48">
        <f t="shared" ref="T36:T40" si="23">IF(($E36      =0),0,(($P36      /$E36      )*100))</f>
        <v>67.494677075940373</v>
      </c>
      <c r="U36" s="50">
        <f t="shared" ref="U36:U40" si="24">IF(($E36      =0),0,(($Q36      /$E36      )*100))</f>
        <v>61.333491049601761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19677000</v>
      </c>
      <c r="C37" s="93"/>
      <c r="D37" s="93"/>
      <c r="E37" s="93">
        <f t="shared" si="18"/>
        <v>19677000</v>
      </c>
      <c r="F37" s="94">
        <v>19677000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45039000</v>
      </c>
      <c r="C41" s="96">
        <f>SUM(C36:C40)</f>
        <v>0</v>
      </c>
      <c r="D41" s="96"/>
      <c r="E41" s="96">
        <f t="shared" si="18"/>
        <v>45039000</v>
      </c>
      <c r="F41" s="97">
        <f t="shared" ref="F41:O41" si="25">SUM(F36:F40)</f>
        <v>45039000</v>
      </c>
      <c r="G41" s="98">
        <f t="shared" si="25"/>
        <v>19862000</v>
      </c>
      <c r="H41" s="97">
        <f t="shared" si="25"/>
        <v>9362000</v>
      </c>
      <c r="I41" s="98">
        <f t="shared" si="25"/>
        <v>10816287</v>
      </c>
      <c r="J41" s="97">
        <f t="shared" si="25"/>
        <v>7756000</v>
      </c>
      <c r="K41" s="98">
        <f t="shared" si="25"/>
        <v>4739113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17118000</v>
      </c>
      <c r="Q41" s="98">
        <f t="shared" si="20"/>
        <v>15555400</v>
      </c>
      <c r="R41" s="52">
        <f t="shared" si="21"/>
        <v>-17.154454176458025</v>
      </c>
      <c r="S41" s="53">
        <f t="shared" si="22"/>
        <v>-56.185398926637205</v>
      </c>
      <c r="T41" s="52">
        <f>IF((+$E36+$E39) =0,0,(P41   /(+$E36+$E39) )*100)</f>
        <v>67.494677075940373</v>
      </c>
      <c r="U41" s="54">
        <f>IF((+$E36+$E39) =0,0,(Q41   /(+$E36+$E39) )*100)</f>
        <v>61.333491049601761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50120000</v>
      </c>
      <c r="C68" s="105">
        <f>SUM(C9:C15,C18:C24,C27:C30,C33,C36:C40,C43:C53,C56:C59,C62:C66)</f>
        <v>0</v>
      </c>
      <c r="D68" s="105"/>
      <c r="E68" s="105">
        <f t="shared" si="35"/>
        <v>50120000</v>
      </c>
      <c r="F68" s="106">
        <f t="shared" ref="F68:O68" si="43">SUM(F9:F15,F18:F24,F27:F30,F33,F36:F40,F43:F53,F56:F59,F62:F66)</f>
        <v>50120000</v>
      </c>
      <c r="G68" s="107">
        <f t="shared" si="43"/>
        <v>24048000</v>
      </c>
      <c r="H68" s="106">
        <f t="shared" si="43"/>
        <v>10209000</v>
      </c>
      <c r="I68" s="107">
        <f t="shared" si="43"/>
        <v>13155724</v>
      </c>
      <c r="J68" s="106">
        <f t="shared" si="43"/>
        <v>9546000</v>
      </c>
      <c r="K68" s="107">
        <f t="shared" si="43"/>
        <v>6634658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19755000</v>
      </c>
      <c r="Q68" s="107">
        <f t="shared" si="37"/>
        <v>19790382</v>
      </c>
      <c r="R68" s="61">
        <f t="shared" si="38"/>
        <v>-6.4942697619747278</v>
      </c>
      <c r="S68" s="62">
        <f t="shared" si="39"/>
        <v>-49.568279176425413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64.891764937752512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65.007988700193806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56512000</v>
      </c>
      <c r="C70" s="93"/>
      <c r="D70" s="93"/>
      <c r="E70" s="93">
        <f>$B70      +$C70      +$D70</f>
        <v>56512000</v>
      </c>
      <c r="F70" s="94">
        <v>56512000</v>
      </c>
      <c r="G70" s="95">
        <v>37337000</v>
      </c>
      <c r="H70" s="94">
        <v>17284000</v>
      </c>
      <c r="I70" s="95">
        <v>16966165</v>
      </c>
      <c r="J70" s="94">
        <v>12505000</v>
      </c>
      <c r="K70" s="95">
        <v>13053786</v>
      </c>
      <c r="L70" s="94"/>
      <c r="M70" s="95"/>
      <c r="N70" s="94"/>
      <c r="O70" s="95"/>
      <c r="P70" s="94">
        <f>$H70      +$J70      +$L70      +$N70</f>
        <v>29789000</v>
      </c>
      <c r="Q70" s="95">
        <f>$I70      +$K70      +$M70      +$O70</f>
        <v>30019951</v>
      </c>
      <c r="R70" s="48">
        <f>IF(($H70      =0),0,((($J70      -$H70      )/$H70      )*100))</f>
        <v>-27.649849571858365</v>
      </c>
      <c r="S70" s="49">
        <f>IF(($I70      =0),0,((($K70      -$I70      )/$I70      )*100))</f>
        <v>-23.059890081229316</v>
      </c>
      <c r="T70" s="48">
        <f>IF(($E70      =0),0,(($P70      /$E70      )*100))</f>
        <v>52.712698187995464</v>
      </c>
      <c r="U70" s="50">
        <f>IF(($E70      =0),0,(($Q70      /$E70      )*100))</f>
        <v>53.121374221404302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56512000</v>
      </c>
      <c r="C72" s="102">
        <f>SUM(C70:C71)</f>
        <v>0</v>
      </c>
      <c r="D72" s="102"/>
      <c r="E72" s="102">
        <f>$B72      +$C72      +$D72</f>
        <v>56512000</v>
      </c>
      <c r="F72" s="103">
        <f t="shared" ref="F72:O72" si="44">SUM(F70:F71)</f>
        <v>56512000</v>
      </c>
      <c r="G72" s="104">
        <f t="shared" si="44"/>
        <v>37337000</v>
      </c>
      <c r="H72" s="103">
        <f t="shared" si="44"/>
        <v>17284000</v>
      </c>
      <c r="I72" s="104">
        <f t="shared" si="44"/>
        <v>16966165</v>
      </c>
      <c r="J72" s="103">
        <f t="shared" si="44"/>
        <v>12505000</v>
      </c>
      <c r="K72" s="104">
        <f t="shared" si="44"/>
        <v>13053786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29789000</v>
      </c>
      <c r="Q72" s="104">
        <f>$I72      +$K72      +$M72      +$O72</f>
        <v>30019951</v>
      </c>
      <c r="R72" s="57">
        <f>IF(($H72      =0),0,((($J72      -$H72      )/$H72      )*100))</f>
        <v>-27.649849571858365</v>
      </c>
      <c r="S72" s="58">
        <f>IF(($I72      =0),0,((($K72      -$I72      )/$I72      )*100))</f>
        <v>-23.059890081229316</v>
      </c>
      <c r="T72" s="57">
        <f>IF(($E70      =0),0,(($P70      /$E70      )*100))</f>
        <v>52.712698187995464</v>
      </c>
      <c r="U72" s="59">
        <f>IF($E70   =0,0,($Q70   /$E70 )*100)</f>
        <v>53.121374221404302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56512000</v>
      </c>
      <c r="C73" s="105">
        <f>SUM(C70:C71)</f>
        <v>0</v>
      </c>
      <c r="D73" s="105"/>
      <c r="E73" s="105">
        <f>$B73      +$C73      +$D73</f>
        <v>56512000</v>
      </c>
      <c r="F73" s="106">
        <f t="shared" ref="F73:O73" si="45">SUM(F70:F71)</f>
        <v>56512000</v>
      </c>
      <c r="G73" s="107">
        <f t="shared" si="45"/>
        <v>37337000</v>
      </c>
      <c r="H73" s="106">
        <f t="shared" si="45"/>
        <v>17284000</v>
      </c>
      <c r="I73" s="107">
        <f t="shared" si="45"/>
        <v>16966165</v>
      </c>
      <c r="J73" s="106">
        <f t="shared" si="45"/>
        <v>12505000</v>
      </c>
      <c r="K73" s="107">
        <f t="shared" si="45"/>
        <v>13053786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29789000</v>
      </c>
      <c r="Q73" s="107">
        <f>$I73      +$K73      +$M73      +$O73</f>
        <v>30019951</v>
      </c>
      <c r="R73" s="61">
        <f>IF(($H73      =0),0,((($J73      -$H73      )/$H73      )*100))</f>
        <v>-27.649849571858365</v>
      </c>
      <c r="S73" s="62">
        <f>IF(($I73      =0),0,((($K73      -$I73      )/$I73      )*100))</f>
        <v>-23.059890081229316</v>
      </c>
      <c r="T73" s="61">
        <f>IF(($E70      =0),0,(($P70      /$E70      )*100))</f>
        <v>52.712698187995464</v>
      </c>
      <c r="U73" s="65">
        <f>IF($E70   =0,0,($Q70   /$E70 )*100)</f>
        <v>53.121374221404302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106632000</v>
      </c>
      <c r="C74" s="105">
        <f>SUM(C9:C15,C18:C24,C27:C30,C33,C36:C40,C43:C53,C56:C59,C62:C66,C70:C71)</f>
        <v>0</v>
      </c>
      <c r="D74" s="105"/>
      <c r="E74" s="105">
        <f>$B74      +$C74      +$D74</f>
        <v>106632000</v>
      </c>
      <c r="F74" s="106">
        <f t="shared" ref="F74:O74" si="46">SUM(F9:F15,F18:F24,F27:F30,F33,F36:F40,F43:F53,F56:F59,F62:F66,F70:F71)</f>
        <v>106632000</v>
      </c>
      <c r="G74" s="107">
        <f t="shared" si="46"/>
        <v>61385000</v>
      </c>
      <c r="H74" s="106">
        <f t="shared" si="46"/>
        <v>27493000</v>
      </c>
      <c r="I74" s="107">
        <f t="shared" si="46"/>
        <v>30121889</v>
      </c>
      <c r="J74" s="106">
        <f t="shared" si="46"/>
        <v>22051000</v>
      </c>
      <c r="K74" s="107">
        <f t="shared" si="46"/>
        <v>19688444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49544000</v>
      </c>
      <c r="Q74" s="107">
        <f>$I74      +$K74      +$M74      +$O74</f>
        <v>49810333</v>
      </c>
      <c r="R74" s="61">
        <f>IF(($H74      =0),0,((($J74      -$H74      )/$H74      )*100))</f>
        <v>-19.794129414760121</v>
      </c>
      <c r="S74" s="62">
        <f>IF(($I74      =0),0,((($K74      -$I74      )/$I74      )*100))</f>
        <v>-34.637419319883954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56.97659709044909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57.282885400494507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16009000</v>
      </c>
      <c r="C87" s="119">
        <f t="shared" si="55"/>
        <v>0</v>
      </c>
      <c r="D87" s="119">
        <f t="shared" si="55"/>
        <v>0</v>
      </c>
      <c r="E87" s="119">
        <f t="shared" si="55"/>
        <v>16009000</v>
      </c>
      <c r="F87" s="119">
        <f t="shared" si="55"/>
        <v>0</v>
      </c>
      <c r="G87" s="119">
        <f t="shared" si="55"/>
        <v>0</v>
      </c>
      <c r="H87" s="119">
        <f t="shared" si="55"/>
        <v>12381000</v>
      </c>
      <c r="I87" s="119">
        <f t="shared" si="55"/>
        <v>0</v>
      </c>
      <c r="J87" s="119">
        <f t="shared" si="55"/>
        <v>1318000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13699000</v>
      </c>
      <c r="Q87" s="120">
        <f t="shared" si="55"/>
        <v>0</v>
      </c>
      <c r="R87" s="85">
        <f t="shared" si="55"/>
        <v>-89.3546563282449</v>
      </c>
      <c r="S87" s="85">
        <f t="shared" si="55"/>
        <v>0</v>
      </c>
      <c r="T87" s="86">
        <f>IF(SUM($E88:$E96) =0,0,(P87   /SUM($E88:$E96) )*100)</f>
        <v>85.570616528202876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14862000</v>
      </c>
      <c r="C91" s="93"/>
      <c r="D91" s="93"/>
      <c r="E91" s="93">
        <f t="shared" si="56"/>
        <v>14862000</v>
      </c>
      <c r="F91" s="93">
        <v>0</v>
      </c>
      <c r="G91" s="93">
        <v>0</v>
      </c>
      <c r="H91" s="93">
        <v>12381000</v>
      </c>
      <c r="I91" s="93"/>
      <c r="J91" s="93">
        <v>1318000</v>
      </c>
      <c r="K91" s="93"/>
      <c r="L91" s="93"/>
      <c r="M91" s="93"/>
      <c r="N91" s="93"/>
      <c r="O91" s="93"/>
      <c r="P91" s="93">
        <f t="shared" si="57"/>
        <v>13699000</v>
      </c>
      <c r="Q91" s="93">
        <f t="shared" si="58"/>
        <v>0</v>
      </c>
      <c r="R91" s="89">
        <f t="shared" si="59"/>
        <v>-89.3546563282449</v>
      </c>
      <c r="S91" s="89">
        <f t="shared" si="60"/>
        <v>0</v>
      </c>
      <c r="T91" s="89">
        <f t="shared" si="61"/>
        <v>92.174673664378943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1147000</v>
      </c>
      <c r="C93" s="93"/>
      <c r="D93" s="93"/>
      <c r="E93" s="93">
        <f t="shared" si="56"/>
        <v>1147000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16009000</v>
      </c>
      <c r="C114" s="128">
        <f t="shared" si="69"/>
        <v>0</v>
      </c>
      <c r="D114" s="128">
        <f t="shared" si="69"/>
        <v>0</v>
      </c>
      <c r="E114" s="128">
        <f t="shared" si="69"/>
        <v>16009000</v>
      </c>
      <c r="F114" s="128">
        <f t="shared" si="69"/>
        <v>0</v>
      </c>
      <c r="G114" s="128">
        <f t="shared" si="69"/>
        <v>0</v>
      </c>
      <c r="H114" s="128">
        <f t="shared" si="69"/>
        <v>12381000</v>
      </c>
      <c r="I114" s="128">
        <f t="shared" si="69"/>
        <v>0</v>
      </c>
      <c r="J114" s="128">
        <f t="shared" si="69"/>
        <v>1318000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13699000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0.85570616528202881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16009000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16009000</v>
      </c>
      <c r="F115" s="130">
        <f t="shared" si="70"/>
        <v>0</v>
      </c>
      <c r="G115" s="130">
        <f t="shared" si="70"/>
        <v>0</v>
      </c>
      <c r="H115" s="130">
        <f t="shared" si="70"/>
        <v>12381000</v>
      </c>
      <c r="I115" s="130">
        <f t="shared" si="70"/>
        <v>0</v>
      </c>
      <c r="J115" s="130">
        <f t="shared" si="70"/>
        <v>1318000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13699000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0.85570616528202881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wpqh93Wpu1BlbUP1sb5Nb+hhDjwlm6twLlo+7OvacU/YbS3xVmiuAecDb/1tgRyr3MoBqBefmHDAxYXZN/bM1g==" saltValue="WUtAgigUQDyoOVT+A1Amt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150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/>
      <c r="I10" s="95">
        <v>33333</v>
      </c>
      <c r="J10" s="94">
        <v>66000</v>
      </c>
      <c r="K10" s="95">
        <v>-5249305</v>
      </c>
      <c r="L10" s="94"/>
      <c r="M10" s="95"/>
      <c r="N10" s="94"/>
      <c r="O10" s="95"/>
      <c r="P10" s="94">
        <f t="shared" ref="P10:P16" si="1">$H10      +$J10      +$L10      +$N10</f>
        <v>66000</v>
      </c>
      <c r="Q10" s="95">
        <f t="shared" ref="Q10:Q16" si="2">$I10      +$K10      +$M10      +$O10</f>
        <v>-5215972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-15848.072480724806</v>
      </c>
      <c r="T10" s="48">
        <f t="shared" ref="T10:T15" si="5">IF(($E10      =0),0,(($P10      /$E10      )*100))</f>
        <v>2.5384615384615383</v>
      </c>
      <c r="U10" s="50">
        <f t="shared" ref="U10:U15" si="6">IF(($E10      =0),0,(($Q10      /$E10      )*100))</f>
        <v>-200.6143076923077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2600000</v>
      </c>
      <c r="H16" s="97">
        <f t="shared" si="7"/>
        <v>0</v>
      </c>
      <c r="I16" s="98">
        <f t="shared" si="7"/>
        <v>33333</v>
      </c>
      <c r="J16" s="97">
        <f t="shared" si="7"/>
        <v>66000</v>
      </c>
      <c r="K16" s="98">
        <f t="shared" si="7"/>
        <v>-5249305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66000</v>
      </c>
      <c r="Q16" s="98">
        <f t="shared" si="2"/>
        <v>-5215972</v>
      </c>
      <c r="R16" s="52">
        <f t="shared" si="3"/>
        <v>0</v>
      </c>
      <c r="S16" s="53">
        <f t="shared" si="4"/>
        <v>-15848.072480724806</v>
      </c>
      <c r="T16" s="52">
        <f>IF((SUM($E9:$E13))=0,0,(P16/(SUM($E9:$E13))*100))</f>
        <v>2.5384615384615383</v>
      </c>
      <c r="U16" s="54">
        <f>IF((SUM($E9:$E13))=0,0,(Q16/(SUM($E9:$E13))*100))</f>
        <v>-200.6143076923077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21314000</v>
      </c>
      <c r="C22" s="93"/>
      <c r="D22" s="93"/>
      <c r="E22" s="93">
        <f t="shared" si="8"/>
        <v>21314000</v>
      </c>
      <c r="F22" s="94">
        <v>21314000</v>
      </c>
      <c r="G22" s="95">
        <v>4263000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21314000</v>
      </c>
      <c r="C25" s="96">
        <f>SUM(C18:C24)</f>
        <v>0</v>
      </c>
      <c r="D25" s="96"/>
      <c r="E25" s="96">
        <f t="shared" si="8"/>
        <v>21314000</v>
      </c>
      <c r="F25" s="97">
        <f t="shared" ref="F25:O25" si="15">SUM(F18:F24)</f>
        <v>21314000</v>
      </c>
      <c r="G25" s="98">
        <f t="shared" si="15"/>
        <v>4263000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2675000</v>
      </c>
      <c r="C33" s="93"/>
      <c r="D33" s="93"/>
      <c r="E33" s="93">
        <f>$B33      +$C33      +$D33</f>
        <v>2675000</v>
      </c>
      <c r="F33" s="94">
        <v>2675000</v>
      </c>
      <c r="G33" s="95">
        <v>1872000</v>
      </c>
      <c r="H33" s="94">
        <v>668000</v>
      </c>
      <c r="I33" s="95">
        <v>228732</v>
      </c>
      <c r="J33" s="94">
        <v>759000</v>
      </c>
      <c r="K33" s="95">
        <v>-2043364</v>
      </c>
      <c r="L33" s="94"/>
      <c r="M33" s="95"/>
      <c r="N33" s="94"/>
      <c r="O33" s="95"/>
      <c r="P33" s="94">
        <f>$H33      +$J33      +$L33      +$N33</f>
        <v>1427000</v>
      </c>
      <c r="Q33" s="95">
        <f>$I33      +$K33      +$M33      +$O33</f>
        <v>-1814632</v>
      </c>
      <c r="R33" s="48">
        <f>IF(($H33      =0),0,((($J33      -$H33      )/$H33      )*100))</f>
        <v>13.622754491017963</v>
      </c>
      <c r="S33" s="49">
        <f>IF(($I33      =0),0,((($K33      -$I33      )/$I33      )*100))</f>
        <v>-993.34417571655911</v>
      </c>
      <c r="T33" s="48">
        <f>IF(($E33      =0),0,(($P33      /$E33      )*100))</f>
        <v>53.345794392523359</v>
      </c>
      <c r="U33" s="50">
        <f>IF(($E33      =0),0,(($Q33      /$E33      )*100))</f>
        <v>-67.836710280373836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2675000</v>
      </c>
      <c r="C34" s="96">
        <f>C33</f>
        <v>0</v>
      </c>
      <c r="D34" s="96"/>
      <c r="E34" s="96">
        <f>$B34      +$C34      +$D34</f>
        <v>2675000</v>
      </c>
      <c r="F34" s="97">
        <f t="shared" ref="F34:O34" si="17">F33</f>
        <v>2675000</v>
      </c>
      <c r="G34" s="98">
        <f t="shared" si="17"/>
        <v>1872000</v>
      </c>
      <c r="H34" s="97">
        <f t="shared" si="17"/>
        <v>668000</v>
      </c>
      <c r="I34" s="98">
        <f t="shared" si="17"/>
        <v>228732</v>
      </c>
      <c r="J34" s="97">
        <f t="shared" si="17"/>
        <v>759000</v>
      </c>
      <c r="K34" s="98">
        <f t="shared" si="17"/>
        <v>-2043364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1427000</v>
      </c>
      <c r="Q34" s="98">
        <f>$I34      +$K34      +$M34      +$O34</f>
        <v>-1814632</v>
      </c>
      <c r="R34" s="52">
        <f>IF(($H34      =0),0,((($J34      -$H34      )/$H34      )*100))</f>
        <v>13.622754491017963</v>
      </c>
      <c r="S34" s="53">
        <f>IF(($I34      =0),0,((($K34      -$I34      )/$I34      )*100))</f>
        <v>-993.34417571655911</v>
      </c>
      <c r="T34" s="52">
        <f>IF($E34   =0,0,($P34   /$E34   )*100)</f>
        <v>53.345794392523359</v>
      </c>
      <c r="U34" s="54">
        <f>IF($E34   =0,0,($Q34   /$E34   )*100)</f>
        <v>-67.836710280373836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9879000</v>
      </c>
      <c r="C36" s="93"/>
      <c r="D36" s="93"/>
      <c r="E36" s="93">
        <f t="shared" ref="E36:E41" si="18">$B36      +$C36      +$D36</f>
        <v>9879000</v>
      </c>
      <c r="F36" s="94">
        <v>9879000</v>
      </c>
      <c r="G36" s="95">
        <v>7379000</v>
      </c>
      <c r="H36" s="94">
        <v>2129000</v>
      </c>
      <c r="I36" s="95">
        <v>-10409621</v>
      </c>
      <c r="J36" s="94">
        <v>5250000</v>
      </c>
      <c r="K36" s="95">
        <v>29675343</v>
      </c>
      <c r="L36" s="94"/>
      <c r="M36" s="95"/>
      <c r="N36" s="94"/>
      <c r="O36" s="95"/>
      <c r="P36" s="94">
        <f t="shared" ref="P36:P41" si="19">$H36      +$J36      +$L36      +$N36</f>
        <v>7379000</v>
      </c>
      <c r="Q36" s="95">
        <f t="shared" ref="Q36:Q41" si="20">$I36      +$K36      +$M36      +$O36</f>
        <v>19265722</v>
      </c>
      <c r="R36" s="48">
        <f t="shared" ref="R36:R41" si="21">IF(($H36      =0),0,((($J36      -$H36      )/$H36      )*100))</f>
        <v>146.59464537341475</v>
      </c>
      <c r="S36" s="49">
        <f t="shared" ref="S36:S41" si="22">IF(($I36      =0),0,((($K36      -$I36      )/$I36      )*100))</f>
        <v>-385.0761137221038</v>
      </c>
      <c r="T36" s="48">
        <f t="shared" ref="T36:T40" si="23">IF(($E36      =0),0,(($P36      /$E36      )*100))</f>
        <v>74.693794918514016</v>
      </c>
      <c r="U36" s="50">
        <f t="shared" ref="U36:U40" si="24">IF(($E36      =0),0,(($Q36      /$E36      )*100))</f>
        <v>195.01692478995849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14068000</v>
      </c>
      <c r="C37" s="93"/>
      <c r="D37" s="93"/>
      <c r="E37" s="93">
        <f t="shared" si="18"/>
        <v>14068000</v>
      </c>
      <c r="F37" s="94">
        <v>14068000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23947000</v>
      </c>
      <c r="C41" s="96">
        <f>SUM(C36:C40)</f>
        <v>0</v>
      </c>
      <c r="D41" s="96"/>
      <c r="E41" s="96">
        <f t="shared" si="18"/>
        <v>23947000</v>
      </c>
      <c r="F41" s="97">
        <f t="shared" ref="F41:O41" si="25">SUM(F36:F40)</f>
        <v>23947000</v>
      </c>
      <c r="G41" s="98">
        <f t="shared" si="25"/>
        <v>7379000</v>
      </c>
      <c r="H41" s="97">
        <f t="shared" si="25"/>
        <v>2129000</v>
      </c>
      <c r="I41" s="98">
        <f t="shared" si="25"/>
        <v>-10409621</v>
      </c>
      <c r="J41" s="97">
        <f t="shared" si="25"/>
        <v>5250000</v>
      </c>
      <c r="K41" s="98">
        <f t="shared" si="25"/>
        <v>29675343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7379000</v>
      </c>
      <c r="Q41" s="98">
        <f t="shared" si="20"/>
        <v>19265722</v>
      </c>
      <c r="R41" s="52">
        <f t="shared" si="21"/>
        <v>146.59464537341475</v>
      </c>
      <c r="S41" s="53">
        <f t="shared" si="22"/>
        <v>-385.0761137221038</v>
      </c>
      <c r="T41" s="52">
        <f>IF((+$E36+$E39) =0,0,(P41   /(+$E36+$E39) )*100)</f>
        <v>74.693794918514016</v>
      </c>
      <c r="U41" s="54">
        <f>IF((+$E36+$E39) =0,0,(Q41   /(+$E36+$E39) )*100)</f>
        <v>195.01692478995849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50536000</v>
      </c>
      <c r="C68" s="105">
        <f>SUM(C9:C15,C18:C24,C27:C30,C33,C36:C40,C43:C53,C56:C59,C62:C66)</f>
        <v>0</v>
      </c>
      <c r="D68" s="105"/>
      <c r="E68" s="105">
        <f t="shared" si="35"/>
        <v>50536000</v>
      </c>
      <c r="F68" s="106">
        <f t="shared" ref="F68:O68" si="43">SUM(F9:F15,F18:F24,F27:F30,F33,F36:F40,F43:F53,F56:F59,F62:F66)</f>
        <v>50536000</v>
      </c>
      <c r="G68" s="107">
        <f t="shared" si="43"/>
        <v>16114000</v>
      </c>
      <c r="H68" s="106">
        <f t="shared" si="43"/>
        <v>2797000</v>
      </c>
      <c r="I68" s="107">
        <f t="shared" si="43"/>
        <v>-10147556</v>
      </c>
      <c r="J68" s="106">
        <f t="shared" si="43"/>
        <v>6075000</v>
      </c>
      <c r="K68" s="107">
        <f t="shared" si="43"/>
        <v>22382674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8872000</v>
      </c>
      <c r="Q68" s="107">
        <f t="shared" si="37"/>
        <v>12235118</v>
      </c>
      <c r="R68" s="61">
        <f t="shared" si="38"/>
        <v>117.19699678226672</v>
      </c>
      <c r="S68" s="62">
        <f t="shared" si="39"/>
        <v>-320.57206681096415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24.328178128770428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33.550285181529013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41331000</v>
      </c>
      <c r="C70" s="93"/>
      <c r="D70" s="93"/>
      <c r="E70" s="93">
        <f>$B70      +$C70      +$D70</f>
        <v>41331000</v>
      </c>
      <c r="F70" s="94">
        <v>41331000</v>
      </c>
      <c r="G70" s="95">
        <v>33761000</v>
      </c>
      <c r="H70" s="94">
        <v>14397000</v>
      </c>
      <c r="I70" s="95">
        <v>13432305</v>
      </c>
      <c r="J70" s="94">
        <v>10494000</v>
      </c>
      <c r="K70" s="95">
        <v>-44811449</v>
      </c>
      <c r="L70" s="94"/>
      <c r="M70" s="95"/>
      <c r="N70" s="94"/>
      <c r="O70" s="95"/>
      <c r="P70" s="94">
        <f>$H70      +$J70      +$L70      +$N70</f>
        <v>24891000</v>
      </c>
      <c r="Q70" s="95">
        <f>$I70      +$K70      +$M70      +$O70</f>
        <v>-31379144</v>
      </c>
      <c r="R70" s="48">
        <f>IF(($H70      =0),0,((($J70      -$H70      )/$H70      )*100))</f>
        <v>-27.109814544696814</v>
      </c>
      <c r="S70" s="49">
        <f>IF(($I70      =0),0,((($K70      -$I70      )/$I70      )*100))</f>
        <v>-433.60952569197917</v>
      </c>
      <c r="T70" s="48">
        <f>IF(($E70      =0),0,(($P70      /$E70      )*100))</f>
        <v>60.223561007476235</v>
      </c>
      <c r="U70" s="50">
        <f>IF(($E70      =0),0,(($Q70      /$E70      )*100))</f>
        <v>-75.921569766035176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41331000</v>
      </c>
      <c r="C72" s="102">
        <f>SUM(C70:C71)</f>
        <v>0</v>
      </c>
      <c r="D72" s="102"/>
      <c r="E72" s="102">
        <f>$B72      +$C72      +$D72</f>
        <v>41331000</v>
      </c>
      <c r="F72" s="103">
        <f t="shared" ref="F72:O72" si="44">SUM(F70:F71)</f>
        <v>41331000</v>
      </c>
      <c r="G72" s="104">
        <f t="shared" si="44"/>
        <v>33761000</v>
      </c>
      <c r="H72" s="103">
        <f t="shared" si="44"/>
        <v>14397000</v>
      </c>
      <c r="I72" s="104">
        <f t="shared" si="44"/>
        <v>13432305</v>
      </c>
      <c r="J72" s="103">
        <f t="shared" si="44"/>
        <v>10494000</v>
      </c>
      <c r="K72" s="104">
        <f t="shared" si="44"/>
        <v>-44811449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24891000</v>
      </c>
      <c r="Q72" s="104">
        <f>$I72      +$K72      +$M72      +$O72</f>
        <v>-31379144</v>
      </c>
      <c r="R72" s="57">
        <f>IF(($H72      =0),0,((($J72      -$H72      )/$H72      )*100))</f>
        <v>-27.109814544696814</v>
      </c>
      <c r="S72" s="58">
        <f>IF(($I72      =0),0,((($K72      -$I72      )/$I72      )*100))</f>
        <v>-433.60952569197917</v>
      </c>
      <c r="T72" s="57">
        <f>IF(($E70      =0),0,(($P70      /$E70      )*100))</f>
        <v>60.223561007476235</v>
      </c>
      <c r="U72" s="59">
        <f>IF($E70   =0,0,($Q70   /$E70 )*100)</f>
        <v>-75.921569766035176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41331000</v>
      </c>
      <c r="C73" s="105">
        <f>SUM(C70:C71)</f>
        <v>0</v>
      </c>
      <c r="D73" s="105"/>
      <c r="E73" s="105">
        <f>$B73      +$C73      +$D73</f>
        <v>41331000</v>
      </c>
      <c r="F73" s="106">
        <f t="shared" ref="F73:O73" si="45">SUM(F70:F71)</f>
        <v>41331000</v>
      </c>
      <c r="G73" s="107">
        <f t="shared" si="45"/>
        <v>33761000</v>
      </c>
      <c r="H73" s="106">
        <f t="shared" si="45"/>
        <v>14397000</v>
      </c>
      <c r="I73" s="107">
        <f t="shared" si="45"/>
        <v>13432305</v>
      </c>
      <c r="J73" s="106">
        <f t="shared" si="45"/>
        <v>10494000</v>
      </c>
      <c r="K73" s="107">
        <f t="shared" si="45"/>
        <v>-44811449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24891000</v>
      </c>
      <c r="Q73" s="107">
        <f>$I73      +$K73      +$M73      +$O73</f>
        <v>-31379144</v>
      </c>
      <c r="R73" s="61">
        <f>IF(($H73      =0),0,((($J73      -$H73      )/$H73      )*100))</f>
        <v>-27.109814544696814</v>
      </c>
      <c r="S73" s="62">
        <f>IF(($I73      =0),0,((($K73      -$I73      )/$I73      )*100))</f>
        <v>-433.60952569197917</v>
      </c>
      <c r="T73" s="61">
        <f>IF(($E70      =0),0,(($P70      /$E70      )*100))</f>
        <v>60.223561007476235</v>
      </c>
      <c r="U73" s="65">
        <f>IF($E70   =0,0,($Q70   /$E70 )*100)</f>
        <v>-75.921569766035176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91867000</v>
      </c>
      <c r="C74" s="105">
        <f>SUM(C9:C15,C18:C24,C27:C30,C33,C36:C40,C43:C53,C56:C59,C62:C66,C70:C71)</f>
        <v>0</v>
      </c>
      <c r="D74" s="105"/>
      <c r="E74" s="105">
        <f>$B74      +$C74      +$D74</f>
        <v>91867000</v>
      </c>
      <c r="F74" s="106">
        <f t="shared" ref="F74:O74" si="46">SUM(F9:F15,F18:F24,F27:F30,F33,F36:F40,F43:F53,F56:F59,F62:F66,F70:F71)</f>
        <v>91867000</v>
      </c>
      <c r="G74" s="107">
        <f t="shared" si="46"/>
        <v>49875000</v>
      </c>
      <c r="H74" s="106">
        <f t="shared" si="46"/>
        <v>17194000</v>
      </c>
      <c r="I74" s="107">
        <f t="shared" si="46"/>
        <v>3284749</v>
      </c>
      <c r="J74" s="106">
        <f t="shared" si="46"/>
        <v>16569000</v>
      </c>
      <c r="K74" s="107">
        <f t="shared" si="46"/>
        <v>-22428775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33763000</v>
      </c>
      <c r="Q74" s="107">
        <f>$I74      +$K74      +$M74      +$O74</f>
        <v>-19144026</v>
      </c>
      <c r="R74" s="61">
        <f>IF(($H74      =0),0,((($J74      -$H74      )/$H74      )*100))</f>
        <v>-3.6349889496335934</v>
      </c>
      <c r="S74" s="62">
        <f>IF(($I74      =0),0,((($K74      -$I74      )/$I74      )*100))</f>
        <v>-782.81549062044007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43.397730047944059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-24.607033509428142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27099000</v>
      </c>
      <c r="C87" s="119">
        <f t="shared" si="55"/>
        <v>3000000</v>
      </c>
      <c r="D87" s="119">
        <f t="shared" si="55"/>
        <v>0</v>
      </c>
      <c r="E87" s="119">
        <f t="shared" si="55"/>
        <v>30099000</v>
      </c>
      <c r="F87" s="119">
        <f t="shared" si="55"/>
        <v>0</v>
      </c>
      <c r="G87" s="119">
        <f t="shared" si="55"/>
        <v>0</v>
      </c>
      <c r="H87" s="119">
        <f t="shared" si="55"/>
        <v>33405000</v>
      </c>
      <c r="I87" s="119">
        <f t="shared" si="55"/>
        <v>0</v>
      </c>
      <c r="J87" s="119">
        <f t="shared" si="55"/>
        <v>6799000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40204000</v>
      </c>
      <c r="Q87" s="120">
        <f t="shared" si="55"/>
        <v>0</v>
      </c>
      <c r="R87" s="85">
        <f t="shared" si="55"/>
        <v>-234.16287401956038</v>
      </c>
      <c r="S87" s="85">
        <f t="shared" si="55"/>
        <v>0</v>
      </c>
      <c r="T87" s="86">
        <f>IF(SUM($E88:$E96) =0,0,(P87   /SUM($E88:$E96) )*100)</f>
        <v>133.57254393833682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15286000</v>
      </c>
      <c r="C91" s="93"/>
      <c r="D91" s="93"/>
      <c r="E91" s="93">
        <f t="shared" si="56"/>
        <v>15286000</v>
      </c>
      <c r="F91" s="93">
        <v>0</v>
      </c>
      <c r="G91" s="93">
        <v>0</v>
      </c>
      <c r="H91" s="93">
        <v>22163000</v>
      </c>
      <c r="I91" s="93"/>
      <c r="J91" s="93"/>
      <c r="K91" s="93"/>
      <c r="L91" s="93"/>
      <c r="M91" s="93"/>
      <c r="N91" s="93"/>
      <c r="O91" s="93"/>
      <c r="P91" s="93">
        <f t="shared" si="57"/>
        <v>22163000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144.98887871254743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915000</v>
      </c>
      <c r="C93" s="93"/>
      <c r="D93" s="93"/>
      <c r="E93" s="93">
        <f t="shared" si="56"/>
        <v>915000</v>
      </c>
      <c r="F93" s="93">
        <v>0</v>
      </c>
      <c r="G93" s="93">
        <v>0</v>
      </c>
      <c r="H93" s="93">
        <v>915000</v>
      </c>
      <c r="I93" s="93"/>
      <c r="J93" s="93"/>
      <c r="K93" s="93"/>
      <c r="L93" s="93"/>
      <c r="M93" s="93"/>
      <c r="N93" s="93"/>
      <c r="O93" s="93"/>
      <c r="P93" s="93">
        <f t="shared" si="57"/>
        <v>915000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10898000</v>
      </c>
      <c r="C95" s="93">
        <v>3000000</v>
      </c>
      <c r="D95" s="93"/>
      <c r="E95" s="93">
        <f t="shared" si="56"/>
        <v>13898000</v>
      </c>
      <c r="F95" s="93">
        <v>0</v>
      </c>
      <c r="G95" s="93">
        <v>0</v>
      </c>
      <c r="H95" s="93">
        <v>10327000</v>
      </c>
      <c r="I95" s="93"/>
      <c r="J95" s="93">
        <v>6799000</v>
      </c>
      <c r="K95" s="93"/>
      <c r="L95" s="93"/>
      <c r="M95" s="93"/>
      <c r="N95" s="93"/>
      <c r="O95" s="93"/>
      <c r="P95" s="93">
        <f t="shared" si="57"/>
        <v>17126000</v>
      </c>
      <c r="Q95" s="93">
        <f t="shared" si="58"/>
        <v>0</v>
      </c>
      <c r="R95" s="89">
        <f t="shared" si="59"/>
        <v>-34.162874019560377</v>
      </c>
      <c r="S95" s="89">
        <f t="shared" si="60"/>
        <v>0</v>
      </c>
      <c r="T95" s="89">
        <f t="shared" si="61"/>
        <v>123.22636350554038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27099000</v>
      </c>
      <c r="C114" s="128">
        <f t="shared" si="69"/>
        <v>3000000</v>
      </c>
      <c r="D114" s="128">
        <f t="shared" si="69"/>
        <v>0</v>
      </c>
      <c r="E114" s="128">
        <f t="shared" si="69"/>
        <v>30099000</v>
      </c>
      <c r="F114" s="128">
        <f t="shared" si="69"/>
        <v>0</v>
      </c>
      <c r="G114" s="128">
        <f t="shared" si="69"/>
        <v>0</v>
      </c>
      <c r="H114" s="128">
        <f t="shared" si="69"/>
        <v>33405000</v>
      </c>
      <c r="I114" s="128">
        <f t="shared" si="69"/>
        <v>0</v>
      </c>
      <c r="J114" s="128">
        <f t="shared" si="69"/>
        <v>6799000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40204000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1.3357254393833682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27099000</v>
      </c>
      <c r="C115" s="130">
        <f t="shared" ref="C115:Q115" si="70">C87</f>
        <v>3000000</v>
      </c>
      <c r="D115" s="130">
        <f t="shared" si="70"/>
        <v>0</v>
      </c>
      <c r="E115" s="130">
        <f t="shared" si="70"/>
        <v>30099000</v>
      </c>
      <c r="F115" s="130">
        <f t="shared" si="70"/>
        <v>0</v>
      </c>
      <c r="G115" s="130">
        <f t="shared" si="70"/>
        <v>0</v>
      </c>
      <c r="H115" s="130">
        <f t="shared" si="70"/>
        <v>33405000</v>
      </c>
      <c r="I115" s="130">
        <f t="shared" si="70"/>
        <v>0</v>
      </c>
      <c r="J115" s="130">
        <f t="shared" si="70"/>
        <v>6799000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40204000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1.3357254393833682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ynEe76NceIDZsmLNsyg0BghU/DHhJhlaoFWkB0FdNEsAUuRDk3Xr3MA04gKgQbCQLBMrT7wBF4/cqZBpLCpKg==" saltValue="y02YmMfA09amM/05V2rd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1518000</v>
      </c>
      <c r="I10" s="95">
        <v>1517580</v>
      </c>
      <c r="J10" s="94">
        <v>1249000</v>
      </c>
      <c r="K10" s="95">
        <v>1336661</v>
      </c>
      <c r="L10" s="94"/>
      <c r="M10" s="95"/>
      <c r="N10" s="94"/>
      <c r="O10" s="95"/>
      <c r="P10" s="94">
        <f t="shared" ref="P10:P16" si="1">$H10      +$J10      +$L10      +$N10</f>
        <v>2767000</v>
      </c>
      <c r="Q10" s="95">
        <f t="shared" ref="Q10:Q16" si="2">$I10      +$K10      +$M10      +$O10</f>
        <v>2854241</v>
      </c>
      <c r="R10" s="48">
        <f t="shared" ref="R10:R16" si="3">IF(($H10      =0),0,((($J10      -$H10      )/$H10      )*100))</f>
        <v>-17.720685111989461</v>
      </c>
      <c r="S10" s="49">
        <f t="shared" ref="S10:S16" si="4">IF(($I10      =0),0,((($K10      -$I10      )/$I10      )*100))</f>
        <v>-11.921546145837452</v>
      </c>
      <c r="T10" s="48">
        <f t="shared" ref="T10:T15" si="5">IF(($E10      =0),0,(($P10      /$E10      )*100))</f>
        <v>92.233333333333334</v>
      </c>
      <c r="U10" s="50">
        <f t="shared" ref="U10:U15" si="6">IF(($E10      =0),0,(($Q10      /$E10      )*100))</f>
        <v>95.14136666666667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1518000</v>
      </c>
      <c r="I16" s="98">
        <f t="shared" si="7"/>
        <v>1517580</v>
      </c>
      <c r="J16" s="97">
        <f t="shared" si="7"/>
        <v>1249000</v>
      </c>
      <c r="K16" s="98">
        <f t="shared" si="7"/>
        <v>1336661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2767000</v>
      </c>
      <c r="Q16" s="98">
        <f t="shared" si="2"/>
        <v>2854241</v>
      </c>
      <c r="R16" s="52">
        <f t="shared" si="3"/>
        <v>-17.720685111989461</v>
      </c>
      <c r="S16" s="53">
        <f t="shared" si="4"/>
        <v>-11.921546145837452</v>
      </c>
      <c r="T16" s="52">
        <f>IF((SUM($E9:$E13))=0,0,(P16/(SUM($E9:$E13))*100))</f>
        <v>92.233333333333334</v>
      </c>
      <c r="U16" s="54">
        <f>IF((SUM($E9:$E13))=0,0,(Q16/(SUM($E9:$E13))*100))</f>
        <v>95.14136666666667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5005000</v>
      </c>
      <c r="C22" s="93"/>
      <c r="D22" s="93"/>
      <c r="E22" s="93">
        <f t="shared" si="8"/>
        <v>5005000</v>
      </c>
      <c r="F22" s="94">
        <v>5005000</v>
      </c>
      <c r="G22" s="95">
        <v>1001000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5005000</v>
      </c>
      <c r="C25" s="96">
        <f>SUM(C18:C24)</f>
        <v>0</v>
      </c>
      <c r="D25" s="96"/>
      <c r="E25" s="96">
        <f t="shared" si="8"/>
        <v>5005000</v>
      </c>
      <c r="F25" s="97">
        <f t="shared" ref="F25:O25" si="15">SUM(F18:F24)</f>
        <v>5005000</v>
      </c>
      <c r="G25" s="98">
        <f t="shared" si="15"/>
        <v>1001000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1359000</v>
      </c>
      <c r="C33" s="93"/>
      <c r="D33" s="93"/>
      <c r="E33" s="93">
        <f>$B33      +$C33      +$D33</f>
        <v>1359000</v>
      </c>
      <c r="F33" s="94">
        <v>1359000</v>
      </c>
      <c r="G33" s="95">
        <v>952000</v>
      </c>
      <c r="H33" s="94">
        <v>340000</v>
      </c>
      <c r="I33" s="95">
        <v>364035</v>
      </c>
      <c r="J33" s="94">
        <v>206000</v>
      </c>
      <c r="K33" s="95">
        <v>329780</v>
      </c>
      <c r="L33" s="94"/>
      <c r="M33" s="95"/>
      <c r="N33" s="94"/>
      <c r="O33" s="95"/>
      <c r="P33" s="94">
        <f>$H33      +$J33      +$L33      +$N33</f>
        <v>546000</v>
      </c>
      <c r="Q33" s="95">
        <f>$I33      +$K33      +$M33      +$O33</f>
        <v>693815</v>
      </c>
      <c r="R33" s="48">
        <f>IF(($H33      =0),0,((($J33      -$H33      )/$H33      )*100))</f>
        <v>-39.411764705882355</v>
      </c>
      <c r="S33" s="49">
        <f>IF(($I33      =0),0,((($K33      -$I33      )/$I33      )*100))</f>
        <v>-9.409809496339637</v>
      </c>
      <c r="T33" s="48">
        <f>IF(($E33      =0),0,(($P33      /$E33      )*100))</f>
        <v>40.176600441501101</v>
      </c>
      <c r="U33" s="50">
        <f>IF(($E33      =0),0,(($Q33      /$E33      )*100))</f>
        <v>51.053348050036796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1359000</v>
      </c>
      <c r="C34" s="96">
        <f>C33</f>
        <v>0</v>
      </c>
      <c r="D34" s="96"/>
      <c r="E34" s="96">
        <f>$B34      +$C34      +$D34</f>
        <v>1359000</v>
      </c>
      <c r="F34" s="97">
        <f t="shared" ref="F34:O34" si="17">F33</f>
        <v>1359000</v>
      </c>
      <c r="G34" s="98">
        <f t="shared" si="17"/>
        <v>952000</v>
      </c>
      <c r="H34" s="97">
        <f t="shared" si="17"/>
        <v>340000</v>
      </c>
      <c r="I34" s="98">
        <f t="shared" si="17"/>
        <v>364035</v>
      </c>
      <c r="J34" s="97">
        <f t="shared" si="17"/>
        <v>206000</v>
      </c>
      <c r="K34" s="98">
        <f t="shared" si="17"/>
        <v>329780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546000</v>
      </c>
      <c r="Q34" s="98">
        <f>$I34      +$K34      +$M34      +$O34</f>
        <v>693815</v>
      </c>
      <c r="R34" s="52">
        <f>IF(($H34      =0),0,((($J34      -$H34      )/$H34      )*100))</f>
        <v>-39.411764705882355</v>
      </c>
      <c r="S34" s="53">
        <f>IF(($I34      =0),0,((($K34      -$I34      )/$I34      )*100))</f>
        <v>-9.409809496339637</v>
      </c>
      <c r="T34" s="52">
        <f>IF($E34   =0,0,($P34   /$E34   )*100)</f>
        <v>40.176600441501101</v>
      </c>
      <c r="U34" s="54">
        <f>IF($E34   =0,0,($Q34   /$E34   )*100)</f>
        <v>51.053348050036796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20200000</v>
      </c>
      <c r="C52" s="93"/>
      <c r="D52" s="93"/>
      <c r="E52" s="93">
        <f t="shared" si="26"/>
        <v>20200000</v>
      </c>
      <c r="F52" s="94">
        <v>20200000</v>
      </c>
      <c r="G52" s="95">
        <v>19449000</v>
      </c>
      <c r="H52" s="94">
        <v>1862000</v>
      </c>
      <c r="I52" s="95">
        <v>1862656</v>
      </c>
      <c r="J52" s="94">
        <v>8805000</v>
      </c>
      <c r="K52" s="95">
        <v>8795897</v>
      </c>
      <c r="L52" s="94"/>
      <c r="M52" s="95"/>
      <c r="N52" s="94"/>
      <c r="O52" s="95"/>
      <c r="P52" s="94">
        <f t="shared" si="27"/>
        <v>10667000</v>
      </c>
      <c r="Q52" s="95">
        <f t="shared" si="28"/>
        <v>10658553</v>
      </c>
      <c r="R52" s="48">
        <f t="shared" si="29"/>
        <v>372.87862513426421</v>
      </c>
      <c r="S52" s="49">
        <f t="shared" si="30"/>
        <v>372.22337350536009</v>
      </c>
      <c r="T52" s="48">
        <f t="shared" si="31"/>
        <v>52.806930693069312</v>
      </c>
      <c r="U52" s="50">
        <f t="shared" si="32"/>
        <v>52.765113861386141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20200000</v>
      </c>
      <c r="C54" s="96">
        <f>SUM(C43:C53)</f>
        <v>0</v>
      </c>
      <c r="D54" s="96"/>
      <c r="E54" s="96">
        <f t="shared" si="26"/>
        <v>20200000</v>
      </c>
      <c r="F54" s="97">
        <f t="shared" ref="F54:O54" si="33">SUM(F43:F53)</f>
        <v>20200000</v>
      </c>
      <c r="G54" s="98">
        <f t="shared" si="33"/>
        <v>19449000</v>
      </c>
      <c r="H54" s="97">
        <f t="shared" si="33"/>
        <v>1862000</v>
      </c>
      <c r="I54" s="98">
        <f t="shared" si="33"/>
        <v>1862656</v>
      </c>
      <c r="J54" s="97">
        <f t="shared" si="33"/>
        <v>8805000</v>
      </c>
      <c r="K54" s="98">
        <f t="shared" si="33"/>
        <v>8795897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10667000</v>
      </c>
      <c r="Q54" s="98">
        <f t="shared" si="28"/>
        <v>10658553</v>
      </c>
      <c r="R54" s="52">
        <f t="shared" si="29"/>
        <v>372.87862513426421</v>
      </c>
      <c r="S54" s="53">
        <f t="shared" si="30"/>
        <v>372.22337350536009</v>
      </c>
      <c r="T54" s="52">
        <f>IF((+$E44+$E46+$E48+$E49+$E52) =0,0,(P54   /(+$E44+$E46+$E48+$E49+$E52) )*100)</f>
        <v>52.806930693069312</v>
      </c>
      <c r="U54" s="54">
        <f>IF((+$E44+$E46+$E48+$E49+$E52) =0,0,(Q54   /(+$E44+$E46+$E48+$E49+$E52) )*100)</f>
        <v>52.765113861386141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29564000</v>
      </c>
      <c r="C68" s="105">
        <f>SUM(C9:C15,C18:C24,C27:C30,C33,C36:C40,C43:C53,C56:C59,C62:C66)</f>
        <v>0</v>
      </c>
      <c r="D68" s="105"/>
      <c r="E68" s="105">
        <f t="shared" si="35"/>
        <v>29564000</v>
      </c>
      <c r="F68" s="106">
        <f t="shared" ref="F68:O68" si="43">SUM(F9:F15,F18:F24,F27:F30,F33,F36:F40,F43:F53,F56:F59,F62:F66)</f>
        <v>29564000</v>
      </c>
      <c r="G68" s="107">
        <f t="shared" si="43"/>
        <v>24402000</v>
      </c>
      <c r="H68" s="106">
        <f t="shared" si="43"/>
        <v>3720000</v>
      </c>
      <c r="I68" s="107">
        <f t="shared" si="43"/>
        <v>3744271</v>
      </c>
      <c r="J68" s="106">
        <f t="shared" si="43"/>
        <v>10260000</v>
      </c>
      <c r="K68" s="107">
        <f t="shared" si="43"/>
        <v>10462338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13980000</v>
      </c>
      <c r="Q68" s="107">
        <f t="shared" si="37"/>
        <v>14206609</v>
      </c>
      <c r="R68" s="61">
        <f t="shared" si="38"/>
        <v>175.80645161290323</v>
      </c>
      <c r="S68" s="62">
        <f t="shared" si="39"/>
        <v>179.42256316383083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47.28724123934515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48.053744418887838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23477000</v>
      </c>
      <c r="C70" s="93">
        <v>-39000</v>
      </c>
      <c r="D70" s="93"/>
      <c r="E70" s="93">
        <f>$B70      +$C70      +$D70</f>
        <v>23438000</v>
      </c>
      <c r="F70" s="94">
        <v>23477000</v>
      </c>
      <c r="G70" s="95">
        <v>20147000</v>
      </c>
      <c r="H70" s="94">
        <v>9341000</v>
      </c>
      <c r="I70" s="95">
        <v>6538985</v>
      </c>
      <c r="J70" s="94">
        <v>8603000</v>
      </c>
      <c r="K70" s="95">
        <v>12241971</v>
      </c>
      <c r="L70" s="94"/>
      <c r="M70" s="95"/>
      <c r="N70" s="94"/>
      <c r="O70" s="95"/>
      <c r="P70" s="94">
        <f>$H70      +$J70      +$L70      +$N70</f>
        <v>17944000</v>
      </c>
      <c r="Q70" s="95">
        <f>$I70      +$K70      +$M70      +$O70</f>
        <v>18780956</v>
      </c>
      <c r="R70" s="48">
        <f>IF(($H70      =0),0,((($J70      -$H70      )/$H70      )*100))</f>
        <v>-7.9006530350069593</v>
      </c>
      <c r="S70" s="49">
        <f>IF(($I70      =0),0,((($K70      -$I70      )/$I70      )*100))</f>
        <v>87.215156480707634</v>
      </c>
      <c r="T70" s="48">
        <f>IF(($E70      =0),0,(($P70      /$E70      )*100))</f>
        <v>76.559433398754166</v>
      </c>
      <c r="U70" s="50">
        <f>IF(($E70      =0),0,(($Q70      /$E70      )*100))</f>
        <v>80.130369485450984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23477000</v>
      </c>
      <c r="C72" s="102">
        <f>SUM(C70:C71)</f>
        <v>-39000</v>
      </c>
      <c r="D72" s="102"/>
      <c r="E72" s="102">
        <f>$B72      +$C72      +$D72</f>
        <v>23438000</v>
      </c>
      <c r="F72" s="103">
        <f t="shared" ref="F72:O72" si="44">SUM(F70:F71)</f>
        <v>23477000</v>
      </c>
      <c r="G72" s="104">
        <f t="shared" si="44"/>
        <v>20147000</v>
      </c>
      <c r="H72" s="103">
        <f t="shared" si="44"/>
        <v>9341000</v>
      </c>
      <c r="I72" s="104">
        <f t="shared" si="44"/>
        <v>6538985</v>
      </c>
      <c r="J72" s="103">
        <f t="shared" si="44"/>
        <v>8603000</v>
      </c>
      <c r="K72" s="104">
        <f t="shared" si="44"/>
        <v>12241971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17944000</v>
      </c>
      <c r="Q72" s="104">
        <f>$I72      +$K72      +$M72      +$O72</f>
        <v>18780956</v>
      </c>
      <c r="R72" s="57">
        <f>IF(($H72      =0),0,((($J72      -$H72      )/$H72      )*100))</f>
        <v>-7.9006530350069593</v>
      </c>
      <c r="S72" s="58">
        <f>IF(($I72      =0),0,((($K72      -$I72      )/$I72      )*100))</f>
        <v>87.215156480707634</v>
      </c>
      <c r="T72" s="57">
        <f>IF(($E70      =0),0,(($P70      /$E70      )*100))</f>
        <v>76.559433398754166</v>
      </c>
      <c r="U72" s="59">
        <f>IF($E70   =0,0,($Q70   /$E70 )*100)</f>
        <v>80.130369485450984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23477000</v>
      </c>
      <c r="C73" s="105">
        <f>SUM(C70:C71)</f>
        <v>-39000</v>
      </c>
      <c r="D73" s="105"/>
      <c r="E73" s="105">
        <f>$B73      +$C73      +$D73</f>
        <v>23438000</v>
      </c>
      <c r="F73" s="106">
        <f t="shared" ref="F73:O73" si="45">SUM(F70:F71)</f>
        <v>23477000</v>
      </c>
      <c r="G73" s="107">
        <f t="shared" si="45"/>
        <v>20147000</v>
      </c>
      <c r="H73" s="106">
        <f t="shared" si="45"/>
        <v>9341000</v>
      </c>
      <c r="I73" s="107">
        <f t="shared" si="45"/>
        <v>6538985</v>
      </c>
      <c r="J73" s="106">
        <f t="shared" si="45"/>
        <v>8603000</v>
      </c>
      <c r="K73" s="107">
        <f t="shared" si="45"/>
        <v>12241971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17944000</v>
      </c>
      <c r="Q73" s="107">
        <f>$I73      +$K73      +$M73      +$O73</f>
        <v>18780956</v>
      </c>
      <c r="R73" s="61">
        <f>IF(($H73      =0),0,((($J73      -$H73      )/$H73      )*100))</f>
        <v>-7.9006530350069593</v>
      </c>
      <c r="S73" s="62">
        <f>IF(($I73      =0),0,((($K73      -$I73      )/$I73      )*100))</f>
        <v>87.215156480707634</v>
      </c>
      <c r="T73" s="61">
        <f>IF(($E70      =0),0,(($P70      /$E70      )*100))</f>
        <v>76.559433398754166</v>
      </c>
      <c r="U73" s="65">
        <f>IF($E70   =0,0,($Q70   /$E70 )*100)</f>
        <v>80.130369485450984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53041000</v>
      </c>
      <c r="C74" s="105">
        <f>SUM(C9:C15,C18:C24,C27:C30,C33,C36:C40,C43:C53,C56:C59,C62:C66,C70:C71)</f>
        <v>-39000</v>
      </c>
      <c r="D74" s="105"/>
      <c r="E74" s="105">
        <f>$B74      +$C74      +$D74</f>
        <v>53002000</v>
      </c>
      <c r="F74" s="106">
        <f t="shared" ref="F74:O74" si="46">SUM(F9:F15,F18:F24,F27:F30,F33,F36:F40,F43:F53,F56:F59,F62:F66,F70:F71)</f>
        <v>53041000</v>
      </c>
      <c r="G74" s="107">
        <f t="shared" si="46"/>
        <v>44549000</v>
      </c>
      <c r="H74" s="106">
        <f t="shared" si="46"/>
        <v>13061000</v>
      </c>
      <c r="I74" s="107">
        <f t="shared" si="46"/>
        <v>10283256</v>
      </c>
      <c r="J74" s="106">
        <f t="shared" si="46"/>
        <v>18863000</v>
      </c>
      <c r="K74" s="107">
        <f t="shared" si="46"/>
        <v>22704309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31924000</v>
      </c>
      <c r="Q74" s="107">
        <f>$I74      +$K74      +$M74      +$O74</f>
        <v>32987565</v>
      </c>
      <c r="R74" s="61">
        <f>IF(($H74      =0),0,((($J74      -$H74      )/$H74      )*100))</f>
        <v>44.422326008728277</v>
      </c>
      <c r="S74" s="62">
        <f>IF(($I74      =0),0,((($K74      -$I74      )/$I74      )*100))</f>
        <v>120.78910609635702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60.23168937021245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62.238340062639139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18079000</v>
      </c>
      <c r="C87" s="119">
        <f t="shared" si="55"/>
        <v>0</v>
      </c>
      <c r="D87" s="119">
        <f t="shared" si="55"/>
        <v>0</v>
      </c>
      <c r="E87" s="119">
        <f t="shared" si="55"/>
        <v>18079000</v>
      </c>
      <c r="F87" s="119">
        <f t="shared" si="55"/>
        <v>0</v>
      </c>
      <c r="G87" s="119">
        <f t="shared" si="55"/>
        <v>0</v>
      </c>
      <c r="H87" s="119">
        <f t="shared" si="55"/>
        <v>3045000</v>
      </c>
      <c r="I87" s="119">
        <f t="shared" si="55"/>
        <v>0</v>
      </c>
      <c r="J87" s="119">
        <f t="shared" si="55"/>
        <v>3129000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6174000</v>
      </c>
      <c r="Q87" s="120">
        <f t="shared" si="55"/>
        <v>0</v>
      </c>
      <c r="R87" s="85">
        <f t="shared" si="55"/>
        <v>2.7586206896551726</v>
      </c>
      <c r="S87" s="85">
        <f t="shared" si="55"/>
        <v>0</v>
      </c>
      <c r="T87" s="86">
        <f>IF(SUM($E88:$E96) =0,0,(P87   /SUM($E88:$E96) )*100)</f>
        <v>34.150118922506778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12642000</v>
      </c>
      <c r="C91" s="93"/>
      <c r="D91" s="93"/>
      <c r="E91" s="93">
        <f t="shared" si="56"/>
        <v>12642000</v>
      </c>
      <c r="F91" s="93">
        <v>0</v>
      </c>
      <c r="G91" s="93">
        <v>0</v>
      </c>
      <c r="H91" s="93">
        <v>3045000</v>
      </c>
      <c r="I91" s="93"/>
      <c r="J91" s="93">
        <v>3129000</v>
      </c>
      <c r="K91" s="93"/>
      <c r="L91" s="93"/>
      <c r="M91" s="93"/>
      <c r="N91" s="93"/>
      <c r="O91" s="93"/>
      <c r="P91" s="93">
        <f t="shared" si="57"/>
        <v>6174000</v>
      </c>
      <c r="Q91" s="93">
        <f t="shared" si="58"/>
        <v>0</v>
      </c>
      <c r="R91" s="89">
        <f t="shared" si="59"/>
        <v>2.7586206896551726</v>
      </c>
      <c r="S91" s="89">
        <f t="shared" si="60"/>
        <v>0</v>
      </c>
      <c r="T91" s="89">
        <f t="shared" si="61"/>
        <v>48.837209302325576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3105000</v>
      </c>
      <c r="C93" s="93"/>
      <c r="D93" s="93"/>
      <c r="E93" s="93">
        <f t="shared" si="56"/>
        <v>3105000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2332000</v>
      </c>
      <c r="C96" s="122"/>
      <c r="D96" s="122"/>
      <c r="E96" s="122">
        <f t="shared" si="56"/>
        <v>2332000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18079000</v>
      </c>
      <c r="C114" s="128">
        <f t="shared" si="69"/>
        <v>0</v>
      </c>
      <c r="D114" s="128">
        <f t="shared" si="69"/>
        <v>0</v>
      </c>
      <c r="E114" s="128">
        <f t="shared" si="69"/>
        <v>18079000</v>
      </c>
      <c r="F114" s="128">
        <f t="shared" si="69"/>
        <v>0</v>
      </c>
      <c r="G114" s="128">
        <f t="shared" si="69"/>
        <v>0</v>
      </c>
      <c r="H114" s="128">
        <f t="shared" si="69"/>
        <v>3045000</v>
      </c>
      <c r="I114" s="128">
        <f t="shared" si="69"/>
        <v>0</v>
      </c>
      <c r="J114" s="128">
        <f t="shared" si="69"/>
        <v>3129000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6174000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0.34150118922506778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18079000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18079000</v>
      </c>
      <c r="F115" s="130">
        <f t="shared" si="70"/>
        <v>0</v>
      </c>
      <c r="G115" s="130">
        <f t="shared" si="70"/>
        <v>0</v>
      </c>
      <c r="H115" s="130">
        <f t="shared" si="70"/>
        <v>3045000</v>
      </c>
      <c r="I115" s="130">
        <f t="shared" si="70"/>
        <v>0</v>
      </c>
      <c r="J115" s="130">
        <f t="shared" si="70"/>
        <v>3129000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6174000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0.34150118922506778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CBa4AEs8CXfoVL3Xax5YN5cGqrws68Ubx4R0liup9Z7hFA2TVBgSExx9iEWdbR1hMkaHomhJeUITIh7gyb8/7A==" saltValue="8i0ulebUCl2qj1anrJ60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151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1900000</v>
      </c>
      <c r="C10" s="93"/>
      <c r="D10" s="93"/>
      <c r="E10" s="93">
        <f t="shared" ref="E10:E16" si="0">$B10      +$C10      +$D10</f>
        <v>1900000</v>
      </c>
      <c r="F10" s="94">
        <v>1900000</v>
      </c>
      <c r="G10" s="95">
        <v>1900000</v>
      </c>
      <c r="H10" s="94">
        <v>357000</v>
      </c>
      <c r="I10" s="95"/>
      <c r="J10" s="94"/>
      <c r="K10" s="95">
        <v>203230</v>
      </c>
      <c r="L10" s="94"/>
      <c r="M10" s="95"/>
      <c r="N10" s="94"/>
      <c r="O10" s="95"/>
      <c r="P10" s="94">
        <f t="shared" ref="P10:P16" si="1">$H10      +$J10      +$L10      +$N10</f>
        <v>357000</v>
      </c>
      <c r="Q10" s="95">
        <f t="shared" ref="Q10:Q16" si="2">$I10      +$K10      +$M10      +$O10</f>
        <v>203230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18.789473684210524</v>
      </c>
      <c r="U10" s="50">
        <f t="shared" ref="U10:U15" si="6">IF(($E10      =0),0,(($Q10      /$E10      )*100))</f>
        <v>10.696315789473685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6500000</v>
      </c>
      <c r="C11" s="93"/>
      <c r="D11" s="93"/>
      <c r="E11" s="93">
        <f t="shared" si="0"/>
        <v>6500000</v>
      </c>
      <c r="F11" s="94">
        <v>6500000</v>
      </c>
      <c r="G11" s="95">
        <v>3500000</v>
      </c>
      <c r="H11" s="94">
        <v>955000</v>
      </c>
      <c r="I11" s="95"/>
      <c r="J11" s="94">
        <v>1117000</v>
      </c>
      <c r="K11" s="95"/>
      <c r="L11" s="94"/>
      <c r="M11" s="95"/>
      <c r="N11" s="94"/>
      <c r="O11" s="95"/>
      <c r="P11" s="94">
        <f t="shared" si="1"/>
        <v>2072000</v>
      </c>
      <c r="Q11" s="95">
        <f t="shared" si="2"/>
        <v>0</v>
      </c>
      <c r="R11" s="48">
        <f t="shared" si="3"/>
        <v>16.963350785340314</v>
      </c>
      <c r="S11" s="49">
        <f t="shared" si="4"/>
        <v>0</v>
      </c>
      <c r="T11" s="48">
        <f t="shared" si="5"/>
        <v>31.876923076923074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8400000</v>
      </c>
      <c r="C16" s="96">
        <f>SUM(C9:C15)</f>
        <v>0</v>
      </c>
      <c r="D16" s="96"/>
      <c r="E16" s="96">
        <f t="shared" si="0"/>
        <v>8400000</v>
      </c>
      <c r="F16" s="97">
        <f t="shared" ref="F16:O16" si="7">SUM(F9:F15)</f>
        <v>8400000</v>
      </c>
      <c r="G16" s="98">
        <f t="shared" si="7"/>
        <v>5400000</v>
      </c>
      <c r="H16" s="97">
        <f t="shared" si="7"/>
        <v>1312000</v>
      </c>
      <c r="I16" s="98">
        <f t="shared" si="7"/>
        <v>0</v>
      </c>
      <c r="J16" s="97">
        <f t="shared" si="7"/>
        <v>1117000</v>
      </c>
      <c r="K16" s="98">
        <f t="shared" si="7"/>
        <v>203230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2429000</v>
      </c>
      <c r="Q16" s="98">
        <f t="shared" si="2"/>
        <v>203230</v>
      </c>
      <c r="R16" s="52">
        <f t="shared" si="3"/>
        <v>-14.862804878048779</v>
      </c>
      <c r="S16" s="53">
        <f t="shared" si="4"/>
        <v>0</v>
      </c>
      <c r="T16" s="52">
        <f>IF((SUM($E9:$E13))=0,0,(P16/(SUM($E9:$E13))*100))</f>
        <v>28.916666666666668</v>
      </c>
      <c r="U16" s="54">
        <f>IF((SUM($E9:$E13))=0,0,(Q16/(SUM($E9:$E13))*100))</f>
        <v>2.4194047619047621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1175000</v>
      </c>
      <c r="C20" s="93"/>
      <c r="D20" s="93"/>
      <c r="E20" s="93">
        <f t="shared" si="8"/>
        <v>1175000</v>
      </c>
      <c r="F20" s="94">
        <v>1175000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1175000</v>
      </c>
      <c r="C25" s="96">
        <f>SUM(C18:C24)</f>
        <v>0</v>
      </c>
      <c r="D25" s="96"/>
      <c r="E25" s="96">
        <f t="shared" si="8"/>
        <v>1175000</v>
      </c>
      <c r="F25" s="97">
        <f t="shared" ref="F25:O25" si="15">SUM(F18:F24)</f>
        <v>1175000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2570000</v>
      </c>
      <c r="C30" s="93"/>
      <c r="D30" s="93"/>
      <c r="E30" s="93">
        <f>$B30      +$C30      +$D30</f>
        <v>2570000</v>
      </c>
      <c r="F30" s="94">
        <v>2570000</v>
      </c>
      <c r="G30" s="95">
        <v>1799000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2570000</v>
      </c>
      <c r="C31" s="96">
        <f>SUM(C27:C30)</f>
        <v>0</v>
      </c>
      <c r="D31" s="96"/>
      <c r="E31" s="96">
        <f>$B31      +$C31      +$D31</f>
        <v>2570000</v>
      </c>
      <c r="F31" s="97">
        <f t="shared" ref="F31:O31" si="16">SUM(F27:F30)</f>
        <v>2570000</v>
      </c>
      <c r="G31" s="98">
        <f t="shared" si="16"/>
        <v>1799000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3603000</v>
      </c>
      <c r="C33" s="93"/>
      <c r="D33" s="93"/>
      <c r="E33" s="93">
        <f>$B33      +$C33      +$D33</f>
        <v>3603000</v>
      </c>
      <c r="F33" s="94">
        <v>3603000</v>
      </c>
      <c r="G33" s="95">
        <v>2521000</v>
      </c>
      <c r="H33" s="94">
        <v>494000</v>
      </c>
      <c r="I33" s="95"/>
      <c r="J33" s="94">
        <v>1451000</v>
      </c>
      <c r="K33" s="95">
        <v>1673519</v>
      </c>
      <c r="L33" s="94"/>
      <c r="M33" s="95"/>
      <c r="N33" s="94"/>
      <c r="O33" s="95"/>
      <c r="P33" s="94">
        <f>$H33      +$J33      +$L33      +$N33</f>
        <v>1945000</v>
      </c>
      <c r="Q33" s="95">
        <f>$I33      +$K33      +$M33      +$O33</f>
        <v>1673519</v>
      </c>
      <c r="R33" s="48">
        <f>IF(($H33      =0),0,((($J33      -$H33      )/$H33      )*100))</f>
        <v>193.7246963562753</v>
      </c>
      <c r="S33" s="49">
        <f>IF(($I33      =0),0,((($K33      -$I33      )/$I33      )*100))</f>
        <v>0</v>
      </c>
      <c r="T33" s="48">
        <f>IF(($E33      =0),0,(($P33      /$E33      )*100))</f>
        <v>53.982792117679715</v>
      </c>
      <c r="U33" s="50">
        <f>IF(($E33      =0),0,(($Q33      /$E33      )*100))</f>
        <v>46.447932278656673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3603000</v>
      </c>
      <c r="C34" s="96">
        <f>C33</f>
        <v>0</v>
      </c>
      <c r="D34" s="96"/>
      <c r="E34" s="96">
        <f>$B34      +$C34      +$D34</f>
        <v>3603000</v>
      </c>
      <c r="F34" s="97">
        <f t="shared" ref="F34:O34" si="17">F33</f>
        <v>3603000</v>
      </c>
      <c r="G34" s="98">
        <f t="shared" si="17"/>
        <v>2521000</v>
      </c>
      <c r="H34" s="97">
        <f t="shared" si="17"/>
        <v>494000</v>
      </c>
      <c r="I34" s="98">
        <f t="shared" si="17"/>
        <v>0</v>
      </c>
      <c r="J34" s="97">
        <f t="shared" si="17"/>
        <v>1451000</v>
      </c>
      <c r="K34" s="98">
        <f t="shared" si="17"/>
        <v>1673519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1945000</v>
      </c>
      <c r="Q34" s="98">
        <f>$I34      +$K34      +$M34      +$O34</f>
        <v>1673519</v>
      </c>
      <c r="R34" s="52">
        <f>IF(($H34      =0),0,((($J34      -$H34      )/$H34      )*100))</f>
        <v>193.7246963562753</v>
      </c>
      <c r="S34" s="53">
        <f>IF(($I34      =0),0,((($K34      -$I34      )/$I34      )*100))</f>
        <v>0</v>
      </c>
      <c r="T34" s="52">
        <f>IF($E34   =0,0,($P34   /$E34   )*100)</f>
        <v>53.982792117679715</v>
      </c>
      <c r="U34" s="54">
        <f>IF($E34   =0,0,($Q34   /$E34   )*100)</f>
        <v>46.447932278656673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159441000</v>
      </c>
      <c r="C45" s="93"/>
      <c r="D45" s="93"/>
      <c r="E45" s="93">
        <f t="shared" si="26"/>
        <v>159441000</v>
      </c>
      <c r="F45" s="94">
        <v>159441000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109000000</v>
      </c>
      <c r="C52" s="93"/>
      <c r="D52" s="93"/>
      <c r="E52" s="93">
        <f t="shared" si="26"/>
        <v>109000000</v>
      </c>
      <c r="F52" s="94">
        <v>109000000</v>
      </c>
      <c r="G52" s="95">
        <v>81240000</v>
      </c>
      <c r="H52" s="94">
        <v>11721000</v>
      </c>
      <c r="I52" s="95"/>
      <c r="J52" s="94">
        <v>24818000</v>
      </c>
      <c r="K52" s="95"/>
      <c r="L52" s="94"/>
      <c r="M52" s="95"/>
      <c r="N52" s="94"/>
      <c r="O52" s="95"/>
      <c r="P52" s="94">
        <f t="shared" si="27"/>
        <v>36539000</v>
      </c>
      <c r="Q52" s="95">
        <f t="shared" si="28"/>
        <v>0</v>
      </c>
      <c r="R52" s="48">
        <f t="shared" si="29"/>
        <v>111.73961266103576</v>
      </c>
      <c r="S52" s="49">
        <f t="shared" si="30"/>
        <v>0</v>
      </c>
      <c r="T52" s="48">
        <f t="shared" si="31"/>
        <v>33.522018348623853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268441000</v>
      </c>
      <c r="C54" s="96">
        <f>SUM(C43:C53)</f>
        <v>0</v>
      </c>
      <c r="D54" s="96"/>
      <c r="E54" s="96">
        <f t="shared" si="26"/>
        <v>268441000</v>
      </c>
      <c r="F54" s="97">
        <f t="shared" ref="F54:O54" si="33">SUM(F43:F53)</f>
        <v>268441000</v>
      </c>
      <c r="G54" s="98">
        <f t="shared" si="33"/>
        <v>81240000</v>
      </c>
      <c r="H54" s="97">
        <f t="shared" si="33"/>
        <v>11721000</v>
      </c>
      <c r="I54" s="98">
        <f t="shared" si="33"/>
        <v>0</v>
      </c>
      <c r="J54" s="97">
        <f t="shared" si="33"/>
        <v>24818000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36539000</v>
      </c>
      <c r="Q54" s="98">
        <f t="shared" si="28"/>
        <v>0</v>
      </c>
      <c r="R54" s="52">
        <f t="shared" si="29"/>
        <v>111.73961266103576</v>
      </c>
      <c r="S54" s="53">
        <f t="shared" si="30"/>
        <v>0</v>
      </c>
      <c r="T54" s="52">
        <f>IF((+$E44+$E46+$E48+$E49+$E52) =0,0,(P54   /(+$E44+$E46+$E48+$E49+$E52) )*100)</f>
        <v>33.522018348623853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284189000</v>
      </c>
      <c r="C68" s="105">
        <f>SUM(C9:C15,C18:C24,C27:C30,C33,C36:C40,C43:C53,C56:C59,C62:C66)</f>
        <v>0</v>
      </c>
      <c r="D68" s="105"/>
      <c r="E68" s="105">
        <f t="shared" si="35"/>
        <v>284189000</v>
      </c>
      <c r="F68" s="106">
        <f t="shared" ref="F68:O68" si="43">SUM(F9:F15,F18:F24,F27:F30,F33,F36:F40,F43:F53,F56:F59,F62:F66)</f>
        <v>284189000</v>
      </c>
      <c r="G68" s="107">
        <f t="shared" si="43"/>
        <v>90960000</v>
      </c>
      <c r="H68" s="106">
        <f t="shared" si="43"/>
        <v>13527000</v>
      </c>
      <c r="I68" s="107">
        <f t="shared" si="43"/>
        <v>0</v>
      </c>
      <c r="J68" s="106">
        <f t="shared" si="43"/>
        <v>27386000</v>
      </c>
      <c r="K68" s="107">
        <f t="shared" si="43"/>
        <v>1876749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40913000</v>
      </c>
      <c r="Q68" s="107">
        <f t="shared" si="37"/>
        <v>1876749</v>
      </c>
      <c r="R68" s="61">
        <f t="shared" si="38"/>
        <v>102.45435055814298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33.108365095935191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1.518737102765167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431756000</v>
      </c>
      <c r="C70" s="93">
        <v>-4266000</v>
      </c>
      <c r="D70" s="93"/>
      <c r="E70" s="93">
        <f>$B70      +$C70      +$D70</f>
        <v>427490000</v>
      </c>
      <c r="F70" s="94">
        <v>431756000</v>
      </c>
      <c r="G70" s="95">
        <v>357109000</v>
      </c>
      <c r="H70" s="94">
        <v>108169000</v>
      </c>
      <c r="I70" s="95"/>
      <c r="J70" s="94">
        <v>92821000</v>
      </c>
      <c r="K70" s="95"/>
      <c r="L70" s="94"/>
      <c r="M70" s="95"/>
      <c r="N70" s="94"/>
      <c r="O70" s="95"/>
      <c r="P70" s="94">
        <f>$H70      +$J70      +$L70      +$N70</f>
        <v>200990000</v>
      </c>
      <c r="Q70" s="95">
        <f>$I70      +$K70      +$M70      +$O70</f>
        <v>0</v>
      </c>
      <c r="R70" s="48">
        <f>IF(($H70      =0),0,((($J70      -$H70      )/$H70      )*100))</f>
        <v>-14.188908097514075</v>
      </c>
      <c r="S70" s="49">
        <f>IF(($I70      =0),0,((($K70      -$I70      )/$I70      )*100))</f>
        <v>0</v>
      </c>
      <c r="T70" s="48">
        <f>IF(($E70      =0),0,(($P70      /$E70      )*100))</f>
        <v>47.016304474958481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431756000</v>
      </c>
      <c r="C72" s="102">
        <f>SUM(C70:C71)</f>
        <v>-4266000</v>
      </c>
      <c r="D72" s="102"/>
      <c r="E72" s="102">
        <f>$B72      +$C72      +$D72</f>
        <v>427490000</v>
      </c>
      <c r="F72" s="103">
        <f t="shared" ref="F72:O72" si="44">SUM(F70:F71)</f>
        <v>431756000</v>
      </c>
      <c r="G72" s="104">
        <f t="shared" si="44"/>
        <v>357109000</v>
      </c>
      <c r="H72" s="103">
        <f t="shared" si="44"/>
        <v>108169000</v>
      </c>
      <c r="I72" s="104">
        <f t="shared" si="44"/>
        <v>0</v>
      </c>
      <c r="J72" s="103">
        <f t="shared" si="44"/>
        <v>92821000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200990000</v>
      </c>
      <c r="Q72" s="104">
        <f>$I72      +$K72      +$M72      +$O72</f>
        <v>0</v>
      </c>
      <c r="R72" s="57">
        <f>IF(($H72      =0),0,((($J72      -$H72      )/$H72      )*100))</f>
        <v>-14.188908097514075</v>
      </c>
      <c r="S72" s="58">
        <f>IF(($I72      =0),0,((($K72      -$I72      )/$I72      )*100))</f>
        <v>0</v>
      </c>
      <c r="T72" s="57">
        <f>IF(($E70      =0),0,(($P70      /$E70      )*100))</f>
        <v>47.016304474958481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431756000</v>
      </c>
      <c r="C73" s="105">
        <f>SUM(C70:C71)</f>
        <v>-4266000</v>
      </c>
      <c r="D73" s="105"/>
      <c r="E73" s="105">
        <f>$B73      +$C73      +$D73</f>
        <v>427490000</v>
      </c>
      <c r="F73" s="106">
        <f t="shared" ref="F73:O73" si="45">SUM(F70:F71)</f>
        <v>431756000</v>
      </c>
      <c r="G73" s="107">
        <f t="shared" si="45"/>
        <v>357109000</v>
      </c>
      <c r="H73" s="106">
        <f t="shared" si="45"/>
        <v>108169000</v>
      </c>
      <c r="I73" s="107">
        <f t="shared" si="45"/>
        <v>0</v>
      </c>
      <c r="J73" s="106">
        <f t="shared" si="45"/>
        <v>92821000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200990000</v>
      </c>
      <c r="Q73" s="107">
        <f>$I73      +$K73      +$M73      +$O73</f>
        <v>0</v>
      </c>
      <c r="R73" s="61">
        <f>IF(($H73      =0),0,((($J73      -$H73      )/$H73      )*100))</f>
        <v>-14.188908097514075</v>
      </c>
      <c r="S73" s="62">
        <f>IF(($I73      =0),0,((($K73      -$I73      )/$I73      )*100))</f>
        <v>0</v>
      </c>
      <c r="T73" s="61">
        <f>IF(($E70      =0),0,(($P70      /$E70      )*100))</f>
        <v>47.016304474958481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715945000</v>
      </c>
      <c r="C74" s="105">
        <f>SUM(C9:C15,C18:C24,C27:C30,C33,C36:C40,C43:C53,C56:C59,C62:C66,C70:C71)</f>
        <v>-4266000</v>
      </c>
      <c r="D74" s="105"/>
      <c r="E74" s="105">
        <f>$B74      +$C74      +$D74</f>
        <v>711679000</v>
      </c>
      <c r="F74" s="106">
        <f t="shared" ref="F74:O74" si="46">SUM(F9:F15,F18:F24,F27:F30,F33,F36:F40,F43:F53,F56:F59,F62:F66,F70:F71)</f>
        <v>715945000</v>
      </c>
      <c r="G74" s="107">
        <f t="shared" si="46"/>
        <v>448069000</v>
      </c>
      <c r="H74" s="106">
        <f t="shared" si="46"/>
        <v>121696000</v>
      </c>
      <c r="I74" s="107">
        <f t="shared" si="46"/>
        <v>0</v>
      </c>
      <c r="J74" s="106">
        <f t="shared" si="46"/>
        <v>120207000</v>
      </c>
      <c r="K74" s="107">
        <f t="shared" si="46"/>
        <v>1876749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241903000</v>
      </c>
      <c r="Q74" s="107">
        <f>$I74      +$K74      +$M74      +$O74</f>
        <v>1876749</v>
      </c>
      <c r="R74" s="61">
        <f>IF(($H74      =0),0,((($J74      -$H74      )/$H74      )*100))</f>
        <v>-1.2235406258217196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43.897521698970898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0.34056886417705418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eYNmKOuwDSOjiM81Z7f88u9TBoxl91K/CbVYY1CC2gNirTimhOr53pq1gXrFHwpxN/AaaWhsrEAxM34JXPputg==" saltValue="xXscoBUny8yZJzVLsSJB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2400000</v>
      </c>
      <c r="C10" s="93"/>
      <c r="D10" s="93"/>
      <c r="E10" s="93">
        <f t="shared" ref="E10:E16" si="0">$B10      +$C10      +$D10</f>
        <v>2400000</v>
      </c>
      <c r="F10" s="94">
        <v>2400000</v>
      </c>
      <c r="G10" s="95">
        <v>2400000</v>
      </c>
      <c r="H10" s="94">
        <v>1337000</v>
      </c>
      <c r="I10" s="95"/>
      <c r="J10" s="94">
        <v>222000</v>
      </c>
      <c r="K10" s="95"/>
      <c r="L10" s="94"/>
      <c r="M10" s="95"/>
      <c r="N10" s="94"/>
      <c r="O10" s="95"/>
      <c r="P10" s="94">
        <f t="shared" ref="P10:P16" si="1">$H10      +$J10      +$L10      +$N10</f>
        <v>1559000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-83.395661929693347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64.958333333333329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2400000</v>
      </c>
      <c r="C16" s="96">
        <f>SUM(C9:C15)</f>
        <v>0</v>
      </c>
      <c r="D16" s="96"/>
      <c r="E16" s="96">
        <f t="shared" si="0"/>
        <v>2400000</v>
      </c>
      <c r="F16" s="97">
        <f t="shared" ref="F16:O16" si="7">SUM(F9:F15)</f>
        <v>2400000</v>
      </c>
      <c r="G16" s="98">
        <f t="shared" si="7"/>
        <v>2400000</v>
      </c>
      <c r="H16" s="97">
        <f t="shared" si="7"/>
        <v>1337000</v>
      </c>
      <c r="I16" s="98">
        <f t="shared" si="7"/>
        <v>0</v>
      </c>
      <c r="J16" s="97">
        <f t="shared" si="7"/>
        <v>222000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1559000</v>
      </c>
      <c r="Q16" s="98">
        <f t="shared" si="2"/>
        <v>0</v>
      </c>
      <c r="R16" s="52">
        <f t="shared" si="3"/>
        <v>-83.395661929693347</v>
      </c>
      <c r="S16" s="53">
        <f t="shared" si="4"/>
        <v>0</v>
      </c>
      <c r="T16" s="52">
        <f>IF((SUM($E9:$E13))=0,0,(P16/(SUM($E9:$E13))*100))</f>
        <v>64.958333333333329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22880000</v>
      </c>
      <c r="C22" s="93"/>
      <c r="D22" s="93"/>
      <c r="E22" s="93">
        <f t="shared" si="8"/>
        <v>22880000</v>
      </c>
      <c r="F22" s="94">
        <v>22880000</v>
      </c>
      <c r="G22" s="95">
        <v>4576000</v>
      </c>
      <c r="H22" s="94"/>
      <c r="I22" s="95"/>
      <c r="J22" s="94">
        <v>161000</v>
      </c>
      <c r="K22" s="95"/>
      <c r="L22" s="94"/>
      <c r="M22" s="95"/>
      <c r="N22" s="94"/>
      <c r="O22" s="95"/>
      <c r="P22" s="94">
        <f t="shared" si="9"/>
        <v>161000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0.70367132867132864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22880000</v>
      </c>
      <c r="C25" s="96">
        <f>SUM(C18:C24)</f>
        <v>0</v>
      </c>
      <c r="D25" s="96"/>
      <c r="E25" s="96">
        <f t="shared" si="8"/>
        <v>22880000</v>
      </c>
      <c r="F25" s="97">
        <f t="shared" ref="F25:O25" si="15">SUM(F18:F24)</f>
        <v>22880000</v>
      </c>
      <c r="G25" s="98">
        <f t="shared" si="15"/>
        <v>4576000</v>
      </c>
      <c r="H25" s="97">
        <f t="shared" si="15"/>
        <v>0</v>
      </c>
      <c r="I25" s="98">
        <f t="shared" si="15"/>
        <v>0</v>
      </c>
      <c r="J25" s="97">
        <f t="shared" si="15"/>
        <v>161000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161000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0.70367132867132864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1280000</v>
      </c>
      <c r="C33" s="93"/>
      <c r="D33" s="93"/>
      <c r="E33" s="93">
        <f>$B33      +$C33      +$D33</f>
        <v>1280000</v>
      </c>
      <c r="F33" s="94">
        <v>1280000</v>
      </c>
      <c r="G33" s="95">
        <v>896000</v>
      </c>
      <c r="H33" s="94">
        <v>230000</v>
      </c>
      <c r="I33" s="95"/>
      <c r="J33" s="94">
        <v>295000</v>
      </c>
      <c r="K33" s="95"/>
      <c r="L33" s="94"/>
      <c r="M33" s="95"/>
      <c r="N33" s="94"/>
      <c r="O33" s="95"/>
      <c r="P33" s="94">
        <f>$H33      +$J33      +$L33      +$N33</f>
        <v>525000</v>
      </c>
      <c r="Q33" s="95">
        <f>$I33      +$K33      +$M33      +$O33</f>
        <v>0</v>
      </c>
      <c r="R33" s="48">
        <f>IF(($H33      =0),0,((($J33      -$H33      )/$H33      )*100))</f>
        <v>28.260869565217391</v>
      </c>
      <c r="S33" s="49">
        <f>IF(($I33      =0),0,((($K33      -$I33      )/$I33      )*100))</f>
        <v>0</v>
      </c>
      <c r="T33" s="48">
        <f>IF(($E33      =0),0,(($P33      /$E33      )*100))</f>
        <v>41.015625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1280000</v>
      </c>
      <c r="C34" s="96">
        <f>C33</f>
        <v>0</v>
      </c>
      <c r="D34" s="96"/>
      <c r="E34" s="96">
        <f>$B34      +$C34      +$D34</f>
        <v>1280000</v>
      </c>
      <c r="F34" s="97">
        <f t="shared" ref="F34:O34" si="17">F33</f>
        <v>1280000</v>
      </c>
      <c r="G34" s="98">
        <f t="shared" si="17"/>
        <v>896000</v>
      </c>
      <c r="H34" s="97">
        <f t="shared" si="17"/>
        <v>230000</v>
      </c>
      <c r="I34" s="98">
        <f t="shared" si="17"/>
        <v>0</v>
      </c>
      <c r="J34" s="97">
        <f t="shared" si="17"/>
        <v>295000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525000</v>
      </c>
      <c r="Q34" s="98">
        <f>$I34      +$K34      +$M34      +$O34</f>
        <v>0</v>
      </c>
      <c r="R34" s="52">
        <f>IF(($H34      =0),0,((($J34      -$H34      )/$H34      )*100))</f>
        <v>28.260869565217391</v>
      </c>
      <c r="S34" s="53">
        <f>IF(($I34      =0),0,((($K34      -$I34      )/$I34      )*100))</f>
        <v>0</v>
      </c>
      <c r="T34" s="52">
        <f>IF($E34   =0,0,($P34   /$E34   )*100)</f>
        <v>41.015625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2800000</v>
      </c>
      <c r="H39" s="94">
        <v>64000</v>
      </c>
      <c r="I39" s="95"/>
      <c r="J39" s="94">
        <v>267000</v>
      </c>
      <c r="K39" s="95"/>
      <c r="L39" s="94"/>
      <c r="M39" s="95"/>
      <c r="N39" s="94"/>
      <c r="O39" s="95"/>
      <c r="P39" s="94">
        <f t="shared" si="19"/>
        <v>331000</v>
      </c>
      <c r="Q39" s="95">
        <f t="shared" si="20"/>
        <v>0</v>
      </c>
      <c r="R39" s="48">
        <f t="shared" si="21"/>
        <v>317.1875</v>
      </c>
      <c r="S39" s="49">
        <f t="shared" si="22"/>
        <v>0</v>
      </c>
      <c r="T39" s="48">
        <f t="shared" si="23"/>
        <v>8.2750000000000004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4000000</v>
      </c>
      <c r="C41" s="96">
        <f>SUM(C36:C40)</f>
        <v>0</v>
      </c>
      <c r="D41" s="96"/>
      <c r="E41" s="96">
        <f t="shared" si="18"/>
        <v>4000000</v>
      </c>
      <c r="F41" s="97">
        <f t="shared" ref="F41:O41" si="25">SUM(F36:F40)</f>
        <v>4000000</v>
      </c>
      <c r="G41" s="98">
        <f t="shared" si="25"/>
        <v>2800000</v>
      </c>
      <c r="H41" s="97">
        <f t="shared" si="25"/>
        <v>64000</v>
      </c>
      <c r="I41" s="98">
        <f t="shared" si="25"/>
        <v>0</v>
      </c>
      <c r="J41" s="97">
        <f t="shared" si="25"/>
        <v>267000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331000</v>
      </c>
      <c r="Q41" s="98">
        <f t="shared" si="20"/>
        <v>0</v>
      </c>
      <c r="R41" s="52">
        <f t="shared" si="21"/>
        <v>317.1875</v>
      </c>
      <c r="S41" s="53">
        <f t="shared" si="22"/>
        <v>0</v>
      </c>
      <c r="T41" s="52">
        <f>IF((+$E36+$E39) =0,0,(P41   /(+$E36+$E39) )*100)</f>
        <v>8.2750000000000004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13816000</v>
      </c>
      <c r="C52" s="93"/>
      <c r="D52" s="93"/>
      <c r="E52" s="93">
        <f t="shared" si="26"/>
        <v>13816000</v>
      </c>
      <c r="F52" s="94">
        <v>13816000</v>
      </c>
      <c r="G52" s="95">
        <v>11366000</v>
      </c>
      <c r="H52" s="94">
        <v>130000</v>
      </c>
      <c r="I52" s="95"/>
      <c r="J52" s="94">
        <v>1328000</v>
      </c>
      <c r="K52" s="95"/>
      <c r="L52" s="94"/>
      <c r="M52" s="95"/>
      <c r="N52" s="94"/>
      <c r="O52" s="95"/>
      <c r="P52" s="94">
        <f t="shared" si="27"/>
        <v>1458000</v>
      </c>
      <c r="Q52" s="95">
        <f t="shared" si="28"/>
        <v>0</v>
      </c>
      <c r="R52" s="48">
        <f t="shared" si="29"/>
        <v>921.53846153846143</v>
      </c>
      <c r="S52" s="49">
        <f t="shared" si="30"/>
        <v>0</v>
      </c>
      <c r="T52" s="48">
        <f t="shared" si="31"/>
        <v>10.552982049797336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13816000</v>
      </c>
      <c r="C54" s="96">
        <f>SUM(C43:C53)</f>
        <v>0</v>
      </c>
      <c r="D54" s="96"/>
      <c r="E54" s="96">
        <f t="shared" si="26"/>
        <v>13816000</v>
      </c>
      <c r="F54" s="97">
        <f t="shared" ref="F54:O54" si="33">SUM(F43:F53)</f>
        <v>13816000</v>
      </c>
      <c r="G54" s="98">
        <f t="shared" si="33"/>
        <v>11366000</v>
      </c>
      <c r="H54" s="97">
        <f t="shared" si="33"/>
        <v>130000</v>
      </c>
      <c r="I54" s="98">
        <f t="shared" si="33"/>
        <v>0</v>
      </c>
      <c r="J54" s="97">
        <f t="shared" si="33"/>
        <v>1328000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1458000</v>
      </c>
      <c r="Q54" s="98">
        <f t="shared" si="28"/>
        <v>0</v>
      </c>
      <c r="R54" s="52">
        <f t="shared" si="29"/>
        <v>921.53846153846143</v>
      </c>
      <c r="S54" s="53">
        <f t="shared" si="30"/>
        <v>0</v>
      </c>
      <c r="T54" s="52">
        <f>IF((+$E44+$E46+$E48+$E49+$E52) =0,0,(P54   /(+$E44+$E46+$E48+$E49+$E52) )*100)</f>
        <v>10.552982049797336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44376000</v>
      </c>
      <c r="C68" s="105">
        <f>SUM(C9:C15,C18:C24,C27:C30,C33,C36:C40,C43:C53,C56:C59,C62:C66)</f>
        <v>0</v>
      </c>
      <c r="D68" s="105"/>
      <c r="E68" s="105">
        <f t="shared" si="35"/>
        <v>44376000</v>
      </c>
      <c r="F68" s="106">
        <f t="shared" ref="F68:O68" si="43">SUM(F9:F15,F18:F24,F27:F30,F33,F36:F40,F43:F53,F56:F59,F62:F66)</f>
        <v>44376000</v>
      </c>
      <c r="G68" s="107">
        <f t="shared" si="43"/>
        <v>22038000</v>
      </c>
      <c r="H68" s="106">
        <f t="shared" si="43"/>
        <v>1761000</v>
      </c>
      <c r="I68" s="107">
        <f t="shared" si="43"/>
        <v>0</v>
      </c>
      <c r="J68" s="106">
        <f t="shared" si="43"/>
        <v>2273000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4034000</v>
      </c>
      <c r="Q68" s="107">
        <f t="shared" si="37"/>
        <v>0</v>
      </c>
      <c r="R68" s="61">
        <f t="shared" si="38"/>
        <v>29.074389551391256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9.0904993690283042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15999000</v>
      </c>
      <c r="C70" s="93">
        <v>-30000</v>
      </c>
      <c r="D70" s="93"/>
      <c r="E70" s="93">
        <f>$B70      +$C70      +$D70</f>
        <v>15969000</v>
      </c>
      <c r="F70" s="94">
        <v>15999000</v>
      </c>
      <c r="G70" s="95">
        <v>13600000</v>
      </c>
      <c r="H70" s="94">
        <v>3884000</v>
      </c>
      <c r="I70" s="95"/>
      <c r="J70" s="94">
        <v>3264000</v>
      </c>
      <c r="K70" s="95"/>
      <c r="L70" s="94"/>
      <c r="M70" s="95"/>
      <c r="N70" s="94"/>
      <c r="O70" s="95"/>
      <c r="P70" s="94">
        <f>$H70      +$J70      +$L70      +$N70</f>
        <v>7148000</v>
      </c>
      <c r="Q70" s="95">
        <f>$I70      +$K70      +$M70      +$O70</f>
        <v>0</v>
      </c>
      <c r="R70" s="48">
        <f>IF(($H70      =0),0,((($J70      -$H70      )/$H70      )*100))</f>
        <v>-15.962924819773431</v>
      </c>
      <c r="S70" s="49">
        <f>IF(($I70      =0),0,((($K70      -$I70      )/$I70      )*100))</f>
        <v>0</v>
      </c>
      <c r="T70" s="48">
        <f>IF(($E70      =0),0,(($P70      /$E70      )*100))</f>
        <v>44.761725843822411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15999000</v>
      </c>
      <c r="C72" s="102">
        <f>SUM(C70:C71)</f>
        <v>-30000</v>
      </c>
      <c r="D72" s="102"/>
      <c r="E72" s="102">
        <f>$B72      +$C72      +$D72</f>
        <v>15969000</v>
      </c>
      <c r="F72" s="103">
        <f t="shared" ref="F72:O72" si="44">SUM(F70:F71)</f>
        <v>15999000</v>
      </c>
      <c r="G72" s="104">
        <f t="shared" si="44"/>
        <v>13600000</v>
      </c>
      <c r="H72" s="103">
        <f t="shared" si="44"/>
        <v>3884000</v>
      </c>
      <c r="I72" s="104">
        <f t="shared" si="44"/>
        <v>0</v>
      </c>
      <c r="J72" s="103">
        <f t="shared" si="44"/>
        <v>3264000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7148000</v>
      </c>
      <c r="Q72" s="104">
        <f>$I72      +$K72      +$M72      +$O72</f>
        <v>0</v>
      </c>
      <c r="R72" s="57">
        <f>IF(($H72      =0),0,((($J72      -$H72      )/$H72      )*100))</f>
        <v>-15.962924819773431</v>
      </c>
      <c r="S72" s="58">
        <f>IF(($I72      =0),0,((($K72      -$I72      )/$I72      )*100))</f>
        <v>0</v>
      </c>
      <c r="T72" s="57">
        <f>IF(($E70      =0),0,(($P70      /$E70      )*100))</f>
        <v>44.761725843822411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15999000</v>
      </c>
      <c r="C73" s="105">
        <f>SUM(C70:C71)</f>
        <v>-30000</v>
      </c>
      <c r="D73" s="105"/>
      <c r="E73" s="105">
        <f>$B73      +$C73      +$D73</f>
        <v>15969000</v>
      </c>
      <c r="F73" s="106">
        <f t="shared" ref="F73:O73" si="45">SUM(F70:F71)</f>
        <v>15999000</v>
      </c>
      <c r="G73" s="107">
        <f t="shared" si="45"/>
        <v>13600000</v>
      </c>
      <c r="H73" s="106">
        <f t="shared" si="45"/>
        <v>3884000</v>
      </c>
      <c r="I73" s="107">
        <f t="shared" si="45"/>
        <v>0</v>
      </c>
      <c r="J73" s="106">
        <f t="shared" si="45"/>
        <v>3264000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7148000</v>
      </c>
      <c r="Q73" s="107">
        <f>$I73      +$K73      +$M73      +$O73</f>
        <v>0</v>
      </c>
      <c r="R73" s="61">
        <f>IF(($H73      =0),0,((($J73      -$H73      )/$H73      )*100))</f>
        <v>-15.962924819773431</v>
      </c>
      <c r="S73" s="62">
        <f>IF(($I73      =0),0,((($K73      -$I73      )/$I73      )*100))</f>
        <v>0</v>
      </c>
      <c r="T73" s="61">
        <f>IF(($E70      =0),0,(($P70      /$E70      )*100))</f>
        <v>44.761725843822411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60375000</v>
      </c>
      <c r="C74" s="105">
        <f>SUM(C9:C15,C18:C24,C27:C30,C33,C36:C40,C43:C53,C56:C59,C62:C66,C70:C71)</f>
        <v>-30000</v>
      </c>
      <c r="D74" s="105"/>
      <c r="E74" s="105">
        <f>$B74      +$C74      +$D74</f>
        <v>60345000</v>
      </c>
      <c r="F74" s="106">
        <f t="shared" ref="F74:O74" si="46">SUM(F9:F15,F18:F24,F27:F30,F33,F36:F40,F43:F53,F56:F59,F62:F66,F70:F71)</f>
        <v>60375000</v>
      </c>
      <c r="G74" s="107">
        <f t="shared" si="46"/>
        <v>35638000</v>
      </c>
      <c r="H74" s="106">
        <f t="shared" si="46"/>
        <v>5645000</v>
      </c>
      <c r="I74" s="107">
        <f t="shared" si="46"/>
        <v>0</v>
      </c>
      <c r="J74" s="106">
        <f t="shared" si="46"/>
        <v>5537000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11182000</v>
      </c>
      <c r="Q74" s="107">
        <f>$I74      +$K74      +$M74      +$O74</f>
        <v>0</v>
      </c>
      <c r="R74" s="61">
        <f>IF(($H74      =0),0,((($J74      -$H74      )/$H74      )*100))</f>
        <v>-1.9131975199291409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18.530118485375759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7416000</v>
      </c>
      <c r="C87" s="119">
        <f t="shared" si="55"/>
        <v>0</v>
      </c>
      <c r="D87" s="119">
        <f t="shared" si="55"/>
        <v>0</v>
      </c>
      <c r="E87" s="119">
        <f t="shared" si="55"/>
        <v>7416000</v>
      </c>
      <c r="F87" s="119">
        <f t="shared" si="55"/>
        <v>0</v>
      </c>
      <c r="G87" s="119">
        <f t="shared" si="55"/>
        <v>0</v>
      </c>
      <c r="H87" s="119">
        <f t="shared" si="55"/>
        <v>2701000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2701000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36.42125134843581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1715000</v>
      </c>
      <c r="C91" s="93"/>
      <c r="D91" s="93"/>
      <c r="E91" s="93">
        <f t="shared" si="56"/>
        <v>1715000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2701000</v>
      </c>
      <c r="C93" s="93"/>
      <c r="D93" s="93"/>
      <c r="E93" s="93">
        <f t="shared" si="56"/>
        <v>2701000</v>
      </c>
      <c r="F93" s="93">
        <v>0</v>
      </c>
      <c r="G93" s="93">
        <v>0</v>
      </c>
      <c r="H93" s="93">
        <v>2701000</v>
      </c>
      <c r="I93" s="93"/>
      <c r="J93" s="93"/>
      <c r="K93" s="93"/>
      <c r="L93" s="93"/>
      <c r="M93" s="93"/>
      <c r="N93" s="93"/>
      <c r="O93" s="93"/>
      <c r="P93" s="93">
        <f t="shared" si="57"/>
        <v>2701000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3000000</v>
      </c>
      <c r="C96" s="122"/>
      <c r="D96" s="122"/>
      <c r="E96" s="122">
        <f t="shared" si="56"/>
        <v>3000000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7416000</v>
      </c>
      <c r="C114" s="128">
        <f t="shared" si="69"/>
        <v>0</v>
      </c>
      <c r="D114" s="128">
        <f t="shared" si="69"/>
        <v>0</v>
      </c>
      <c r="E114" s="128">
        <f t="shared" si="69"/>
        <v>7416000</v>
      </c>
      <c r="F114" s="128">
        <f t="shared" si="69"/>
        <v>0</v>
      </c>
      <c r="G114" s="128">
        <f t="shared" si="69"/>
        <v>0</v>
      </c>
      <c r="H114" s="128">
        <f t="shared" si="69"/>
        <v>2701000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2701000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0.36421251348435812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7416000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7416000</v>
      </c>
      <c r="F115" s="130">
        <f t="shared" si="70"/>
        <v>0</v>
      </c>
      <c r="G115" s="130">
        <f t="shared" si="70"/>
        <v>0</v>
      </c>
      <c r="H115" s="130">
        <f t="shared" si="70"/>
        <v>2701000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2701000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0.36421251348435812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M1sjJEHhR1C9/y036HCejlcMCtn1WQrLkEVLR0jiMUYYS6iIE21RP3bHO1wgG4JTImvX99K354aB44y09SvNjg==" saltValue="nWkzdMF+yr6ra5TjJUc4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3800000</v>
      </c>
      <c r="C10" s="93"/>
      <c r="D10" s="93"/>
      <c r="E10" s="93">
        <f t="shared" ref="E10:E16" si="0">$B10      +$C10      +$D10</f>
        <v>3800000</v>
      </c>
      <c r="F10" s="94">
        <v>3800000</v>
      </c>
      <c r="G10" s="95">
        <v>3800000</v>
      </c>
      <c r="H10" s="94">
        <v>852000</v>
      </c>
      <c r="I10" s="95"/>
      <c r="J10" s="94">
        <v>2002000</v>
      </c>
      <c r="K10" s="95">
        <v>-852165</v>
      </c>
      <c r="L10" s="94"/>
      <c r="M10" s="95"/>
      <c r="N10" s="94"/>
      <c r="O10" s="95"/>
      <c r="P10" s="94">
        <f t="shared" ref="P10:P16" si="1">$H10      +$J10      +$L10      +$N10</f>
        <v>2854000</v>
      </c>
      <c r="Q10" s="95">
        <f t="shared" ref="Q10:Q16" si="2">$I10      +$K10      +$M10      +$O10</f>
        <v>-852165</v>
      </c>
      <c r="R10" s="48">
        <f t="shared" ref="R10:R16" si="3">IF(($H10      =0),0,((($J10      -$H10      )/$H10      )*100))</f>
        <v>134.97652582159625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75.10526315789474</v>
      </c>
      <c r="U10" s="50">
        <f t="shared" ref="U10:U15" si="6">IF(($E10      =0),0,(($Q10      /$E10      )*100))</f>
        <v>-22.425394736842104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3800000</v>
      </c>
      <c r="C16" s="96">
        <f>SUM(C9:C15)</f>
        <v>0</v>
      </c>
      <c r="D16" s="96"/>
      <c r="E16" s="96">
        <f t="shared" si="0"/>
        <v>3800000</v>
      </c>
      <c r="F16" s="97">
        <f t="shared" ref="F16:O16" si="7">SUM(F9:F15)</f>
        <v>3800000</v>
      </c>
      <c r="G16" s="98">
        <f t="shared" si="7"/>
        <v>3800000</v>
      </c>
      <c r="H16" s="97">
        <f t="shared" si="7"/>
        <v>852000</v>
      </c>
      <c r="I16" s="98">
        <f t="shared" si="7"/>
        <v>0</v>
      </c>
      <c r="J16" s="97">
        <f t="shared" si="7"/>
        <v>2002000</v>
      </c>
      <c r="K16" s="98">
        <f t="shared" si="7"/>
        <v>-852165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2854000</v>
      </c>
      <c r="Q16" s="98">
        <f t="shared" si="2"/>
        <v>-852165</v>
      </c>
      <c r="R16" s="52">
        <f t="shared" si="3"/>
        <v>134.97652582159625</v>
      </c>
      <c r="S16" s="53">
        <f t="shared" si="4"/>
        <v>0</v>
      </c>
      <c r="T16" s="52">
        <f>IF((SUM($E9:$E13))=0,0,(P16/(SUM($E9:$E13))*100))</f>
        <v>75.10526315789474</v>
      </c>
      <c r="U16" s="54">
        <f>IF((SUM($E9:$E13))=0,0,(Q16/(SUM($E9:$E13))*100))</f>
        <v>-22.425394736842104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1202000</v>
      </c>
      <c r="C33" s="93"/>
      <c r="D33" s="93"/>
      <c r="E33" s="93">
        <f>$B33      +$C33      +$D33</f>
        <v>1202000</v>
      </c>
      <c r="F33" s="94">
        <v>1202000</v>
      </c>
      <c r="G33" s="95">
        <v>842000</v>
      </c>
      <c r="H33" s="94"/>
      <c r="I33" s="95"/>
      <c r="J33" s="94">
        <v>494000</v>
      </c>
      <c r="K33" s="95"/>
      <c r="L33" s="94"/>
      <c r="M33" s="95"/>
      <c r="N33" s="94"/>
      <c r="O33" s="95"/>
      <c r="P33" s="94">
        <f>$H33      +$J33      +$L33      +$N33</f>
        <v>494000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41.098169717138106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1202000</v>
      </c>
      <c r="C34" s="96">
        <f>C33</f>
        <v>0</v>
      </c>
      <c r="D34" s="96"/>
      <c r="E34" s="96">
        <f>$B34      +$C34      +$D34</f>
        <v>1202000</v>
      </c>
      <c r="F34" s="97">
        <f t="shared" ref="F34:O34" si="17">F33</f>
        <v>1202000</v>
      </c>
      <c r="G34" s="98">
        <f t="shared" si="17"/>
        <v>842000</v>
      </c>
      <c r="H34" s="97">
        <f t="shared" si="17"/>
        <v>0</v>
      </c>
      <c r="I34" s="98">
        <f t="shared" si="17"/>
        <v>0</v>
      </c>
      <c r="J34" s="97">
        <f t="shared" si="17"/>
        <v>494000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494000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41.098169717138106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435000</v>
      </c>
      <c r="C37" s="93"/>
      <c r="D37" s="93"/>
      <c r="E37" s="93">
        <f t="shared" si="18"/>
        <v>435000</v>
      </c>
      <c r="F37" s="94">
        <v>435000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435000</v>
      </c>
      <c r="C41" s="96">
        <f>SUM(C36:C40)</f>
        <v>0</v>
      </c>
      <c r="D41" s="96"/>
      <c r="E41" s="96">
        <f t="shared" si="18"/>
        <v>435000</v>
      </c>
      <c r="F41" s="97">
        <f t="shared" ref="F41:O41" si="25">SUM(F36:F40)</f>
        <v>435000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35000000</v>
      </c>
      <c r="C45" s="93"/>
      <c r="D45" s="93"/>
      <c r="E45" s="93">
        <f t="shared" si="26"/>
        <v>35000000</v>
      </c>
      <c r="F45" s="94">
        <v>35000000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19800000</v>
      </c>
      <c r="C52" s="93"/>
      <c r="D52" s="93"/>
      <c r="E52" s="93">
        <f t="shared" si="26"/>
        <v>19800000</v>
      </c>
      <c r="F52" s="94">
        <v>19800000</v>
      </c>
      <c r="G52" s="95">
        <v>14850000</v>
      </c>
      <c r="H52" s="94">
        <v>4931000</v>
      </c>
      <c r="I52" s="95">
        <v>434530</v>
      </c>
      <c r="J52" s="94">
        <v>3014000</v>
      </c>
      <c r="K52" s="95">
        <v>-4618891</v>
      </c>
      <c r="L52" s="94"/>
      <c r="M52" s="95"/>
      <c r="N52" s="94"/>
      <c r="O52" s="95"/>
      <c r="P52" s="94">
        <f t="shared" si="27"/>
        <v>7945000</v>
      </c>
      <c r="Q52" s="95">
        <f t="shared" si="28"/>
        <v>-4184361</v>
      </c>
      <c r="R52" s="48">
        <f t="shared" si="29"/>
        <v>-38.876495639829649</v>
      </c>
      <c r="S52" s="49">
        <f t="shared" si="30"/>
        <v>-1162.9625112190183</v>
      </c>
      <c r="T52" s="48">
        <f t="shared" si="31"/>
        <v>40.12626262626263</v>
      </c>
      <c r="U52" s="50">
        <f t="shared" si="32"/>
        <v>-21.13313636363636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45000000</v>
      </c>
      <c r="C53" s="93"/>
      <c r="D53" s="93"/>
      <c r="E53" s="93">
        <f t="shared" si="26"/>
        <v>45000000</v>
      </c>
      <c r="F53" s="94">
        <v>45000000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99800000</v>
      </c>
      <c r="C54" s="96">
        <f>SUM(C43:C53)</f>
        <v>0</v>
      </c>
      <c r="D54" s="96"/>
      <c r="E54" s="96">
        <f t="shared" si="26"/>
        <v>99800000</v>
      </c>
      <c r="F54" s="97">
        <f t="shared" ref="F54:O54" si="33">SUM(F43:F53)</f>
        <v>99800000</v>
      </c>
      <c r="G54" s="98">
        <f t="shared" si="33"/>
        <v>14850000</v>
      </c>
      <c r="H54" s="97">
        <f t="shared" si="33"/>
        <v>4931000</v>
      </c>
      <c r="I54" s="98">
        <f t="shared" si="33"/>
        <v>434530</v>
      </c>
      <c r="J54" s="97">
        <f t="shared" si="33"/>
        <v>3014000</v>
      </c>
      <c r="K54" s="98">
        <f t="shared" si="33"/>
        <v>-4618891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7945000</v>
      </c>
      <c r="Q54" s="98">
        <f t="shared" si="28"/>
        <v>-4184361</v>
      </c>
      <c r="R54" s="52">
        <f t="shared" si="29"/>
        <v>-38.876495639829649</v>
      </c>
      <c r="S54" s="53">
        <f t="shared" si="30"/>
        <v>-1162.9625112190183</v>
      </c>
      <c r="T54" s="52">
        <f>IF((+$E44+$E46+$E48+$E49+$E52) =0,0,(P54   /(+$E44+$E46+$E48+$E49+$E52) )*100)</f>
        <v>40.12626262626263</v>
      </c>
      <c r="U54" s="54">
        <f>IF((+$E44+$E46+$E48+$E49+$E52) =0,0,(Q54   /(+$E44+$E46+$E48+$E49+$E52) )*100)</f>
        <v>-21.13313636363636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105237000</v>
      </c>
      <c r="C68" s="105">
        <f>SUM(C9:C15,C18:C24,C27:C30,C33,C36:C40,C43:C53,C56:C59,C62:C66)</f>
        <v>0</v>
      </c>
      <c r="D68" s="105"/>
      <c r="E68" s="105">
        <f t="shared" si="35"/>
        <v>105237000</v>
      </c>
      <c r="F68" s="106">
        <f t="shared" ref="F68:O68" si="43">SUM(F9:F15,F18:F24,F27:F30,F33,F36:F40,F43:F53,F56:F59,F62:F66)</f>
        <v>105237000</v>
      </c>
      <c r="G68" s="107">
        <f t="shared" si="43"/>
        <v>19492000</v>
      </c>
      <c r="H68" s="106">
        <f t="shared" si="43"/>
        <v>5783000</v>
      </c>
      <c r="I68" s="107">
        <f t="shared" si="43"/>
        <v>434530</v>
      </c>
      <c r="J68" s="106">
        <f t="shared" si="43"/>
        <v>5510000</v>
      </c>
      <c r="K68" s="107">
        <f t="shared" si="43"/>
        <v>-5471056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11293000</v>
      </c>
      <c r="Q68" s="107">
        <f t="shared" si="37"/>
        <v>-5036526</v>
      </c>
      <c r="R68" s="61">
        <f t="shared" si="38"/>
        <v>-4.7207331834687878</v>
      </c>
      <c r="S68" s="62">
        <f t="shared" si="39"/>
        <v>-1359.0744022276945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45.532618337230865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-20.306934924602853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27858000</v>
      </c>
      <c r="C70" s="93">
        <v>-80000</v>
      </c>
      <c r="D70" s="93"/>
      <c r="E70" s="93">
        <f>$B70      +$C70      +$D70</f>
        <v>27778000</v>
      </c>
      <c r="F70" s="94">
        <v>27858000</v>
      </c>
      <c r="G70" s="95">
        <v>20294000</v>
      </c>
      <c r="H70" s="94">
        <v>7232000</v>
      </c>
      <c r="I70" s="95">
        <v>3451015</v>
      </c>
      <c r="J70" s="94">
        <v>5560000</v>
      </c>
      <c r="K70" s="95">
        <v>23297597</v>
      </c>
      <c r="L70" s="94"/>
      <c r="M70" s="95"/>
      <c r="N70" s="94"/>
      <c r="O70" s="95"/>
      <c r="P70" s="94">
        <f>$H70      +$J70      +$L70      +$N70</f>
        <v>12792000</v>
      </c>
      <c r="Q70" s="95">
        <f>$I70      +$K70      +$M70      +$O70</f>
        <v>26748612</v>
      </c>
      <c r="R70" s="48">
        <f>IF(($H70      =0),0,((($J70      -$H70      )/$H70      )*100))</f>
        <v>-23.119469026548671</v>
      </c>
      <c r="S70" s="49">
        <f>IF(($I70      =0),0,((($K70      -$I70      )/$I70      )*100))</f>
        <v>575.09405203976223</v>
      </c>
      <c r="T70" s="48">
        <f>IF(($E70      =0),0,(($P70      /$E70      )*100))</f>
        <v>46.050831593347255</v>
      </c>
      <c r="U70" s="50">
        <f>IF(($E70      =0),0,(($Q70      /$E70      )*100))</f>
        <v>96.294232846137234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27858000</v>
      </c>
      <c r="C72" s="102">
        <f>SUM(C70:C71)</f>
        <v>-80000</v>
      </c>
      <c r="D72" s="102"/>
      <c r="E72" s="102">
        <f>$B72      +$C72      +$D72</f>
        <v>27778000</v>
      </c>
      <c r="F72" s="103">
        <f t="shared" ref="F72:O72" si="44">SUM(F70:F71)</f>
        <v>27858000</v>
      </c>
      <c r="G72" s="104">
        <f t="shared" si="44"/>
        <v>20294000</v>
      </c>
      <c r="H72" s="103">
        <f t="shared" si="44"/>
        <v>7232000</v>
      </c>
      <c r="I72" s="104">
        <f t="shared" si="44"/>
        <v>3451015</v>
      </c>
      <c r="J72" s="103">
        <f t="shared" si="44"/>
        <v>5560000</v>
      </c>
      <c r="K72" s="104">
        <f t="shared" si="44"/>
        <v>23297597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12792000</v>
      </c>
      <c r="Q72" s="104">
        <f>$I72      +$K72      +$M72      +$O72</f>
        <v>26748612</v>
      </c>
      <c r="R72" s="57">
        <f>IF(($H72      =0),0,((($J72      -$H72      )/$H72      )*100))</f>
        <v>-23.119469026548671</v>
      </c>
      <c r="S72" s="58">
        <f>IF(($I72      =0),0,((($K72      -$I72      )/$I72      )*100))</f>
        <v>575.09405203976223</v>
      </c>
      <c r="T72" s="57">
        <f>IF(($E70      =0),0,(($P70      /$E70      )*100))</f>
        <v>46.050831593347255</v>
      </c>
      <c r="U72" s="59">
        <f>IF($E70   =0,0,($Q70   /$E70 )*100)</f>
        <v>96.294232846137234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27858000</v>
      </c>
      <c r="C73" s="105">
        <f>SUM(C70:C71)</f>
        <v>-80000</v>
      </c>
      <c r="D73" s="105"/>
      <c r="E73" s="105">
        <f>$B73      +$C73      +$D73</f>
        <v>27778000</v>
      </c>
      <c r="F73" s="106">
        <f t="shared" ref="F73:O73" si="45">SUM(F70:F71)</f>
        <v>27858000</v>
      </c>
      <c r="G73" s="107">
        <f t="shared" si="45"/>
        <v>20294000</v>
      </c>
      <c r="H73" s="106">
        <f t="shared" si="45"/>
        <v>7232000</v>
      </c>
      <c r="I73" s="107">
        <f t="shared" si="45"/>
        <v>3451015</v>
      </c>
      <c r="J73" s="106">
        <f t="shared" si="45"/>
        <v>5560000</v>
      </c>
      <c r="K73" s="107">
        <f t="shared" si="45"/>
        <v>23297597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12792000</v>
      </c>
      <c r="Q73" s="107">
        <f>$I73      +$K73      +$M73      +$O73</f>
        <v>26748612</v>
      </c>
      <c r="R73" s="61">
        <f>IF(($H73      =0),0,((($J73      -$H73      )/$H73      )*100))</f>
        <v>-23.119469026548671</v>
      </c>
      <c r="S73" s="62">
        <f>IF(($I73      =0),0,((($K73      -$I73      )/$I73      )*100))</f>
        <v>575.09405203976223</v>
      </c>
      <c r="T73" s="61">
        <f>IF(($E70      =0),0,(($P70      /$E70      )*100))</f>
        <v>46.050831593347255</v>
      </c>
      <c r="U73" s="65">
        <f>IF($E70   =0,0,($Q70   /$E70 )*100)</f>
        <v>96.294232846137234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133095000</v>
      </c>
      <c r="C74" s="105">
        <f>SUM(C9:C15,C18:C24,C27:C30,C33,C36:C40,C43:C53,C56:C59,C62:C66,C70:C71)</f>
        <v>-80000</v>
      </c>
      <c r="D74" s="105"/>
      <c r="E74" s="105">
        <f>$B74      +$C74      +$D74</f>
        <v>133015000</v>
      </c>
      <c r="F74" s="106">
        <f t="shared" ref="F74:O74" si="46">SUM(F9:F15,F18:F24,F27:F30,F33,F36:F40,F43:F53,F56:F59,F62:F66,F70:F71)</f>
        <v>133095000</v>
      </c>
      <c r="G74" s="107">
        <f t="shared" si="46"/>
        <v>39786000</v>
      </c>
      <c r="H74" s="106">
        <f t="shared" si="46"/>
        <v>13015000</v>
      </c>
      <c r="I74" s="107">
        <f t="shared" si="46"/>
        <v>3885545</v>
      </c>
      <c r="J74" s="106">
        <f t="shared" si="46"/>
        <v>11070000</v>
      </c>
      <c r="K74" s="107">
        <f t="shared" si="46"/>
        <v>17826541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24085000</v>
      </c>
      <c r="Q74" s="107">
        <f>$I74      +$K74      +$M74      +$O74</f>
        <v>21712086</v>
      </c>
      <c r="R74" s="61">
        <f>IF(($H74      =0),0,((($J74      -$H74      )/$H74      )*100))</f>
        <v>-14.944295044179793</v>
      </c>
      <c r="S74" s="62">
        <f>IF(($I74      =0),0,((($K74      -$I74      )/$I74      )*100))</f>
        <v>358.79126351644362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45.806390262457207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41.293430962343095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33724000</v>
      </c>
      <c r="C87" s="119">
        <f t="shared" si="55"/>
        <v>4603000</v>
      </c>
      <c r="D87" s="119">
        <f t="shared" si="55"/>
        <v>0</v>
      </c>
      <c r="E87" s="119">
        <f t="shared" si="55"/>
        <v>38327000</v>
      </c>
      <c r="F87" s="119">
        <f t="shared" si="55"/>
        <v>0</v>
      </c>
      <c r="G87" s="119">
        <f t="shared" si="55"/>
        <v>0</v>
      </c>
      <c r="H87" s="119">
        <f t="shared" si="55"/>
        <v>23471000</v>
      </c>
      <c r="I87" s="119">
        <f t="shared" si="55"/>
        <v>0</v>
      </c>
      <c r="J87" s="119">
        <f t="shared" si="55"/>
        <v>8619000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32090000</v>
      </c>
      <c r="Q87" s="120">
        <f t="shared" si="55"/>
        <v>0</v>
      </c>
      <c r="R87" s="85">
        <f t="shared" si="55"/>
        <v>39.269303877987795</v>
      </c>
      <c r="S87" s="85">
        <f t="shared" si="55"/>
        <v>0</v>
      </c>
      <c r="T87" s="86">
        <f>IF(SUM($E88:$E96) =0,0,(P87   /SUM($E88:$E96) )*100)</f>
        <v>83.726876614397156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25227000</v>
      </c>
      <c r="C91" s="93">
        <v>4603000</v>
      </c>
      <c r="D91" s="93"/>
      <c r="E91" s="93">
        <f t="shared" si="56"/>
        <v>29830000</v>
      </c>
      <c r="F91" s="93">
        <v>0</v>
      </c>
      <c r="G91" s="93">
        <v>0</v>
      </c>
      <c r="H91" s="93">
        <v>22271000</v>
      </c>
      <c r="I91" s="93"/>
      <c r="J91" s="93">
        <v>1322000</v>
      </c>
      <c r="K91" s="93"/>
      <c r="L91" s="93"/>
      <c r="M91" s="93"/>
      <c r="N91" s="93"/>
      <c r="O91" s="93"/>
      <c r="P91" s="93">
        <f t="shared" si="57"/>
        <v>23593000</v>
      </c>
      <c r="Q91" s="93">
        <f t="shared" si="58"/>
        <v>0</v>
      </c>
      <c r="R91" s="89">
        <f t="shared" si="59"/>
        <v>-94.064029455345519</v>
      </c>
      <c r="S91" s="89">
        <f t="shared" si="60"/>
        <v>0</v>
      </c>
      <c r="T91" s="89">
        <f t="shared" si="61"/>
        <v>79.091518605430778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4497000</v>
      </c>
      <c r="C93" s="93"/>
      <c r="D93" s="93"/>
      <c r="E93" s="93">
        <f t="shared" si="56"/>
        <v>4497000</v>
      </c>
      <c r="F93" s="93">
        <v>0</v>
      </c>
      <c r="G93" s="93">
        <v>0</v>
      </c>
      <c r="H93" s="93"/>
      <c r="I93" s="93"/>
      <c r="J93" s="93">
        <v>4497000</v>
      </c>
      <c r="K93" s="93"/>
      <c r="L93" s="93"/>
      <c r="M93" s="93"/>
      <c r="N93" s="93"/>
      <c r="O93" s="93"/>
      <c r="P93" s="93">
        <f t="shared" si="57"/>
        <v>4497000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4000000</v>
      </c>
      <c r="C95" s="93"/>
      <c r="D95" s="93"/>
      <c r="E95" s="93">
        <f t="shared" si="56"/>
        <v>4000000</v>
      </c>
      <c r="F95" s="93">
        <v>0</v>
      </c>
      <c r="G95" s="93">
        <v>0</v>
      </c>
      <c r="H95" s="93">
        <v>1200000</v>
      </c>
      <c r="I95" s="93"/>
      <c r="J95" s="93">
        <v>2800000</v>
      </c>
      <c r="K95" s="93"/>
      <c r="L95" s="93"/>
      <c r="M95" s="93"/>
      <c r="N95" s="93"/>
      <c r="O95" s="93"/>
      <c r="P95" s="93">
        <f t="shared" si="57"/>
        <v>4000000</v>
      </c>
      <c r="Q95" s="93">
        <f t="shared" si="58"/>
        <v>0</v>
      </c>
      <c r="R95" s="89">
        <f t="shared" si="59"/>
        <v>133.33333333333331</v>
      </c>
      <c r="S95" s="89">
        <f t="shared" si="60"/>
        <v>0</v>
      </c>
      <c r="T95" s="89">
        <f t="shared" si="61"/>
        <v>100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33724000</v>
      </c>
      <c r="C114" s="128">
        <f t="shared" si="69"/>
        <v>4603000</v>
      </c>
      <c r="D114" s="128">
        <f t="shared" si="69"/>
        <v>0</v>
      </c>
      <c r="E114" s="128">
        <f t="shared" si="69"/>
        <v>38327000</v>
      </c>
      <c r="F114" s="128">
        <f t="shared" si="69"/>
        <v>0</v>
      </c>
      <c r="G114" s="128">
        <f t="shared" si="69"/>
        <v>0</v>
      </c>
      <c r="H114" s="128">
        <f t="shared" si="69"/>
        <v>23471000</v>
      </c>
      <c r="I114" s="128">
        <f t="shared" si="69"/>
        <v>0</v>
      </c>
      <c r="J114" s="128">
        <f t="shared" si="69"/>
        <v>8619000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32090000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0.83726876614397161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33724000</v>
      </c>
      <c r="C115" s="130">
        <f t="shared" ref="C115:Q115" si="70">C87</f>
        <v>4603000</v>
      </c>
      <c r="D115" s="130">
        <f t="shared" si="70"/>
        <v>0</v>
      </c>
      <c r="E115" s="130">
        <f t="shared" si="70"/>
        <v>38327000</v>
      </c>
      <c r="F115" s="130">
        <f t="shared" si="70"/>
        <v>0</v>
      </c>
      <c r="G115" s="130">
        <f t="shared" si="70"/>
        <v>0</v>
      </c>
      <c r="H115" s="130">
        <f t="shared" si="70"/>
        <v>23471000</v>
      </c>
      <c r="I115" s="130">
        <f t="shared" si="70"/>
        <v>0</v>
      </c>
      <c r="J115" s="130">
        <f t="shared" si="70"/>
        <v>8619000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32090000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0.83726876614397161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5RYvNM6dy8Z2BBJm0RFAK1B8FKym8yirefaRWSaRCzn3n7aDEpyXg/0XocWMvSdEzICREfYLJAsUD9lMogS6dw==" saltValue="PEs7x1drwfNgXk9XWpxY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2500000</v>
      </c>
      <c r="C10" s="93"/>
      <c r="D10" s="93"/>
      <c r="E10" s="93">
        <f t="shared" ref="E10:E16" si="0">$B10      +$C10      +$D10</f>
        <v>2500000</v>
      </c>
      <c r="F10" s="94">
        <v>2500000</v>
      </c>
      <c r="G10" s="95">
        <v>2500000</v>
      </c>
      <c r="H10" s="94">
        <v>556000</v>
      </c>
      <c r="I10" s="95">
        <v>517908</v>
      </c>
      <c r="J10" s="94">
        <v>495000</v>
      </c>
      <c r="K10" s="95">
        <v>478260</v>
      </c>
      <c r="L10" s="94"/>
      <c r="M10" s="95"/>
      <c r="N10" s="94"/>
      <c r="O10" s="95"/>
      <c r="P10" s="94">
        <f t="shared" ref="P10:P16" si="1">$H10      +$J10      +$L10      +$N10</f>
        <v>1051000</v>
      </c>
      <c r="Q10" s="95">
        <f t="shared" ref="Q10:Q16" si="2">$I10      +$K10      +$M10      +$O10</f>
        <v>996168</v>
      </c>
      <c r="R10" s="48">
        <f t="shared" ref="R10:R16" si="3">IF(($H10      =0),0,((($J10      -$H10      )/$H10      )*100))</f>
        <v>-10.971223021582734</v>
      </c>
      <c r="S10" s="49">
        <f t="shared" ref="S10:S16" si="4">IF(($I10      =0),0,((($K10      -$I10      )/$I10      )*100))</f>
        <v>-7.6554137028198062</v>
      </c>
      <c r="T10" s="48">
        <f t="shared" ref="T10:T15" si="5">IF(($E10      =0),0,(($P10      /$E10      )*100))</f>
        <v>42.04</v>
      </c>
      <c r="U10" s="50">
        <f t="shared" ref="U10:U15" si="6">IF(($E10      =0),0,(($Q10      /$E10      )*100))</f>
        <v>39.846720000000005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2500000</v>
      </c>
      <c r="C16" s="96">
        <f>SUM(C9:C15)</f>
        <v>0</v>
      </c>
      <c r="D16" s="96"/>
      <c r="E16" s="96">
        <f t="shared" si="0"/>
        <v>2500000</v>
      </c>
      <c r="F16" s="97">
        <f t="shared" ref="F16:O16" si="7">SUM(F9:F15)</f>
        <v>2500000</v>
      </c>
      <c r="G16" s="98">
        <f t="shared" si="7"/>
        <v>2500000</v>
      </c>
      <c r="H16" s="97">
        <f t="shared" si="7"/>
        <v>556000</v>
      </c>
      <c r="I16" s="98">
        <f t="shared" si="7"/>
        <v>517908</v>
      </c>
      <c r="J16" s="97">
        <f t="shared" si="7"/>
        <v>495000</v>
      </c>
      <c r="K16" s="98">
        <f t="shared" si="7"/>
        <v>478260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1051000</v>
      </c>
      <c r="Q16" s="98">
        <f t="shared" si="2"/>
        <v>996168</v>
      </c>
      <c r="R16" s="52">
        <f t="shared" si="3"/>
        <v>-10.971223021582734</v>
      </c>
      <c r="S16" s="53">
        <f t="shared" si="4"/>
        <v>-7.6554137028198062</v>
      </c>
      <c r="T16" s="52">
        <f>IF((SUM($E9:$E13))=0,0,(P16/(SUM($E9:$E13))*100))</f>
        <v>42.04</v>
      </c>
      <c r="U16" s="54">
        <f>IF((SUM($E9:$E13))=0,0,(Q16/(SUM($E9:$E13))*100))</f>
        <v>39.846720000000005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1317000</v>
      </c>
      <c r="C33" s="93"/>
      <c r="D33" s="93"/>
      <c r="E33" s="93">
        <f>$B33      +$C33      +$D33</f>
        <v>1317000</v>
      </c>
      <c r="F33" s="94">
        <v>1317000</v>
      </c>
      <c r="G33" s="95">
        <v>922000</v>
      </c>
      <c r="H33" s="94">
        <v>330000</v>
      </c>
      <c r="I33" s="95"/>
      <c r="J33" s="94">
        <v>592000</v>
      </c>
      <c r="K33" s="95"/>
      <c r="L33" s="94"/>
      <c r="M33" s="95"/>
      <c r="N33" s="94"/>
      <c r="O33" s="95"/>
      <c r="P33" s="94">
        <f>$H33      +$J33      +$L33      +$N33</f>
        <v>922000</v>
      </c>
      <c r="Q33" s="95">
        <f>$I33      +$K33      +$M33      +$O33</f>
        <v>0</v>
      </c>
      <c r="R33" s="48">
        <f>IF(($H33      =0),0,((($J33      -$H33      )/$H33      )*100))</f>
        <v>79.393939393939391</v>
      </c>
      <c r="S33" s="49">
        <f>IF(($I33      =0),0,((($K33      -$I33      )/$I33      )*100))</f>
        <v>0</v>
      </c>
      <c r="T33" s="48">
        <f>IF(($E33      =0),0,(($P33      /$E33      )*100))</f>
        <v>70.007593014426732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1317000</v>
      </c>
      <c r="C34" s="96">
        <f>C33</f>
        <v>0</v>
      </c>
      <c r="D34" s="96"/>
      <c r="E34" s="96">
        <f>$B34      +$C34      +$D34</f>
        <v>1317000</v>
      </c>
      <c r="F34" s="97">
        <f t="shared" ref="F34:O34" si="17">F33</f>
        <v>1317000</v>
      </c>
      <c r="G34" s="98">
        <f t="shared" si="17"/>
        <v>922000</v>
      </c>
      <c r="H34" s="97">
        <f t="shared" si="17"/>
        <v>330000</v>
      </c>
      <c r="I34" s="98">
        <f t="shared" si="17"/>
        <v>0</v>
      </c>
      <c r="J34" s="97">
        <f t="shared" si="17"/>
        <v>592000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922000</v>
      </c>
      <c r="Q34" s="98">
        <f>$I34      +$K34      +$M34      +$O34</f>
        <v>0</v>
      </c>
      <c r="R34" s="52">
        <f>IF(($H34      =0),0,((($J34      -$H34      )/$H34      )*100))</f>
        <v>79.393939393939391</v>
      </c>
      <c r="S34" s="53">
        <f>IF(($I34      =0),0,((($K34      -$I34      )/$I34      )*100))</f>
        <v>0</v>
      </c>
      <c r="T34" s="52">
        <f>IF($E34   =0,0,($P34   /$E34   )*100)</f>
        <v>70.007593014426732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785000</v>
      </c>
      <c r="C37" s="93"/>
      <c r="D37" s="93"/>
      <c r="E37" s="93">
        <f t="shared" si="18"/>
        <v>785000</v>
      </c>
      <c r="F37" s="94">
        <v>785000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785000</v>
      </c>
      <c r="C41" s="96">
        <f>SUM(C36:C40)</f>
        <v>0</v>
      </c>
      <c r="D41" s="96"/>
      <c r="E41" s="96">
        <f t="shared" si="18"/>
        <v>785000</v>
      </c>
      <c r="F41" s="97">
        <f t="shared" ref="F41:O41" si="25">SUM(F36:F40)</f>
        <v>785000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15000000</v>
      </c>
      <c r="C45" s="93"/>
      <c r="D45" s="93"/>
      <c r="E45" s="93">
        <f t="shared" si="26"/>
        <v>15000000</v>
      </c>
      <c r="F45" s="94">
        <v>15000000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32600000</v>
      </c>
      <c r="C52" s="93"/>
      <c r="D52" s="93"/>
      <c r="E52" s="93">
        <f t="shared" si="26"/>
        <v>32600000</v>
      </c>
      <c r="F52" s="94">
        <v>32600000</v>
      </c>
      <c r="G52" s="95">
        <v>20032000</v>
      </c>
      <c r="H52" s="94">
        <v>9839000</v>
      </c>
      <c r="I52" s="95">
        <v>9943947</v>
      </c>
      <c r="J52" s="94">
        <v>7278000</v>
      </c>
      <c r="K52" s="95">
        <v>7514317</v>
      </c>
      <c r="L52" s="94"/>
      <c r="M52" s="95"/>
      <c r="N52" s="94"/>
      <c r="O52" s="95"/>
      <c r="P52" s="94">
        <f t="shared" si="27"/>
        <v>17117000</v>
      </c>
      <c r="Q52" s="95">
        <f t="shared" si="28"/>
        <v>17458264</v>
      </c>
      <c r="R52" s="48">
        <f t="shared" si="29"/>
        <v>-26.029067994714911</v>
      </c>
      <c r="S52" s="49">
        <f t="shared" si="30"/>
        <v>-24.433255728334029</v>
      </c>
      <c r="T52" s="48">
        <f t="shared" si="31"/>
        <v>52.50613496932516</v>
      </c>
      <c r="U52" s="50">
        <f t="shared" si="32"/>
        <v>53.552957055214719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47600000</v>
      </c>
      <c r="C54" s="96">
        <f>SUM(C43:C53)</f>
        <v>0</v>
      </c>
      <c r="D54" s="96"/>
      <c r="E54" s="96">
        <f t="shared" si="26"/>
        <v>47600000</v>
      </c>
      <c r="F54" s="97">
        <f t="shared" ref="F54:O54" si="33">SUM(F43:F53)</f>
        <v>47600000</v>
      </c>
      <c r="G54" s="98">
        <f t="shared" si="33"/>
        <v>20032000</v>
      </c>
      <c r="H54" s="97">
        <f t="shared" si="33"/>
        <v>9839000</v>
      </c>
      <c r="I54" s="98">
        <f t="shared" si="33"/>
        <v>9943947</v>
      </c>
      <c r="J54" s="97">
        <f t="shared" si="33"/>
        <v>7278000</v>
      </c>
      <c r="K54" s="98">
        <f t="shared" si="33"/>
        <v>7514317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17117000</v>
      </c>
      <c r="Q54" s="98">
        <f t="shared" si="28"/>
        <v>17458264</v>
      </c>
      <c r="R54" s="52">
        <f t="shared" si="29"/>
        <v>-26.029067994714911</v>
      </c>
      <c r="S54" s="53">
        <f t="shared" si="30"/>
        <v>-24.433255728334029</v>
      </c>
      <c r="T54" s="52">
        <f>IF((+$E44+$E46+$E48+$E49+$E52) =0,0,(P54   /(+$E44+$E46+$E48+$E49+$E52) )*100)</f>
        <v>52.50613496932516</v>
      </c>
      <c r="U54" s="54">
        <f>IF((+$E44+$E46+$E48+$E49+$E52) =0,0,(Q54   /(+$E44+$E46+$E48+$E49+$E52) )*100)</f>
        <v>53.552957055214719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52202000</v>
      </c>
      <c r="C68" s="105">
        <f>SUM(C9:C15,C18:C24,C27:C30,C33,C36:C40,C43:C53,C56:C59,C62:C66)</f>
        <v>0</v>
      </c>
      <c r="D68" s="105"/>
      <c r="E68" s="105">
        <f t="shared" si="35"/>
        <v>52202000</v>
      </c>
      <c r="F68" s="106">
        <f t="shared" ref="F68:O68" si="43">SUM(F9:F15,F18:F24,F27:F30,F33,F36:F40,F43:F53,F56:F59,F62:F66)</f>
        <v>52202000</v>
      </c>
      <c r="G68" s="107">
        <f t="shared" si="43"/>
        <v>23454000</v>
      </c>
      <c r="H68" s="106">
        <f t="shared" si="43"/>
        <v>10725000</v>
      </c>
      <c r="I68" s="107">
        <f t="shared" si="43"/>
        <v>10461855</v>
      </c>
      <c r="J68" s="106">
        <f t="shared" si="43"/>
        <v>8365000</v>
      </c>
      <c r="K68" s="107">
        <f t="shared" si="43"/>
        <v>7992577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19090000</v>
      </c>
      <c r="Q68" s="107">
        <f t="shared" si="37"/>
        <v>18454432</v>
      </c>
      <c r="R68" s="61">
        <f t="shared" si="38"/>
        <v>-22.004662004662006</v>
      </c>
      <c r="S68" s="62">
        <f t="shared" si="39"/>
        <v>-23.602678492485317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52.420572809402202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50.675321965016337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31238000</v>
      </c>
      <c r="C70" s="93">
        <v>-109000</v>
      </c>
      <c r="D70" s="93"/>
      <c r="E70" s="93">
        <f>$B70      +$C70      +$D70</f>
        <v>31129000</v>
      </c>
      <c r="F70" s="94">
        <v>31238000</v>
      </c>
      <c r="G70" s="95">
        <v>26270000</v>
      </c>
      <c r="H70" s="94">
        <v>13096000</v>
      </c>
      <c r="I70" s="95">
        <v>14481763</v>
      </c>
      <c r="J70" s="94">
        <v>9411000</v>
      </c>
      <c r="K70" s="95">
        <v>11260327</v>
      </c>
      <c r="L70" s="94"/>
      <c r="M70" s="95"/>
      <c r="N70" s="94"/>
      <c r="O70" s="95"/>
      <c r="P70" s="94">
        <f>$H70      +$J70      +$L70      +$N70</f>
        <v>22507000</v>
      </c>
      <c r="Q70" s="95">
        <f>$I70      +$K70      +$M70      +$O70</f>
        <v>25742090</v>
      </c>
      <c r="R70" s="48">
        <f>IF(($H70      =0),0,((($J70      -$H70      )/$H70      )*100))</f>
        <v>-28.138362858888211</v>
      </c>
      <c r="S70" s="49">
        <f>IF(($I70      =0),0,((($K70      -$I70      )/$I70      )*100))</f>
        <v>-22.244777793974393</v>
      </c>
      <c r="T70" s="48">
        <f>IF(($E70      =0),0,(($P70      /$E70      )*100))</f>
        <v>72.302354717466031</v>
      </c>
      <c r="U70" s="50">
        <f>IF(($E70      =0),0,(($Q70      /$E70      )*100))</f>
        <v>82.69488258537055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31238000</v>
      </c>
      <c r="C72" s="102">
        <f>SUM(C70:C71)</f>
        <v>-109000</v>
      </c>
      <c r="D72" s="102"/>
      <c r="E72" s="102">
        <f>$B72      +$C72      +$D72</f>
        <v>31129000</v>
      </c>
      <c r="F72" s="103">
        <f t="shared" ref="F72:O72" si="44">SUM(F70:F71)</f>
        <v>31238000</v>
      </c>
      <c r="G72" s="104">
        <f t="shared" si="44"/>
        <v>26270000</v>
      </c>
      <c r="H72" s="103">
        <f t="shared" si="44"/>
        <v>13096000</v>
      </c>
      <c r="I72" s="104">
        <f t="shared" si="44"/>
        <v>14481763</v>
      </c>
      <c r="J72" s="103">
        <f t="shared" si="44"/>
        <v>9411000</v>
      </c>
      <c r="K72" s="104">
        <f t="shared" si="44"/>
        <v>11260327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22507000</v>
      </c>
      <c r="Q72" s="104">
        <f>$I72      +$K72      +$M72      +$O72</f>
        <v>25742090</v>
      </c>
      <c r="R72" s="57">
        <f>IF(($H72      =0),0,((($J72      -$H72      )/$H72      )*100))</f>
        <v>-28.138362858888211</v>
      </c>
      <c r="S72" s="58">
        <f>IF(($I72      =0),0,((($K72      -$I72      )/$I72      )*100))</f>
        <v>-22.244777793974393</v>
      </c>
      <c r="T72" s="57">
        <f>IF(($E70      =0),0,(($P70      /$E70      )*100))</f>
        <v>72.302354717466031</v>
      </c>
      <c r="U72" s="59">
        <f>IF($E70   =0,0,($Q70   /$E70 )*100)</f>
        <v>82.69488258537055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31238000</v>
      </c>
      <c r="C73" s="105">
        <f>SUM(C70:C71)</f>
        <v>-109000</v>
      </c>
      <c r="D73" s="105"/>
      <c r="E73" s="105">
        <f>$B73      +$C73      +$D73</f>
        <v>31129000</v>
      </c>
      <c r="F73" s="106">
        <f t="shared" ref="F73:O73" si="45">SUM(F70:F71)</f>
        <v>31238000</v>
      </c>
      <c r="G73" s="107">
        <f t="shared" si="45"/>
        <v>26270000</v>
      </c>
      <c r="H73" s="106">
        <f t="shared" si="45"/>
        <v>13096000</v>
      </c>
      <c r="I73" s="107">
        <f t="shared" si="45"/>
        <v>14481763</v>
      </c>
      <c r="J73" s="106">
        <f t="shared" si="45"/>
        <v>9411000</v>
      </c>
      <c r="K73" s="107">
        <f t="shared" si="45"/>
        <v>11260327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22507000</v>
      </c>
      <c r="Q73" s="107">
        <f>$I73      +$K73      +$M73      +$O73</f>
        <v>25742090</v>
      </c>
      <c r="R73" s="61">
        <f>IF(($H73      =0),0,((($J73      -$H73      )/$H73      )*100))</f>
        <v>-28.138362858888211</v>
      </c>
      <c r="S73" s="62">
        <f>IF(($I73      =0),0,((($K73      -$I73      )/$I73      )*100))</f>
        <v>-22.244777793974393</v>
      </c>
      <c r="T73" s="61">
        <f>IF(($E70      =0),0,(($P70      /$E70      )*100))</f>
        <v>72.302354717466031</v>
      </c>
      <c r="U73" s="65">
        <f>IF($E70   =0,0,($Q70   /$E70 )*100)</f>
        <v>82.69488258537055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83440000</v>
      </c>
      <c r="C74" s="105">
        <f>SUM(C9:C15,C18:C24,C27:C30,C33,C36:C40,C43:C53,C56:C59,C62:C66,C70:C71)</f>
        <v>-109000</v>
      </c>
      <c r="D74" s="105"/>
      <c r="E74" s="105">
        <f>$B74      +$C74      +$D74</f>
        <v>83331000</v>
      </c>
      <c r="F74" s="106">
        <f t="shared" ref="F74:O74" si="46">SUM(F9:F15,F18:F24,F27:F30,F33,F36:F40,F43:F53,F56:F59,F62:F66,F70:F71)</f>
        <v>83440000</v>
      </c>
      <c r="G74" s="107">
        <f t="shared" si="46"/>
        <v>49724000</v>
      </c>
      <c r="H74" s="106">
        <f t="shared" si="46"/>
        <v>23821000</v>
      </c>
      <c r="I74" s="107">
        <f t="shared" si="46"/>
        <v>24943618</v>
      </c>
      <c r="J74" s="106">
        <f t="shared" si="46"/>
        <v>17776000</v>
      </c>
      <c r="K74" s="107">
        <f t="shared" si="46"/>
        <v>19252904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41597000</v>
      </c>
      <c r="Q74" s="107">
        <f>$I74      +$K74      +$M74      +$O74</f>
        <v>44196522</v>
      </c>
      <c r="R74" s="61">
        <f>IF(($H74      =0),0,((($J74      -$H74      )/$H74      )*100))</f>
        <v>-25.376768397632343</v>
      </c>
      <c r="S74" s="62">
        <f>IF(($I74      =0),0,((($K74      -$I74      )/$I74      )*100))</f>
        <v>-22.814308654021239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61.583217362982268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65.431738370887999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13787000</v>
      </c>
      <c r="C87" s="119">
        <f t="shared" si="55"/>
        <v>-4000000</v>
      </c>
      <c r="D87" s="119">
        <f t="shared" si="55"/>
        <v>0</v>
      </c>
      <c r="E87" s="119">
        <f t="shared" si="55"/>
        <v>9787000</v>
      </c>
      <c r="F87" s="119">
        <f t="shared" si="55"/>
        <v>0</v>
      </c>
      <c r="G87" s="119">
        <f t="shared" si="55"/>
        <v>0</v>
      </c>
      <c r="H87" s="119">
        <f t="shared" si="55"/>
        <v>6727000</v>
      </c>
      <c r="I87" s="119">
        <f t="shared" si="55"/>
        <v>0</v>
      </c>
      <c r="J87" s="119">
        <f t="shared" si="55"/>
        <v>1621000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8348000</v>
      </c>
      <c r="Q87" s="120">
        <f t="shared" si="55"/>
        <v>0</v>
      </c>
      <c r="R87" s="85">
        <f t="shared" si="55"/>
        <v>-200</v>
      </c>
      <c r="S87" s="85">
        <f t="shared" si="55"/>
        <v>0</v>
      </c>
      <c r="T87" s="86">
        <f>IF(SUM($E88:$E96) =0,0,(P87   /SUM($E88:$E96) )*100)</f>
        <v>85.296822315316234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3429000</v>
      </c>
      <c r="C91" s="93"/>
      <c r="D91" s="93"/>
      <c r="E91" s="93">
        <f t="shared" si="56"/>
        <v>3429000</v>
      </c>
      <c r="F91" s="93">
        <v>0</v>
      </c>
      <c r="G91" s="93">
        <v>0</v>
      </c>
      <c r="H91" s="93">
        <v>3369000</v>
      </c>
      <c r="I91" s="93"/>
      <c r="J91" s="93"/>
      <c r="K91" s="93"/>
      <c r="L91" s="93"/>
      <c r="M91" s="93"/>
      <c r="N91" s="93"/>
      <c r="O91" s="93"/>
      <c r="P91" s="93">
        <f t="shared" si="57"/>
        <v>3369000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98.250218722659667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3358000</v>
      </c>
      <c r="C93" s="93"/>
      <c r="D93" s="93"/>
      <c r="E93" s="93">
        <f t="shared" si="56"/>
        <v>3358000</v>
      </c>
      <c r="F93" s="93">
        <v>0</v>
      </c>
      <c r="G93" s="93">
        <v>0</v>
      </c>
      <c r="H93" s="93">
        <v>3358000</v>
      </c>
      <c r="I93" s="93"/>
      <c r="J93" s="93"/>
      <c r="K93" s="93"/>
      <c r="L93" s="93"/>
      <c r="M93" s="93"/>
      <c r="N93" s="93"/>
      <c r="O93" s="93"/>
      <c r="P93" s="93">
        <f t="shared" si="57"/>
        <v>3358000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>
        <v>7000000</v>
      </c>
      <c r="C95" s="93">
        <v>-4000000</v>
      </c>
      <c r="D95" s="93"/>
      <c r="E95" s="93">
        <f t="shared" si="56"/>
        <v>3000000</v>
      </c>
      <c r="F95" s="93">
        <v>0</v>
      </c>
      <c r="G95" s="93">
        <v>0</v>
      </c>
      <c r="H95" s="93"/>
      <c r="I95" s="93"/>
      <c r="J95" s="93">
        <v>1621000</v>
      </c>
      <c r="K95" s="93"/>
      <c r="L95" s="93"/>
      <c r="M95" s="93"/>
      <c r="N95" s="93"/>
      <c r="O95" s="93"/>
      <c r="P95" s="93">
        <f t="shared" si="57"/>
        <v>1621000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54.033333333333331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13787000</v>
      </c>
      <c r="C114" s="128">
        <f t="shared" si="69"/>
        <v>-4000000</v>
      </c>
      <c r="D114" s="128">
        <f t="shared" si="69"/>
        <v>0</v>
      </c>
      <c r="E114" s="128">
        <f t="shared" si="69"/>
        <v>9787000</v>
      </c>
      <c r="F114" s="128">
        <f t="shared" si="69"/>
        <v>0</v>
      </c>
      <c r="G114" s="128">
        <f t="shared" si="69"/>
        <v>0</v>
      </c>
      <c r="H114" s="128">
        <f t="shared" si="69"/>
        <v>6727000</v>
      </c>
      <c r="I114" s="128">
        <f t="shared" si="69"/>
        <v>0</v>
      </c>
      <c r="J114" s="128">
        <f t="shared" si="69"/>
        <v>1621000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8348000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0.85296822315316234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13787000</v>
      </c>
      <c r="C115" s="130">
        <f t="shared" ref="C115:Q115" si="70">C87</f>
        <v>-4000000</v>
      </c>
      <c r="D115" s="130">
        <f t="shared" si="70"/>
        <v>0</v>
      </c>
      <c r="E115" s="130">
        <f t="shared" si="70"/>
        <v>9787000</v>
      </c>
      <c r="F115" s="130">
        <f t="shared" si="70"/>
        <v>0</v>
      </c>
      <c r="G115" s="130">
        <f t="shared" si="70"/>
        <v>0</v>
      </c>
      <c r="H115" s="130">
        <f t="shared" si="70"/>
        <v>6727000</v>
      </c>
      <c r="I115" s="130">
        <f t="shared" si="70"/>
        <v>0</v>
      </c>
      <c r="J115" s="130">
        <f t="shared" si="70"/>
        <v>1621000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8348000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0.85296822315316234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gkJWbryx0hQv9mCwtSY63Z0CUIAJLcCtygS0/hByp1DHbP+YQ0fvT+zo6zGE7IrJbr+n/5ttb31VMmhQ9QdDSg==" saltValue="cB6TjkyJbjvqWkmFwWry0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3800000</v>
      </c>
      <c r="C10" s="93"/>
      <c r="D10" s="93"/>
      <c r="E10" s="93">
        <f t="shared" ref="E10:E16" si="0">$B10      +$C10      +$D10</f>
        <v>3800000</v>
      </c>
      <c r="F10" s="94">
        <v>3800000</v>
      </c>
      <c r="G10" s="95">
        <v>3800000</v>
      </c>
      <c r="H10" s="94">
        <v>1139000</v>
      </c>
      <c r="I10" s="95"/>
      <c r="J10" s="94">
        <v>1108000</v>
      </c>
      <c r="K10" s="95">
        <v>106020</v>
      </c>
      <c r="L10" s="94"/>
      <c r="M10" s="95"/>
      <c r="N10" s="94"/>
      <c r="O10" s="95"/>
      <c r="P10" s="94">
        <f t="shared" ref="P10:P16" si="1">$H10      +$J10      +$L10      +$N10</f>
        <v>2247000</v>
      </c>
      <c r="Q10" s="95">
        <f t="shared" ref="Q10:Q16" si="2">$I10      +$K10      +$M10      +$O10</f>
        <v>106020</v>
      </c>
      <c r="R10" s="48">
        <f t="shared" ref="R10:R16" si="3">IF(($H10      =0),0,((($J10      -$H10      )/$H10      )*100))</f>
        <v>-2.7216856892010535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59.131578947368425</v>
      </c>
      <c r="U10" s="50">
        <f t="shared" ref="U10:U15" si="6">IF(($E10      =0),0,(($Q10      /$E10      )*100))</f>
        <v>2.79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3800000</v>
      </c>
      <c r="C16" s="96">
        <f>SUM(C9:C15)</f>
        <v>0</v>
      </c>
      <c r="D16" s="96"/>
      <c r="E16" s="96">
        <f t="shared" si="0"/>
        <v>3800000</v>
      </c>
      <c r="F16" s="97">
        <f t="shared" ref="F16:O16" si="7">SUM(F9:F15)</f>
        <v>3800000</v>
      </c>
      <c r="G16" s="98">
        <f t="shared" si="7"/>
        <v>3800000</v>
      </c>
      <c r="H16" s="97">
        <f t="shared" si="7"/>
        <v>1139000</v>
      </c>
      <c r="I16" s="98">
        <f t="shared" si="7"/>
        <v>0</v>
      </c>
      <c r="J16" s="97">
        <f t="shared" si="7"/>
        <v>1108000</v>
      </c>
      <c r="K16" s="98">
        <f t="shared" si="7"/>
        <v>106020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2247000</v>
      </c>
      <c r="Q16" s="98">
        <f t="shared" si="2"/>
        <v>106020</v>
      </c>
      <c r="R16" s="52">
        <f t="shared" si="3"/>
        <v>-2.7216856892010535</v>
      </c>
      <c r="S16" s="53">
        <f t="shared" si="4"/>
        <v>0</v>
      </c>
      <c r="T16" s="52">
        <f>IF((SUM($E9:$E13))=0,0,(P16/(SUM($E9:$E13))*100))</f>
        <v>59.131578947368425</v>
      </c>
      <c r="U16" s="54">
        <f>IF((SUM($E9:$E13))=0,0,(Q16/(SUM($E9:$E13))*100))</f>
        <v>2.79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1232000</v>
      </c>
      <c r="C33" s="93"/>
      <c r="D33" s="93"/>
      <c r="E33" s="93">
        <f>$B33      +$C33      +$D33</f>
        <v>1232000</v>
      </c>
      <c r="F33" s="94">
        <v>1232000</v>
      </c>
      <c r="G33" s="95">
        <v>863000</v>
      </c>
      <c r="H33" s="94">
        <v>135000</v>
      </c>
      <c r="I33" s="95"/>
      <c r="J33" s="94">
        <v>75000</v>
      </c>
      <c r="K33" s="95"/>
      <c r="L33" s="94"/>
      <c r="M33" s="95"/>
      <c r="N33" s="94"/>
      <c r="O33" s="95"/>
      <c r="P33" s="94">
        <f>$H33      +$J33      +$L33      +$N33</f>
        <v>210000</v>
      </c>
      <c r="Q33" s="95">
        <f>$I33      +$K33      +$M33      +$O33</f>
        <v>0</v>
      </c>
      <c r="R33" s="48">
        <f>IF(($H33      =0),0,((($J33      -$H33      )/$H33      )*100))</f>
        <v>-44.444444444444443</v>
      </c>
      <c r="S33" s="49">
        <f>IF(($I33      =0),0,((($K33      -$I33      )/$I33      )*100))</f>
        <v>0</v>
      </c>
      <c r="T33" s="48">
        <f>IF(($E33      =0),0,(($P33      /$E33      )*100))</f>
        <v>17.045454545454543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1232000</v>
      </c>
      <c r="C34" s="96">
        <f>C33</f>
        <v>0</v>
      </c>
      <c r="D34" s="96"/>
      <c r="E34" s="96">
        <f>$B34      +$C34      +$D34</f>
        <v>1232000</v>
      </c>
      <c r="F34" s="97">
        <f t="shared" ref="F34:O34" si="17">F33</f>
        <v>1232000</v>
      </c>
      <c r="G34" s="98">
        <f t="shared" si="17"/>
        <v>863000</v>
      </c>
      <c r="H34" s="97">
        <f t="shared" si="17"/>
        <v>135000</v>
      </c>
      <c r="I34" s="98">
        <f t="shared" si="17"/>
        <v>0</v>
      </c>
      <c r="J34" s="97">
        <f t="shared" si="17"/>
        <v>75000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210000</v>
      </c>
      <c r="Q34" s="98">
        <f>$I34      +$K34      +$M34      +$O34</f>
        <v>0</v>
      </c>
      <c r="R34" s="52">
        <f>IF(($H34      =0),0,((($J34      -$H34      )/$H34      )*100))</f>
        <v>-44.444444444444443</v>
      </c>
      <c r="S34" s="53">
        <f>IF(($I34      =0),0,((($K34      -$I34      )/$I34      )*100))</f>
        <v>0</v>
      </c>
      <c r="T34" s="52">
        <f>IF($E34   =0,0,($P34   /$E34   )*100)</f>
        <v>17.045454545454543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495000</v>
      </c>
      <c r="C36" s="93"/>
      <c r="D36" s="93"/>
      <c r="E36" s="93">
        <f t="shared" ref="E36:E41" si="18">$B36      +$C36      +$D36</f>
        <v>495000</v>
      </c>
      <c r="F36" s="94">
        <v>495000</v>
      </c>
      <c r="G36" s="95">
        <v>495000</v>
      </c>
      <c r="H36" s="94">
        <v>495000</v>
      </c>
      <c r="I36" s="95"/>
      <c r="J36" s="94"/>
      <c r="K36" s="95">
        <v>990000</v>
      </c>
      <c r="L36" s="94"/>
      <c r="M36" s="95"/>
      <c r="N36" s="94"/>
      <c r="O36" s="95"/>
      <c r="P36" s="94">
        <f t="shared" ref="P36:P41" si="19">$H36      +$J36      +$L36      +$N36</f>
        <v>495000</v>
      </c>
      <c r="Q36" s="95">
        <f t="shared" ref="Q36:Q41" si="20">$I36      +$K36      +$M36      +$O36</f>
        <v>990000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100</v>
      </c>
      <c r="U36" s="50">
        <f t="shared" ref="U36:U40" si="24">IF(($E36      =0),0,(($Q36      /$E36      )*100))</f>
        <v>200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13508000</v>
      </c>
      <c r="C37" s="93"/>
      <c r="D37" s="93"/>
      <c r="E37" s="93">
        <f t="shared" si="18"/>
        <v>13508000</v>
      </c>
      <c r="F37" s="94">
        <v>13508000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>
        <v>1470000</v>
      </c>
      <c r="K39" s="95"/>
      <c r="L39" s="94"/>
      <c r="M39" s="95"/>
      <c r="N39" s="94"/>
      <c r="O39" s="95"/>
      <c r="P39" s="94">
        <f t="shared" si="19"/>
        <v>1470000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36.75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18003000</v>
      </c>
      <c r="C41" s="96">
        <f>SUM(C36:C40)</f>
        <v>0</v>
      </c>
      <c r="D41" s="96"/>
      <c r="E41" s="96">
        <f t="shared" si="18"/>
        <v>18003000</v>
      </c>
      <c r="F41" s="97">
        <f t="shared" ref="F41:O41" si="25">SUM(F36:F40)</f>
        <v>18003000</v>
      </c>
      <c r="G41" s="98">
        <f t="shared" si="25"/>
        <v>3695000</v>
      </c>
      <c r="H41" s="97">
        <f t="shared" si="25"/>
        <v>495000</v>
      </c>
      <c r="I41" s="98">
        <f t="shared" si="25"/>
        <v>0</v>
      </c>
      <c r="J41" s="97">
        <f t="shared" si="25"/>
        <v>1470000</v>
      </c>
      <c r="K41" s="98">
        <f t="shared" si="25"/>
        <v>990000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1965000</v>
      </c>
      <c r="Q41" s="98">
        <f t="shared" si="20"/>
        <v>990000</v>
      </c>
      <c r="R41" s="52">
        <f t="shared" si="21"/>
        <v>196.96969696969697</v>
      </c>
      <c r="S41" s="53">
        <f t="shared" si="22"/>
        <v>0</v>
      </c>
      <c r="T41" s="52">
        <f>IF((+$E36+$E39) =0,0,(P41   /(+$E36+$E39) )*100)</f>
        <v>43.715239154616242</v>
      </c>
      <c r="U41" s="54">
        <f>IF((+$E36+$E39) =0,0,(Q41   /(+$E36+$E39) )*100)</f>
        <v>22.024471635150167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18000000</v>
      </c>
      <c r="C45" s="93"/>
      <c r="D45" s="93"/>
      <c r="E45" s="93">
        <f t="shared" si="26"/>
        <v>18000000</v>
      </c>
      <c r="F45" s="94">
        <v>18000000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16000000</v>
      </c>
      <c r="C52" s="93"/>
      <c r="D52" s="93"/>
      <c r="E52" s="93">
        <f t="shared" si="26"/>
        <v>16000000</v>
      </c>
      <c r="F52" s="94">
        <v>16000000</v>
      </c>
      <c r="G52" s="95">
        <v>12927000</v>
      </c>
      <c r="H52" s="94"/>
      <c r="I52" s="95"/>
      <c r="J52" s="94">
        <v>10459000</v>
      </c>
      <c r="K52" s="95">
        <v>4191696</v>
      </c>
      <c r="L52" s="94"/>
      <c r="M52" s="95"/>
      <c r="N52" s="94"/>
      <c r="O52" s="95"/>
      <c r="P52" s="94">
        <f t="shared" si="27"/>
        <v>10459000</v>
      </c>
      <c r="Q52" s="95">
        <f t="shared" si="28"/>
        <v>4191696</v>
      </c>
      <c r="R52" s="48">
        <f t="shared" si="29"/>
        <v>0</v>
      </c>
      <c r="S52" s="49">
        <f t="shared" si="30"/>
        <v>0</v>
      </c>
      <c r="T52" s="48">
        <f t="shared" si="31"/>
        <v>65.368749999999991</v>
      </c>
      <c r="U52" s="50">
        <f t="shared" si="32"/>
        <v>26.198100000000004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34000000</v>
      </c>
      <c r="C54" s="96">
        <f>SUM(C43:C53)</f>
        <v>0</v>
      </c>
      <c r="D54" s="96"/>
      <c r="E54" s="96">
        <f t="shared" si="26"/>
        <v>34000000</v>
      </c>
      <c r="F54" s="97">
        <f t="shared" ref="F54:O54" si="33">SUM(F43:F53)</f>
        <v>34000000</v>
      </c>
      <c r="G54" s="98">
        <f t="shared" si="33"/>
        <v>12927000</v>
      </c>
      <c r="H54" s="97">
        <f t="shared" si="33"/>
        <v>0</v>
      </c>
      <c r="I54" s="98">
        <f t="shared" si="33"/>
        <v>0</v>
      </c>
      <c r="J54" s="97">
        <f t="shared" si="33"/>
        <v>10459000</v>
      </c>
      <c r="K54" s="98">
        <f t="shared" si="33"/>
        <v>4191696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10459000</v>
      </c>
      <c r="Q54" s="98">
        <f t="shared" si="28"/>
        <v>4191696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65.368749999999991</v>
      </c>
      <c r="U54" s="54">
        <f>IF((+$E44+$E46+$E48+$E49+$E52) =0,0,(Q54   /(+$E44+$E46+$E48+$E49+$E52) )*100)</f>
        <v>26.198100000000004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57035000</v>
      </c>
      <c r="C68" s="105">
        <f>SUM(C9:C15,C18:C24,C27:C30,C33,C36:C40,C43:C53,C56:C59,C62:C66)</f>
        <v>0</v>
      </c>
      <c r="D68" s="105"/>
      <c r="E68" s="105">
        <f t="shared" si="35"/>
        <v>57035000</v>
      </c>
      <c r="F68" s="106">
        <f t="shared" ref="F68:O68" si="43">SUM(F9:F15,F18:F24,F27:F30,F33,F36:F40,F43:F53,F56:F59,F62:F66)</f>
        <v>57035000</v>
      </c>
      <c r="G68" s="107">
        <f t="shared" si="43"/>
        <v>21285000</v>
      </c>
      <c r="H68" s="106">
        <f t="shared" si="43"/>
        <v>1769000</v>
      </c>
      <c r="I68" s="107">
        <f t="shared" si="43"/>
        <v>0</v>
      </c>
      <c r="J68" s="106">
        <f t="shared" si="43"/>
        <v>13112000</v>
      </c>
      <c r="K68" s="107">
        <f t="shared" si="43"/>
        <v>5287716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14881000</v>
      </c>
      <c r="Q68" s="107">
        <f t="shared" si="37"/>
        <v>5287716</v>
      </c>
      <c r="R68" s="61">
        <f t="shared" si="38"/>
        <v>641.20972300734877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58.295138480824228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20.714208485133387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39150000</v>
      </c>
      <c r="C70" s="93">
        <v>-118000</v>
      </c>
      <c r="D70" s="93"/>
      <c r="E70" s="93">
        <f>$B70      +$C70      +$D70</f>
        <v>39032000</v>
      </c>
      <c r="F70" s="94">
        <v>39150000</v>
      </c>
      <c r="G70" s="95">
        <v>25878000</v>
      </c>
      <c r="H70" s="94">
        <v>11617000</v>
      </c>
      <c r="I70" s="95"/>
      <c r="J70" s="94">
        <v>4558000</v>
      </c>
      <c r="K70" s="95">
        <v>1539701</v>
      </c>
      <c r="L70" s="94"/>
      <c r="M70" s="95"/>
      <c r="N70" s="94"/>
      <c r="O70" s="95"/>
      <c r="P70" s="94">
        <f>$H70      +$J70      +$L70      +$N70</f>
        <v>16175000</v>
      </c>
      <c r="Q70" s="95">
        <f>$I70      +$K70      +$M70      +$O70</f>
        <v>1539701</v>
      </c>
      <c r="R70" s="48">
        <f>IF(($H70      =0),0,((($J70      -$H70      )/$H70      )*100))</f>
        <v>-60.764397004390112</v>
      </c>
      <c r="S70" s="49">
        <f>IF(($I70      =0),0,((($K70      -$I70      )/$I70      )*100))</f>
        <v>0</v>
      </c>
      <c r="T70" s="48">
        <f>IF(($E70      =0),0,(($P70      /$E70      )*100))</f>
        <v>41.44035663045706</v>
      </c>
      <c r="U70" s="50">
        <f>IF(($E70      =0),0,(($Q70      /$E70      )*100))</f>
        <v>3.9447145931543353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39150000</v>
      </c>
      <c r="C72" s="102">
        <f>SUM(C70:C71)</f>
        <v>-118000</v>
      </c>
      <c r="D72" s="102"/>
      <c r="E72" s="102">
        <f>$B72      +$C72      +$D72</f>
        <v>39032000</v>
      </c>
      <c r="F72" s="103">
        <f t="shared" ref="F72:O72" si="44">SUM(F70:F71)</f>
        <v>39150000</v>
      </c>
      <c r="G72" s="104">
        <f t="shared" si="44"/>
        <v>25878000</v>
      </c>
      <c r="H72" s="103">
        <f t="shared" si="44"/>
        <v>11617000</v>
      </c>
      <c r="I72" s="104">
        <f t="shared" si="44"/>
        <v>0</v>
      </c>
      <c r="J72" s="103">
        <f t="shared" si="44"/>
        <v>4558000</v>
      </c>
      <c r="K72" s="104">
        <f t="shared" si="44"/>
        <v>1539701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16175000</v>
      </c>
      <c r="Q72" s="104">
        <f>$I72      +$K72      +$M72      +$O72</f>
        <v>1539701</v>
      </c>
      <c r="R72" s="57">
        <f>IF(($H72      =0),0,((($J72      -$H72      )/$H72      )*100))</f>
        <v>-60.764397004390112</v>
      </c>
      <c r="S72" s="58">
        <f>IF(($I72      =0),0,((($K72      -$I72      )/$I72      )*100))</f>
        <v>0</v>
      </c>
      <c r="T72" s="57">
        <f>IF(($E70      =0),0,(($P70      /$E70      )*100))</f>
        <v>41.44035663045706</v>
      </c>
      <c r="U72" s="59">
        <f>IF($E70   =0,0,($Q70   /$E70 )*100)</f>
        <v>3.9447145931543353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39150000</v>
      </c>
      <c r="C73" s="105">
        <f>SUM(C70:C71)</f>
        <v>-118000</v>
      </c>
      <c r="D73" s="105"/>
      <c r="E73" s="105">
        <f>$B73      +$C73      +$D73</f>
        <v>39032000</v>
      </c>
      <c r="F73" s="106">
        <f t="shared" ref="F73:O73" si="45">SUM(F70:F71)</f>
        <v>39150000</v>
      </c>
      <c r="G73" s="107">
        <f t="shared" si="45"/>
        <v>25878000</v>
      </c>
      <c r="H73" s="106">
        <f t="shared" si="45"/>
        <v>11617000</v>
      </c>
      <c r="I73" s="107">
        <f t="shared" si="45"/>
        <v>0</v>
      </c>
      <c r="J73" s="106">
        <f t="shared" si="45"/>
        <v>4558000</v>
      </c>
      <c r="K73" s="107">
        <f t="shared" si="45"/>
        <v>1539701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16175000</v>
      </c>
      <c r="Q73" s="107">
        <f>$I73      +$K73      +$M73      +$O73</f>
        <v>1539701</v>
      </c>
      <c r="R73" s="61">
        <f>IF(($H73      =0),0,((($J73      -$H73      )/$H73      )*100))</f>
        <v>-60.764397004390112</v>
      </c>
      <c r="S73" s="62">
        <f>IF(($I73      =0),0,((($K73      -$I73      )/$I73      )*100))</f>
        <v>0</v>
      </c>
      <c r="T73" s="61">
        <f>IF(($E70      =0),0,(($P70      /$E70      )*100))</f>
        <v>41.44035663045706</v>
      </c>
      <c r="U73" s="65">
        <f>IF($E70   =0,0,($Q70   /$E70 )*100)</f>
        <v>3.9447145931543353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96185000</v>
      </c>
      <c r="C74" s="105">
        <f>SUM(C9:C15,C18:C24,C27:C30,C33,C36:C40,C43:C53,C56:C59,C62:C66,C70:C71)</f>
        <v>-118000</v>
      </c>
      <c r="D74" s="105"/>
      <c r="E74" s="105">
        <f>$B74      +$C74      +$D74</f>
        <v>96067000</v>
      </c>
      <c r="F74" s="106">
        <f t="shared" ref="F74:O74" si="46">SUM(F9:F15,F18:F24,F27:F30,F33,F36:F40,F43:F53,F56:F59,F62:F66,F70:F71)</f>
        <v>96185000</v>
      </c>
      <c r="G74" s="107">
        <f t="shared" si="46"/>
        <v>47163000</v>
      </c>
      <c r="H74" s="106">
        <f t="shared" si="46"/>
        <v>13386000</v>
      </c>
      <c r="I74" s="107">
        <f t="shared" si="46"/>
        <v>0</v>
      </c>
      <c r="J74" s="106">
        <f t="shared" si="46"/>
        <v>17670000</v>
      </c>
      <c r="K74" s="107">
        <f t="shared" si="46"/>
        <v>6827417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31056000</v>
      </c>
      <c r="Q74" s="107">
        <f>$I74      +$K74      +$M74      +$O74</f>
        <v>6827417</v>
      </c>
      <c r="R74" s="61">
        <f>IF(($H74      =0),0,((($J74      -$H74      )/$H74      )*100))</f>
        <v>32.003585835948009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48.104834337582673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10.575468950882138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4644000</v>
      </c>
      <c r="C87" s="119">
        <f t="shared" si="55"/>
        <v>0</v>
      </c>
      <c r="D87" s="119">
        <f t="shared" si="55"/>
        <v>0</v>
      </c>
      <c r="E87" s="119">
        <f t="shared" si="55"/>
        <v>4644000</v>
      </c>
      <c r="F87" s="119">
        <f t="shared" si="55"/>
        <v>0</v>
      </c>
      <c r="G87" s="119">
        <f t="shared" si="55"/>
        <v>0</v>
      </c>
      <c r="H87" s="119">
        <f t="shared" si="55"/>
        <v>1350000</v>
      </c>
      <c r="I87" s="119">
        <f t="shared" si="55"/>
        <v>0</v>
      </c>
      <c r="J87" s="119">
        <f t="shared" si="55"/>
        <v>1786000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3136000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67.527993109388461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2858000</v>
      </c>
      <c r="C91" s="93"/>
      <c r="D91" s="93"/>
      <c r="E91" s="93">
        <f t="shared" si="56"/>
        <v>2858000</v>
      </c>
      <c r="F91" s="93">
        <v>0</v>
      </c>
      <c r="G91" s="93">
        <v>0</v>
      </c>
      <c r="H91" s="93">
        <v>1350000</v>
      </c>
      <c r="I91" s="93"/>
      <c r="J91" s="93"/>
      <c r="K91" s="93"/>
      <c r="L91" s="93"/>
      <c r="M91" s="93"/>
      <c r="N91" s="93"/>
      <c r="O91" s="93"/>
      <c r="P91" s="93">
        <f t="shared" si="57"/>
        <v>1350000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47.235829251224629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1786000</v>
      </c>
      <c r="C93" s="93"/>
      <c r="D93" s="93"/>
      <c r="E93" s="93">
        <f t="shared" si="56"/>
        <v>1786000</v>
      </c>
      <c r="F93" s="93">
        <v>0</v>
      </c>
      <c r="G93" s="93">
        <v>0</v>
      </c>
      <c r="H93" s="93"/>
      <c r="I93" s="93"/>
      <c r="J93" s="93">
        <v>1786000</v>
      </c>
      <c r="K93" s="93"/>
      <c r="L93" s="93"/>
      <c r="M93" s="93"/>
      <c r="N93" s="93"/>
      <c r="O93" s="93"/>
      <c r="P93" s="93">
        <f t="shared" si="57"/>
        <v>1786000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4644000</v>
      </c>
      <c r="C114" s="128">
        <f t="shared" si="69"/>
        <v>0</v>
      </c>
      <c r="D114" s="128">
        <f t="shared" si="69"/>
        <v>0</v>
      </c>
      <c r="E114" s="128">
        <f t="shared" si="69"/>
        <v>4644000</v>
      </c>
      <c r="F114" s="128">
        <f t="shared" si="69"/>
        <v>0</v>
      </c>
      <c r="G114" s="128">
        <f t="shared" si="69"/>
        <v>0</v>
      </c>
      <c r="H114" s="128">
        <f t="shared" si="69"/>
        <v>1350000</v>
      </c>
      <c r="I114" s="128">
        <f t="shared" si="69"/>
        <v>0</v>
      </c>
      <c r="J114" s="128">
        <f t="shared" si="69"/>
        <v>1786000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3136000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0.67527993109388462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4644000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4644000</v>
      </c>
      <c r="F115" s="130">
        <f t="shared" si="70"/>
        <v>0</v>
      </c>
      <c r="G115" s="130">
        <f t="shared" si="70"/>
        <v>0</v>
      </c>
      <c r="H115" s="130">
        <f t="shared" si="70"/>
        <v>1350000</v>
      </c>
      <c r="I115" s="130">
        <f t="shared" si="70"/>
        <v>0</v>
      </c>
      <c r="J115" s="130">
        <f t="shared" si="70"/>
        <v>1786000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3136000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0.67527993109388462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I5GqiQfs8GlJ+dmyYbbAOunvR0mppglsi9QWpBoD+IiRZN2ZxHgnQD+8js4egIVJhHtkq3p8Qh0z3PIk1DpUA==" saltValue="XQrO2+RHBbjTIetDUu8p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1723000</v>
      </c>
      <c r="C10" s="93"/>
      <c r="D10" s="93"/>
      <c r="E10" s="93">
        <f t="shared" ref="E10:E16" si="0">$B10      +$C10      +$D10</f>
        <v>1723000</v>
      </c>
      <c r="F10" s="94">
        <v>1723000</v>
      </c>
      <c r="G10" s="95">
        <v>1723000</v>
      </c>
      <c r="H10" s="94">
        <v>188000</v>
      </c>
      <c r="I10" s="95">
        <v>188047</v>
      </c>
      <c r="J10" s="94">
        <v>110000</v>
      </c>
      <c r="K10" s="95">
        <v>164667</v>
      </c>
      <c r="L10" s="94"/>
      <c r="M10" s="95"/>
      <c r="N10" s="94"/>
      <c r="O10" s="95"/>
      <c r="P10" s="94">
        <f t="shared" ref="P10:P16" si="1">$H10      +$J10      +$L10      +$N10</f>
        <v>298000</v>
      </c>
      <c r="Q10" s="95">
        <f t="shared" ref="Q10:Q16" si="2">$I10      +$K10      +$M10      +$O10</f>
        <v>352714</v>
      </c>
      <c r="R10" s="48">
        <f t="shared" ref="R10:R16" si="3">IF(($H10      =0),0,((($J10      -$H10      )/$H10      )*100))</f>
        <v>-41.48936170212766</v>
      </c>
      <c r="S10" s="49">
        <f t="shared" ref="S10:S16" si="4">IF(($I10      =0),0,((($K10      -$I10      )/$I10      )*100))</f>
        <v>-12.433061947279137</v>
      </c>
      <c r="T10" s="48">
        <f t="shared" ref="T10:T15" si="5">IF(($E10      =0),0,(($P10      /$E10      )*100))</f>
        <v>17.295414973882764</v>
      </c>
      <c r="U10" s="50">
        <f t="shared" ref="U10:U15" si="6">IF(($E10      =0),0,(($Q10      /$E10      )*100))</f>
        <v>20.470922809053977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1723000</v>
      </c>
      <c r="C16" s="96">
        <f>SUM(C9:C15)</f>
        <v>0</v>
      </c>
      <c r="D16" s="96"/>
      <c r="E16" s="96">
        <f t="shared" si="0"/>
        <v>1723000</v>
      </c>
      <c r="F16" s="97">
        <f t="shared" ref="F16:O16" si="7">SUM(F9:F15)</f>
        <v>1723000</v>
      </c>
      <c r="G16" s="98">
        <f t="shared" si="7"/>
        <v>1723000</v>
      </c>
      <c r="H16" s="97">
        <f t="shared" si="7"/>
        <v>188000</v>
      </c>
      <c r="I16" s="98">
        <f t="shared" si="7"/>
        <v>188047</v>
      </c>
      <c r="J16" s="97">
        <f t="shared" si="7"/>
        <v>110000</v>
      </c>
      <c r="K16" s="98">
        <f t="shared" si="7"/>
        <v>164667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298000</v>
      </c>
      <c r="Q16" s="98">
        <f t="shared" si="2"/>
        <v>352714</v>
      </c>
      <c r="R16" s="52">
        <f t="shared" si="3"/>
        <v>-41.48936170212766</v>
      </c>
      <c r="S16" s="53">
        <f t="shared" si="4"/>
        <v>-12.433061947279137</v>
      </c>
      <c r="T16" s="52">
        <f>IF((SUM($E9:$E13))=0,0,(P16/(SUM($E9:$E13))*100))</f>
        <v>17.295414973882764</v>
      </c>
      <c r="U16" s="54">
        <f>IF((SUM($E9:$E13))=0,0,(Q16/(SUM($E9:$E13))*100))</f>
        <v>20.470922809053977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1495000</v>
      </c>
      <c r="C33" s="93"/>
      <c r="D33" s="93"/>
      <c r="E33" s="93">
        <f>$B33      +$C33      +$D33</f>
        <v>1495000</v>
      </c>
      <c r="F33" s="94">
        <v>1495000</v>
      </c>
      <c r="G33" s="95">
        <v>1047000</v>
      </c>
      <c r="H33" s="94">
        <v>185000</v>
      </c>
      <c r="I33" s="95">
        <v>184969</v>
      </c>
      <c r="J33" s="94">
        <v>370000</v>
      </c>
      <c r="K33" s="95">
        <v>342691</v>
      </c>
      <c r="L33" s="94"/>
      <c r="M33" s="95"/>
      <c r="N33" s="94"/>
      <c r="O33" s="95"/>
      <c r="P33" s="94">
        <f>$H33      +$J33      +$L33      +$N33</f>
        <v>555000</v>
      </c>
      <c r="Q33" s="95">
        <f>$I33      +$K33      +$M33      +$O33</f>
        <v>527660</v>
      </c>
      <c r="R33" s="48">
        <f>IF(($H33      =0),0,((($J33      -$H33      )/$H33      )*100))</f>
        <v>100</v>
      </c>
      <c r="S33" s="49">
        <f>IF(($I33      =0),0,((($K33      -$I33      )/$I33      )*100))</f>
        <v>85.269423525023115</v>
      </c>
      <c r="T33" s="48">
        <f>IF(($E33      =0),0,(($P33      /$E33      )*100))</f>
        <v>37.123745819397989</v>
      </c>
      <c r="U33" s="50">
        <f>IF(($E33      =0),0,(($Q33      /$E33      )*100))</f>
        <v>35.294983277591975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1495000</v>
      </c>
      <c r="C34" s="96">
        <f>C33</f>
        <v>0</v>
      </c>
      <c r="D34" s="96"/>
      <c r="E34" s="96">
        <f>$B34      +$C34      +$D34</f>
        <v>1495000</v>
      </c>
      <c r="F34" s="97">
        <f t="shared" ref="F34:O34" si="17">F33</f>
        <v>1495000</v>
      </c>
      <c r="G34" s="98">
        <f t="shared" si="17"/>
        <v>1047000</v>
      </c>
      <c r="H34" s="97">
        <f t="shared" si="17"/>
        <v>185000</v>
      </c>
      <c r="I34" s="98">
        <f t="shared" si="17"/>
        <v>184969</v>
      </c>
      <c r="J34" s="97">
        <f t="shared" si="17"/>
        <v>370000</v>
      </c>
      <c r="K34" s="98">
        <f t="shared" si="17"/>
        <v>342691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555000</v>
      </c>
      <c r="Q34" s="98">
        <f>$I34      +$K34      +$M34      +$O34</f>
        <v>527660</v>
      </c>
      <c r="R34" s="52">
        <f>IF(($H34      =0),0,((($J34      -$H34      )/$H34      )*100))</f>
        <v>100</v>
      </c>
      <c r="S34" s="53">
        <f>IF(($I34      =0),0,((($K34      -$I34      )/$I34      )*100))</f>
        <v>85.269423525023115</v>
      </c>
      <c r="T34" s="52">
        <f>IF($E34   =0,0,($P34   /$E34   )*100)</f>
        <v>37.123745819397989</v>
      </c>
      <c r="U34" s="54">
        <f>IF($E34   =0,0,($Q34   /$E34   )*100)</f>
        <v>35.294983277591975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4203000</v>
      </c>
      <c r="C36" s="93"/>
      <c r="D36" s="93"/>
      <c r="E36" s="93">
        <f t="shared" ref="E36:E41" si="18">$B36      +$C36      +$D36</f>
        <v>4203000</v>
      </c>
      <c r="F36" s="94">
        <v>4203000</v>
      </c>
      <c r="G36" s="95">
        <v>0</v>
      </c>
      <c r="H36" s="94">
        <v>64000</v>
      </c>
      <c r="I36" s="95"/>
      <c r="J36" s="94"/>
      <c r="K36" s="95">
        <v>49756</v>
      </c>
      <c r="L36" s="94"/>
      <c r="M36" s="95"/>
      <c r="N36" s="94"/>
      <c r="O36" s="95"/>
      <c r="P36" s="94">
        <f t="shared" ref="P36:P41" si="19">$H36      +$J36      +$L36      +$N36</f>
        <v>64000</v>
      </c>
      <c r="Q36" s="95">
        <f t="shared" ref="Q36:Q41" si="20">$I36      +$K36      +$M36      +$O36</f>
        <v>49756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1.5227218653342851</v>
      </c>
      <c r="U36" s="50">
        <f t="shared" ref="U36:U40" si="24">IF(($E36      =0),0,(($Q36      /$E36      )*100))</f>
        <v>1.1838210801808233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543000</v>
      </c>
      <c r="C37" s="93"/>
      <c r="D37" s="93"/>
      <c r="E37" s="93">
        <f t="shared" si="18"/>
        <v>543000</v>
      </c>
      <c r="F37" s="94">
        <v>543000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4746000</v>
      </c>
      <c r="C41" s="96">
        <f>SUM(C36:C40)</f>
        <v>0</v>
      </c>
      <c r="D41" s="96"/>
      <c r="E41" s="96">
        <f t="shared" si="18"/>
        <v>4746000</v>
      </c>
      <c r="F41" s="97">
        <f t="shared" ref="F41:O41" si="25">SUM(F36:F40)</f>
        <v>4746000</v>
      </c>
      <c r="G41" s="98">
        <f t="shared" si="25"/>
        <v>0</v>
      </c>
      <c r="H41" s="97">
        <f t="shared" si="25"/>
        <v>64000</v>
      </c>
      <c r="I41" s="98">
        <f t="shared" si="25"/>
        <v>0</v>
      </c>
      <c r="J41" s="97">
        <f t="shared" si="25"/>
        <v>0</v>
      </c>
      <c r="K41" s="98">
        <f t="shared" si="25"/>
        <v>49756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64000</v>
      </c>
      <c r="Q41" s="98">
        <f t="shared" si="20"/>
        <v>49756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1.5227218653342851</v>
      </c>
      <c r="U41" s="54">
        <f>IF((+$E36+$E39) =0,0,(Q41   /(+$E36+$E39) )*100)</f>
        <v>1.1838210801808233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13941000</v>
      </c>
      <c r="C52" s="93"/>
      <c r="D52" s="93"/>
      <c r="E52" s="93">
        <f t="shared" si="26"/>
        <v>13941000</v>
      </c>
      <c r="F52" s="94">
        <v>13941000</v>
      </c>
      <c r="G52" s="95">
        <v>11685000</v>
      </c>
      <c r="H52" s="94">
        <v>1623000</v>
      </c>
      <c r="I52" s="95">
        <v>2610817</v>
      </c>
      <c r="J52" s="94">
        <v>4425000</v>
      </c>
      <c r="K52" s="95">
        <v>2489655</v>
      </c>
      <c r="L52" s="94"/>
      <c r="M52" s="95"/>
      <c r="N52" s="94"/>
      <c r="O52" s="95"/>
      <c r="P52" s="94">
        <f t="shared" si="27"/>
        <v>6048000</v>
      </c>
      <c r="Q52" s="95">
        <f t="shared" si="28"/>
        <v>5100472</v>
      </c>
      <c r="R52" s="48">
        <f t="shared" si="29"/>
        <v>172.64325323475046</v>
      </c>
      <c r="S52" s="49">
        <f t="shared" si="30"/>
        <v>-4.6407695368920914</v>
      </c>
      <c r="T52" s="48">
        <f t="shared" si="31"/>
        <v>43.382827630729501</v>
      </c>
      <c r="U52" s="50">
        <f t="shared" si="32"/>
        <v>36.586127250555919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13941000</v>
      </c>
      <c r="C54" s="96">
        <f>SUM(C43:C53)</f>
        <v>0</v>
      </c>
      <c r="D54" s="96"/>
      <c r="E54" s="96">
        <f t="shared" si="26"/>
        <v>13941000</v>
      </c>
      <c r="F54" s="97">
        <f t="shared" ref="F54:O54" si="33">SUM(F43:F53)</f>
        <v>13941000</v>
      </c>
      <c r="G54" s="98">
        <f t="shared" si="33"/>
        <v>11685000</v>
      </c>
      <c r="H54" s="97">
        <f t="shared" si="33"/>
        <v>1623000</v>
      </c>
      <c r="I54" s="98">
        <f t="shared" si="33"/>
        <v>2610817</v>
      </c>
      <c r="J54" s="97">
        <f t="shared" si="33"/>
        <v>4425000</v>
      </c>
      <c r="K54" s="98">
        <f t="shared" si="33"/>
        <v>2489655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6048000</v>
      </c>
      <c r="Q54" s="98">
        <f t="shared" si="28"/>
        <v>5100472</v>
      </c>
      <c r="R54" s="52">
        <f t="shared" si="29"/>
        <v>172.64325323475046</v>
      </c>
      <c r="S54" s="53">
        <f t="shared" si="30"/>
        <v>-4.6407695368920914</v>
      </c>
      <c r="T54" s="52">
        <f>IF((+$E44+$E46+$E48+$E49+$E52) =0,0,(P54   /(+$E44+$E46+$E48+$E49+$E52) )*100)</f>
        <v>43.382827630729501</v>
      </c>
      <c r="U54" s="54">
        <f>IF((+$E44+$E46+$E48+$E49+$E52) =0,0,(Q54   /(+$E44+$E46+$E48+$E49+$E52) )*100)</f>
        <v>36.586127250555919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21905000</v>
      </c>
      <c r="C68" s="105">
        <f>SUM(C9:C15,C18:C24,C27:C30,C33,C36:C40,C43:C53,C56:C59,C62:C66)</f>
        <v>0</v>
      </c>
      <c r="D68" s="105"/>
      <c r="E68" s="105">
        <f t="shared" si="35"/>
        <v>21905000</v>
      </c>
      <c r="F68" s="106">
        <f t="shared" ref="F68:O68" si="43">SUM(F9:F15,F18:F24,F27:F30,F33,F36:F40,F43:F53,F56:F59,F62:F66)</f>
        <v>21905000</v>
      </c>
      <c r="G68" s="107">
        <f t="shared" si="43"/>
        <v>14455000</v>
      </c>
      <c r="H68" s="106">
        <f t="shared" si="43"/>
        <v>2060000</v>
      </c>
      <c r="I68" s="107">
        <f t="shared" si="43"/>
        <v>2983833</v>
      </c>
      <c r="J68" s="106">
        <f t="shared" si="43"/>
        <v>4905000</v>
      </c>
      <c r="K68" s="107">
        <f t="shared" si="43"/>
        <v>3046769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6965000</v>
      </c>
      <c r="Q68" s="107">
        <f t="shared" si="37"/>
        <v>6030602</v>
      </c>
      <c r="R68" s="61">
        <f t="shared" si="38"/>
        <v>138.10679611650485</v>
      </c>
      <c r="S68" s="62">
        <f t="shared" si="39"/>
        <v>2.1092333250553903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32.604625035109073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28.230512124332929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36558000</v>
      </c>
      <c r="C70" s="93">
        <v>-112000</v>
      </c>
      <c r="D70" s="93"/>
      <c r="E70" s="93">
        <f>$B70      +$C70      +$D70</f>
        <v>36446000</v>
      </c>
      <c r="F70" s="94">
        <v>36558000</v>
      </c>
      <c r="G70" s="95">
        <v>21073000</v>
      </c>
      <c r="H70" s="94">
        <v>6815000</v>
      </c>
      <c r="I70" s="95">
        <v>6661495</v>
      </c>
      <c r="J70" s="94">
        <v>12685000</v>
      </c>
      <c r="K70" s="95">
        <v>12094207</v>
      </c>
      <c r="L70" s="94"/>
      <c r="M70" s="95"/>
      <c r="N70" s="94"/>
      <c r="O70" s="95"/>
      <c r="P70" s="94">
        <f>$H70      +$J70      +$L70      +$N70</f>
        <v>19500000</v>
      </c>
      <c r="Q70" s="95">
        <f>$I70      +$K70      +$M70      +$O70</f>
        <v>18755702</v>
      </c>
      <c r="R70" s="48">
        <f>IF(($H70      =0),0,((($J70      -$H70      )/$H70      )*100))</f>
        <v>86.133528980190761</v>
      </c>
      <c r="S70" s="49">
        <f>IF(($I70      =0),0,((($K70      -$I70      )/$I70      )*100))</f>
        <v>81.553945473200841</v>
      </c>
      <c r="T70" s="48">
        <f>IF(($E70      =0),0,(($P70      /$E70      )*100))</f>
        <v>53.503813861603469</v>
      </c>
      <c r="U70" s="50">
        <f>IF(($E70      =0),0,(($Q70      /$E70      )*100))</f>
        <v>51.461619930856607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36558000</v>
      </c>
      <c r="C72" s="102">
        <f>SUM(C70:C71)</f>
        <v>-112000</v>
      </c>
      <c r="D72" s="102"/>
      <c r="E72" s="102">
        <f>$B72      +$C72      +$D72</f>
        <v>36446000</v>
      </c>
      <c r="F72" s="103">
        <f t="shared" ref="F72:O72" si="44">SUM(F70:F71)</f>
        <v>36558000</v>
      </c>
      <c r="G72" s="104">
        <f t="shared" si="44"/>
        <v>21073000</v>
      </c>
      <c r="H72" s="103">
        <f t="shared" si="44"/>
        <v>6815000</v>
      </c>
      <c r="I72" s="104">
        <f t="shared" si="44"/>
        <v>6661495</v>
      </c>
      <c r="J72" s="103">
        <f t="shared" si="44"/>
        <v>12685000</v>
      </c>
      <c r="K72" s="104">
        <f t="shared" si="44"/>
        <v>12094207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19500000</v>
      </c>
      <c r="Q72" s="104">
        <f>$I72      +$K72      +$M72      +$O72</f>
        <v>18755702</v>
      </c>
      <c r="R72" s="57">
        <f>IF(($H72      =0),0,((($J72      -$H72      )/$H72      )*100))</f>
        <v>86.133528980190761</v>
      </c>
      <c r="S72" s="58">
        <f>IF(($I72      =0),0,((($K72      -$I72      )/$I72      )*100))</f>
        <v>81.553945473200841</v>
      </c>
      <c r="T72" s="57">
        <f>IF(($E70      =0),0,(($P70      /$E70      )*100))</f>
        <v>53.503813861603469</v>
      </c>
      <c r="U72" s="59">
        <f>IF($E70   =0,0,($Q70   /$E70 )*100)</f>
        <v>51.461619930856607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36558000</v>
      </c>
      <c r="C73" s="105">
        <f>SUM(C70:C71)</f>
        <v>-112000</v>
      </c>
      <c r="D73" s="105"/>
      <c r="E73" s="105">
        <f>$B73      +$C73      +$D73</f>
        <v>36446000</v>
      </c>
      <c r="F73" s="106">
        <f t="shared" ref="F73:O73" si="45">SUM(F70:F71)</f>
        <v>36558000</v>
      </c>
      <c r="G73" s="107">
        <f t="shared" si="45"/>
        <v>21073000</v>
      </c>
      <c r="H73" s="106">
        <f t="shared" si="45"/>
        <v>6815000</v>
      </c>
      <c r="I73" s="107">
        <f t="shared" si="45"/>
        <v>6661495</v>
      </c>
      <c r="J73" s="106">
        <f t="shared" si="45"/>
        <v>12685000</v>
      </c>
      <c r="K73" s="107">
        <f t="shared" si="45"/>
        <v>12094207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19500000</v>
      </c>
      <c r="Q73" s="107">
        <f>$I73      +$K73      +$M73      +$O73</f>
        <v>18755702</v>
      </c>
      <c r="R73" s="61">
        <f>IF(($H73      =0),0,((($J73      -$H73      )/$H73      )*100))</f>
        <v>86.133528980190761</v>
      </c>
      <c r="S73" s="62">
        <f>IF(($I73      =0),0,((($K73      -$I73      )/$I73      )*100))</f>
        <v>81.553945473200841</v>
      </c>
      <c r="T73" s="61">
        <f>IF(($E70      =0),0,(($P70      /$E70      )*100))</f>
        <v>53.503813861603469</v>
      </c>
      <c r="U73" s="65">
        <f>IF($E70   =0,0,($Q70   /$E70 )*100)</f>
        <v>51.461619930856607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58463000</v>
      </c>
      <c r="C74" s="105">
        <f>SUM(C9:C15,C18:C24,C27:C30,C33,C36:C40,C43:C53,C56:C59,C62:C66,C70:C71)</f>
        <v>-112000</v>
      </c>
      <c r="D74" s="105"/>
      <c r="E74" s="105">
        <f>$B74      +$C74      +$D74</f>
        <v>58351000</v>
      </c>
      <c r="F74" s="106">
        <f t="shared" ref="F74:O74" si="46">SUM(F9:F15,F18:F24,F27:F30,F33,F36:F40,F43:F53,F56:F59,F62:F66,F70:F71)</f>
        <v>58463000</v>
      </c>
      <c r="G74" s="107">
        <f t="shared" si="46"/>
        <v>35528000</v>
      </c>
      <c r="H74" s="106">
        <f t="shared" si="46"/>
        <v>8875000</v>
      </c>
      <c r="I74" s="107">
        <f t="shared" si="46"/>
        <v>9645328</v>
      </c>
      <c r="J74" s="106">
        <f t="shared" si="46"/>
        <v>17590000</v>
      </c>
      <c r="K74" s="107">
        <f t="shared" si="46"/>
        <v>15140976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26465000</v>
      </c>
      <c r="Q74" s="107">
        <f>$I74      +$K74      +$M74      +$O74</f>
        <v>24786304</v>
      </c>
      <c r="R74" s="61">
        <f>IF(($H74      =0),0,((($J74      -$H74      )/$H74      )*100))</f>
        <v>98.197183098591552</v>
      </c>
      <c r="S74" s="62">
        <f>IF(($I74      =0),0,((($K74      -$I74      )/$I74      )*100))</f>
        <v>56.977305489248266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45.780860780514807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42.876944367561585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152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153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154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155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156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157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5241000</v>
      </c>
      <c r="C87" s="119">
        <f t="shared" si="55"/>
        <v>0</v>
      </c>
      <c r="D87" s="119">
        <f t="shared" si="55"/>
        <v>0</v>
      </c>
      <c r="E87" s="119">
        <f t="shared" si="55"/>
        <v>5241000</v>
      </c>
      <c r="F87" s="119">
        <f t="shared" si="55"/>
        <v>0</v>
      </c>
      <c r="G87" s="119">
        <f t="shared" si="55"/>
        <v>0</v>
      </c>
      <c r="H87" s="119">
        <f t="shared" si="55"/>
        <v>2955000</v>
      </c>
      <c r="I87" s="119">
        <f t="shared" si="55"/>
        <v>0</v>
      </c>
      <c r="J87" s="119">
        <f t="shared" si="55"/>
        <v>2285000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5240000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99.980919671818356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2286000</v>
      </c>
      <c r="C91" s="93"/>
      <c r="D91" s="93"/>
      <c r="E91" s="93">
        <f t="shared" si="56"/>
        <v>2286000</v>
      </c>
      <c r="F91" s="93">
        <v>0</v>
      </c>
      <c r="G91" s="93">
        <v>0</v>
      </c>
      <c r="H91" s="93"/>
      <c r="I91" s="93"/>
      <c r="J91" s="93">
        <v>2285000</v>
      </c>
      <c r="K91" s="93"/>
      <c r="L91" s="93"/>
      <c r="M91" s="93"/>
      <c r="N91" s="93"/>
      <c r="O91" s="93"/>
      <c r="P91" s="93">
        <f t="shared" si="57"/>
        <v>2285000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99.956255468066487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2955000</v>
      </c>
      <c r="C93" s="93"/>
      <c r="D93" s="93"/>
      <c r="E93" s="93">
        <f t="shared" si="56"/>
        <v>2955000</v>
      </c>
      <c r="F93" s="93">
        <v>0</v>
      </c>
      <c r="G93" s="93">
        <v>0</v>
      </c>
      <c r="H93" s="93">
        <v>2955000</v>
      </c>
      <c r="I93" s="93"/>
      <c r="J93" s="93"/>
      <c r="K93" s="93"/>
      <c r="L93" s="93"/>
      <c r="M93" s="93"/>
      <c r="N93" s="93"/>
      <c r="O93" s="93"/>
      <c r="P93" s="93">
        <f t="shared" si="57"/>
        <v>2955000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158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5241000</v>
      </c>
      <c r="C114" s="128">
        <f t="shared" si="69"/>
        <v>0</v>
      </c>
      <c r="D114" s="128">
        <f t="shared" si="69"/>
        <v>0</v>
      </c>
      <c r="E114" s="128">
        <f t="shared" si="69"/>
        <v>5241000</v>
      </c>
      <c r="F114" s="128">
        <f t="shared" si="69"/>
        <v>0</v>
      </c>
      <c r="G114" s="128">
        <f t="shared" si="69"/>
        <v>0</v>
      </c>
      <c r="H114" s="128">
        <f t="shared" si="69"/>
        <v>2955000</v>
      </c>
      <c r="I114" s="128">
        <f t="shared" si="69"/>
        <v>0</v>
      </c>
      <c r="J114" s="128">
        <f t="shared" si="69"/>
        <v>2285000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5240000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0.99980919671818358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159</v>
      </c>
      <c r="B115" s="130">
        <f>B87</f>
        <v>5241000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5241000</v>
      </c>
      <c r="F115" s="130">
        <f t="shared" si="70"/>
        <v>0</v>
      </c>
      <c r="G115" s="130">
        <f t="shared" si="70"/>
        <v>0</v>
      </c>
      <c r="H115" s="130">
        <f t="shared" si="70"/>
        <v>2955000</v>
      </c>
      <c r="I115" s="130">
        <f t="shared" si="70"/>
        <v>0</v>
      </c>
      <c r="J115" s="130">
        <f t="shared" si="70"/>
        <v>2285000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5240000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0.99980919671818358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160</v>
      </c>
    </row>
    <row r="118" spans="1:23" x14ac:dyDescent="0.25">
      <c r="A118" s="29" t="s">
        <v>161</v>
      </c>
    </row>
    <row r="119" spans="1:23" ht="13" x14ac:dyDescent="0.3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163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164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165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6ldcsRM+8/P8ny47+LnA0Z/CE+/S7aWu2I0Am+RSLRxiUeDwGxTo59gPNvHGKoGx+5rCt0mdTlNRrbq8cJrHqg==" saltValue="KSQk2jSWvBsPEAs0wzv6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A4265A-F98E-4BE3-A810-CB4004B92E20}"/>
</file>

<file path=customXml/itemProps2.xml><?xml version="1.0" encoding="utf-8"?>
<ds:datastoreItem xmlns:ds="http://schemas.openxmlformats.org/officeDocument/2006/customXml" ds:itemID="{78070EB8-2924-4688-9130-25F2F265F1F1}"/>
</file>

<file path=customXml/itemProps3.xml><?xml version="1.0" encoding="utf-8"?>
<ds:datastoreItem xmlns:ds="http://schemas.openxmlformats.org/officeDocument/2006/customXml" ds:itemID="{3F5A9911-33C1-4A2E-AC2C-0B6A9FC758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NMA</vt:lpstr>
      <vt:lpstr>EC101</vt:lpstr>
      <vt:lpstr>EC102</vt:lpstr>
      <vt:lpstr>EC104</vt:lpstr>
      <vt:lpstr>EC105</vt:lpstr>
      <vt:lpstr>EC106</vt:lpstr>
      <vt:lpstr>EC108</vt:lpstr>
      <vt:lpstr>EC109</vt:lpstr>
      <vt:lpstr>DC10</vt:lpstr>
      <vt:lpstr>EC121</vt:lpstr>
      <vt:lpstr>EC122</vt:lpstr>
      <vt:lpstr>EC123</vt:lpstr>
      <vt:lpstr>EC124</vt:lpstr>
      <vt:lpstr>EC126</vt:lpstr>
      <vt:lpstr>EC129</vt:lpstr>
      <vt:lpstr>DC12</vt:lpstr>
      <vt:lpstr>EC131</vt:lpstr>
      <vt:lpstr>EC135</vt:lpstr>
      <vt:lpstr>EC136</vt:lpstr>
      <vt:lpstr>EC137</vt:lpstr>
      <vt:lpstr>EC138</vt:lpstr>
      <vt:lpstr>EC139</vt:lpstr>
      <vt:lpstr>DC13</vt:lpstr>
      <vt:lpstr>EC141</vt:lpstr>
      <vt:lpstr>EC142</vt:lpstr>
      <vt:lpstr>EC145</vt:lpstr>
      <vt:lpstr>DC14</vt:lpstr>
      <vt:lpstr>EC153</vt:lpstr>
      <vt:lpstr>EC154</vt:lpstr>
      <vt:lpstr>EC155</vt:lpstr>
      <vt:lpstr>EC156</vt:lpstr>
      <vt:lpstr>EC157</vt:lpstr>
      <vt:lpstr>DC15</vt:lpstr>
      <vt:lpstr>EC441</vt:lpstr>
      <vt:lpstr>EC442</vt:lpstr>
      <vt:lpstr>EC443</vt:lpstr>
      <vt:lpstr>EC444</vt:lpstr>
      <vt:lpstr>DC44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2025-02-10T07:16:31Z</dcterms:created>
  <dcterms:modified xsi:type="dcterms:W3CDTF">2025-02-10T08:01:54Z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