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6E9F26B5-5C78-4C21-857A-5041B573AFD4}" xr6:coauthVersionLast="47" xr6:coauthVersionMax="47" xr10:uidLastSave="{00000000-0000-0000-0000-000000000000}"/>
  <workbookProtection workbookAlgorithmName="SHA-512" workbookHashValue="DSMIsgsbSmvF971fUYih5Za1oVzHCgAMzYwPG8eQ41KjCohKjQ0WDFB98bNnPR3NmjmUOzDVYfjWG6G50Gm4GA==" workbookSaltValue="mTxF45lQW8T5onCBTkjt8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MAN" sheetId="2" r:id="rId2"/>
    <sheet name="FS161" sheetId="3" r:id="rId3"/>
    <sheet name="FS162" sheetId="4" r:id="rId4"/>
    <sheet name="FS163" sheetId="5" r:id="rId5"/>
    <sheet name="DC16" sheetId="6" r:id="rId6"/>
    <sheet name="FS181" sheetId="7" r:id="rId7"/>
    <sheet name="FS182" sheetId="8" r:id="rId8"/>
    <sheet name="FS183" sheetId="9" r:id="rId9"/>
    <sheet name="FS184" sheetId="10" r:id="rId10"/>
    <sheet name="FS185" sheetId="11" r:id="rId11"/>
    <sheet name="DC18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DC19" sheetId="19" r:id="rId19"/>
    <sheet name="FS201" sheetId="20" r:id="rId20"/>
    <sheet name="FS203" sheetId="21" r:id="rId21"/>
    <sheet name="FS204" sheetId="22" r:id="rId22"/>
    <sheet name="FS205" sheetId="23" r:id="rId23"/>
    <sheet name="DC20" sheetId="24" r:id="rId24"/>
  </sheets>
  <definedNames>
    <definedName name="_xlnm.Print_Area" localSheetId="5">'DC16'!$A$1:$X$128</definedName>
    <definedName name="_xlnm.Print_Area" localSheetId="11">'DC18'!$A$1:$X$128</definedName>
    <definedName name="_xlnm.Print_Area" localSheetId="18">'DC19'!$A$1:$X$128</definedName>
    <definedName name="_xlnm.Print_Area" localSheetId="23">'DC20'!$A$1:$X$128</definedName>
    <definedName name="_xlnm.Print_Area" localSheetId="2">'FS161'!$A$1:$X$128</definedName>
    <definedName name="_xlnm.Print_Area" localSheetId="3">'FS162'!$A$1:$X$128</definedName>
    <definedName name="_xlnm.Print_Area" localSheetId="4">'FS163'!$A$1:$X$128</definedName>
    <definedName name="_xlnm.Print_Area" localSheetId="6">'FS181'!$A$1:$X$128</definedName>
    <definedName name="_xlnm.Print_Area" localSheetId="7">'FS182'!$A$1:$X$128</definedName>
    <definedName name="_xlnm.Print_Area" localSheetId="8">'FS183'!$A$1:$X$128</definedName>
    <definedName name="_xlnm.Print_Area" localSheetId="9">'FS184'!$A$1:$X$128</definedName>
    <definedName name="_xlnm.Print_Area" localSheetId="10">'FS185'!$A$1:$X$128</definedName>
    <definedName name="_xlnm.Print_Area" localSheetId="12">'FS191'!$A$1:$X$128</definedName>
    <definedName name="_xlnm.Print_Area" localSheetId="13">'FS192'!$A$1:$X$128</definedName>
    <definedName name="_xlnm.Print_Area" localSheetId="14">'FS193'!$A$1:$X$128</definedName>
    <definedName name="_xlnm.Print_Area" localSheetId="15">'FS194'!$A$1:$X$128</definedName>
    <definedName name="_xlnm.Print_Area" localSheetId="16">'FS195'!$A$1:$X$128</definedName>
    <definedName name="_xlnm.Print_Area" localSheetId="17">'FS196'!$A$1:$X$128</definedName>
    <definedName name="_xlnm.Print_Area" localSheetId="19">'FS201'!$A$1:$X$128</definedName>
    <definedName name="_xlnm.Print_Area" localSheetId="20">'FS203'!$A$1:$X$128</definedName>
    <definedName name="_xlnm.Print_Area" localSheetId="21">'FS204'!$A$1:$X$128</definedName>
    <definedName name="_xlnm.Print_Area" localSheetId="22">'FS205'!$A$1:$X$128</definedName>
    <definedName name="_xlnm.Print_Area" localSheetId="1">MAN!$A$1:$X$128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W115" i="2" s="1"/>
  <c r="V87" i="2"/>
  <c r="O87" i="2"/>
  <c r="O115" i="2" s="1"/>
  <c r="N87" i="2"/>
  <c r="M87" i="2"/>
  <c r="L87" i="2"/>
  <c r="K87" i="2"/>
  <c r="J87" i="2"/>
  <c r="J115" i="2" s="1"/>
  <c r="I87" i="2"/>
  <c r="H87" i="2"/>
  <c r="H115" i="2" s="1"/>
  <c r="G87" i="2"/>
  <c r="G115" i="2" s="1"/>
  <c r="F87" i="2"/>
  <c r="F115" i="2" s="1"/>
  <c r="D87" i="2"/>
  <c r="C87" i="2"/>
  <c r="B87" i="2"/>
  <c r="B115" i="2" s="1"/>
  <c r="W87" i="3"/>
  <c r="W115" i="3" s="1"/>
  <c r="V87" i="3"/>
  <c r="O87" i="3"/>
  <c r="O115" i="3" s="1"/>
  <c r="N87" i="3"/>
  <c r="N114" i="3" s="1"/>
  <c r="M87" i="3"/>
  <c r="L87" i="3"/>
  <c r="K87" i="3"/>
  <c r="J87" i="3"/>
  <c r="I87" i="3"/>
  <c r="H87" i="3"/>
  <c r="H115" i="3" s="1"/>
  <c r="G87" i="3"/>
  <c r="F87" i="3"/>
  <c r="D87" i="3"/>
  <c r="C87" i="3"/>
  <c r="B87" i="3"/>
  <c r="W87" i="4"/>
  <c r="V87" i="4"/>
  <c r="V115" i="4" s="1"/>
  <c r="O87" i="4"/>
  <c r="N87" i="4"/>
  <c r="M87" i="4"/>
  <c r="M115" i="4" s="1"/>
  <c r="S115" i="4" s="1"/>
  <c r="L87" i="4"/>
  <c r="L115" i="4" s="1"/>
  <c r="R115" i="4" s="1"/>
  <c r="K87" i="4"/>
  <c r="J87" i="4"/>
  <c r="I87" i="4"/>
  <c r="H87" i="4"/>
  <c r="G87" i="4"/>
  <c r="G115" i="4" s="1"/>
  <c r="F87" i="4"/>
  <c r="F115" i="4" s="1"/>
  <c r="D87" i="4"/>
  <c r="D115" i="4" s="1"/>
  <c r="C87" i="4"/>
  <c r="B87" i="4"/>
  <c r="W87" i="5"/>
  <c r="V87" i="5"/>
  <c r="O87" i="5"/>
  <c r="N87" i="5"/>
  <c r="N115" i="5" s="1"/>
  <c r="M87" i="5"/>
  <c r="M115" i="5" s="1"/>
  <c r="S115" i="5" s="1"/>
  <c r="L87" i="5"/>
  <c r="L115" i="5" s="1"/>
  <c r="R115" i="5" s="1"/>
  <c r="K87" i="5"/>
  <c r="K115" i="5" s="1"/>
  <c r="J87" i="5"/>
  <c r="J115" i="5" s="1"/>
  <c r="I87" i="5"/>
  <c r="H87" i="5"/>
  <c r="G87" i="5"/>
  <c r="F87" i="5"/>
  <c r="D87" i="5"/>
  <c r="D115" i="5" s="1"/>
  <c r="C87" i="5"/>
  <c r="C115" i="5" s="1"/>
  <c r="B87" i="5"/>
  <c r="B115" i="5" s="1"/>
  <c r="W87" i="6"/>
  <c r="V87" i="6"/>
  <c r="O87" i="6"/>
  <c r="N87" i="6"/>
  <c r="M87" i="6"/>
  <c r="M115" i="6" s="1"/>
  <c r="S115" i="6" s="1"/>
  <c r="L87" i="6"/>
  <c r="L115" i="6" s="1"/>
  <c r="R115" i="6" s="1"/>
  <c r="K87" i="6"/>
  <c r="K115" i="6" s="1"/>
  <c r="J87" i="6"/>
  <c r="J115" i="6" s="1"/>
  <c r="I87" i="6"/>
  <c r="H87" i="6"/>
  <c r="H115" i="6" s="1"/>
  <c r="G87" i="6"/>
  <c r="F87" i="6"/>
  <c r="D87" i="6"/>
  <c r="C87" i="6"/>
  <c r="B87" i="6"/>
  <c r="W87" i="7"/>
  <c r="W115" i="7" s="1"/>
  <c r="V87" i="7"/>
  <c r="V115" i="7" s="1"/>
  <c r="O87" i="7"/>
  <c r="N87" i="7"/>
  <c r="M87" i="7"/>
  <c r="L87" i="7"/>
  <c r="L115" i="7" s="1"/>
  <c r="R115" i="7" s="1"/>
  <c r="K87" i="7"/>
  <c r="J87" i="7"/>
  <c r="J115" i="7" s="1"/>
  <c r="I87" i="7"/>
  <c r="I115" i="7" s="1"/>
  <c r="H87" i="7"/>
  <c r="G87" i="7"/>
  <c r="F87" i="7"/>
  <c r="D87" i="7"/>
  <c r="C87" i="7"/>
  <c r="B87" i="7"/>
  <c r="W87" i="8"/>
  <c r="W115" i="8" s="1"/>
  <c r="V87" i="8"/>
  <c r="V115" i="8" s="1"/>
  <c r="O87" i="8"/>
  <c r="N87" i="8"/>
  <c r="N114" i="8" s="1"/>
  <c r="M87" i="8"/>
  <c r="L87" i="8"/>
  <c r="L115" i="8" s="1"/>
  <c r="R115" i="8" s="1"/>
  <c r="K87" i="8"/>
  <c r="K115" i="8" s="1"/>
  <c r="J87" i="8"/>
  <c r="I87" i="8"/>
  <c r="I115" i="8" s="1"/>
  <c r="H87" i="8"/>
  <c r="G87" i="8"/>
  <c r="F87" i="8"/>
  <c r="D87" i="8"/>
  <c r="D115" i="8" s="1"/>
  <c r="C87" i="8"/>
  <c r="B87" i="8"/>
  <c r="W87" i="9"/>
  <c r="V87" i="9"/>
  <c r="V115" i="9" s="1"/>
  <c r="O87" i="9"/>
  <c r="N87" i="9"/>
  <c r="M87" i="9"/>
  <c r="L87" i="9"/>
  <c r="K87" i="9"/>
  <c r="J87" i="9"/>
  <c r="J115" i="9" s="1"/>
  <c r="I87" i="9"/>
  <c r="H87" i="9"/>
  <c r="H115" i="9" s="1"/>
  <c r="G87" i="9"/>
  <c r="F87" i="9"/>
  <c r="D87" i="9"/>
  <c r="C87" i="9"/>
  <c r="B87" i="9"/>
  <c r="W87" i="10"/>
  <c r="W115" i="10" s="1"/>
  <c r="V87" i="10"/>
  <c r="V115" i="10" s="1"/>
  <c r="O87" i="10"/>
  <c r="O114" i="10" s="1"/>
  <c r="N87" i="10"/>
  <c r="M87" i="10"/>
  <c r="L87" i="10"/>
  <c r="K87" i="10"/>
  <c r="J87" i="10"/>
  <c r="I87" i="10"/>
  <c r="I115" i="10" s="1"/>
  <c r="H87" i="10"/>
  <c r="H115" i="10" s="1"/>
  <c r="G87" i="10"/>
  <c r="F87" i="10"/>
  <c r="D87" i="10"/>
  <c r="C87" i="10"/>
  <c r="B87" i="10"/>
  <c r="W87" i="11"/>
  <c r="W115" i="11" s="1"/>
  <c r="V87" i="11"/>
  <c r="O87" i="11"/>
  <c r="O115" i="11" s="1"/>
  <c r="N87" i="11"/>
  <c r="N115" i="11" s="1"/>
  <c r="M87" i="11"/>
  <c r="L87" i="11"/>
  <c r="K87" i="11"/>
  <c r="J87" i="11"/>
  <c r="I87" i="11"/>
  <c r="H87" i="11"/>
  <c r="H115" i="11" s="1"/>
  <c r="G87" i="11"/>
  <c r="G115" i="11" s="1"/>
  <c r="F87" i="11"/>
  <c r="D87" i="11"/>
  <c r="C87" i="11"/>
  <c r="B87" i="11"/>
  <c r="W87" i="12"/>
  <c r="V87" i="12"/>
  <c r="V115" i="12" s="1"/>
  <c r="O87" i="12"/>
  <c r="N87" i="12"/>
  <c r="N115" i="12" s="1"/>
  <c r="M87" i="12"/>
  <c r="M115" i="12" s="1"/>
  <c r="S115" i="12" s="1"/>
  <c r="L87" i="12"/>
  <c r="K87" i="12"/>
  <c r="J87" i="12"/>
  <c r="I87" i="12"/>
  <c r="H87" i="12"/>
  <c r="G87" i="12"/>
  <c r="G115" i="12" s="1"/>
  <c r="F87" i="12"/>
  <c r="D87" i="12"/>
  <c r="D115" i="12" s="1"/>
  <c r="C87" i="12"/>
  <c r="B87" i="12"/>
  <c r="W87" i="13"/>
  <c r="V87" i="13"/>
  <c r="O87" i="13"/>
  <c r="N87" i="13"/>
  <c r="M87" i="13"/>
  <c r="M115" i="13" s="1"/>
  <c r="S115" i="13" s="1"/>
  <c r="L87" i="13"/>
  <c r="L115" i="13" s="1"/>
  <c r="R115" i="13" s="1"/>
  <c r="K87" i="13"/>
  <c r="K115" i="13" s="1"/>
  <c r="J87" i="13"/>
  <c r="J115" i="13" s="1"/>
  <c r="I87" i="13"/>
  <c r="H87" i="13"/>
  <c r="G87" i="13"/>
  <c r="F87" i="13"/>
  <c r="F115" i="13" s="1"/>
  <c r="D87" i="13"/>
  <c r="C87" i="13"/>
  <c r="C115" i="13" s="1"/>
  <c r="B87" i="13"/>
  <c r="B115" i="13" s="1"/>
  <c r="W87" i="14"/>
  <c r="V87" i="14"/>
  <c r="O87" i="14"/>
  <c r="N87" i="14"/>
  <c r="M87" i="14"/>
  <c r="M115" i="14" s="1"/>
  <c r="S115" i="14" s="1"/>
  <c r="L87" i="14"/>
  <c r="L115" i="14" s="1"/>
  <c r="R115" i="14" s="1"/>
  <c r="K87" i="14"/>
  <c r="K115" i="14" s="1"/>
  <c r="J87" i="14"/>
  <c r="J115" i="14" s="1"/>
  <c r="I87" i="14"/>
  <c r="I115" i="14" s="1"/>
  <c r="H87" i="14"/>
  <c r="G87" i="14"/>
  <c r="F87" i="14"/>
  <c r="D87" i="14"/>
  <c r="D115" i="14" s="1"/>
  <c r="C87" i="14"/>
  <c r="C115" i="14" s="1"/>
  <c r="B87" i="14"/>
  <c r="B115" i="14" s="1"/>
  <c r="W87" i="15"/>
  <c r="V87" i="15"/>
  <c r="O87" i="15"/>
  <c r="O114" i="15" s="1"/>
  <c r="N87" i="15"/>
  <c r="N115" i="15" s="1"/>
  <c r="M87" i="15"/>
  <c r="L87" i="15"/>
  <c r="K87" i="15"/>
  <c r="K115" i="15" s="1"/>
  <c r="J87" i="15"/>
  <c r="J115" i="15" s="1"/>
  <c r="I87" i="15"/>
  <c r="H87" i="15"/>
  <c r="G87" i="15"/>
  <c r="G115" i="15" s="1"/>
  <c r="F87" i="15"/>
  <c r="F115" i="15" s="1"/>
  <c r="D87" i="15"/>
  <c r="C87" i="15"/>
  <c r="C115" i="15" s="1"/>
  <c r="B87" i="15"/>
  <c r="W87" i="16"/>
  <c r="W115" i="16" s="1"/>
  <c r="V87" i="16"/>
  <c r="V115" i="16" s="1"/>
  <c r="O87" i="16"/>
  <c r="N87" i="16"/>
  <c r="N114" i="16" s="1"/>
  <c r="M87" i="16"/>
  <c r="M115" i="16" s="1"/>
  <c r="S115" i="16" s="1"/>
  <c r="L87" i="16"/>
  <c r="L115" i="16" s="1"/>
  <c r="R115" i="16" s="1"/>
  <c r="K87" i="16"/>
  <c r="K115" i="16" s="1"/>
  <c r="J87" i="16"/>
  <c r="I87" i="16"/>
  <c r="I115" i="16" s="1"/>
  <c r="H87" i="16"/>
  <c r="G87" i="16"/>
  <c r="F87" i="16"/>
  <c r="D87" i="16"/>
  <c r="D115" i="16" s="1"/>
  <c r="C87" i="16"/>
  <c r="B87" i="16"/>
  <c r="B115" i="16" s="1"/>
  <c r="W87" i="17"/>
  <c r="W115" i="17" s="1"/>
  <c r="V87" i="17"/>
  <c r="V115" i="17" s="1"/>
  <c r="O87" i="17"/>
  <c r="N87" i="17"/>
  <c r="M87" i="17"/>
  <c r="L87" i="17"/>
  <c r="L115" i="17" s="1"/>
  <c r="R115" i="17" s="1"/>
  <c r="K87" i="17"/>
  <c r="K115" i="17" s="1"/>
  <c r="J87" i="17"/>
  <c r="J115" i="17" s="1"/>
  <c r="I87" i="17"/>
  <c r="H87" i="17"/>
  <c r="H115" i="17" s="1"/>
  <c r="G87" i="17"/>
  <c r="F87" i="17"/>
  <c r="D87" i="17"/>
  <c r="C87" i="17"/>
  <c r="C115" i="17" s="1"/>
  <c r="B87" i="17"/>
  <c r="B115" i="17" s="1"/>
  <c r="W87" i="18"/>
  <c r="W115" i="18" s="1"/>
  <c r="V87" i="18"/>
  <c r="O87" i="18"/>
  <c r="N87" i="18"/>
  <c r="M87" i="18"/>
  <c r="L87" i="18"/>
  <c r="K87" i="18"/>
  <c r="J87" i="18"/>
  <c r="I87" i="18"/>
  <c r="I115" i="18" s="1"/>
  <c r="H87" i="18"/>
  <c r="H115" i="18" s="1"/>
  <c r="G87" i="18"/>
  <c r="G115" i="18" s="1"/>
  <c r="F87" i="18"/>
  <c r="D87" i="18"/>
  <c r="C87" i="18"/>
  <c r="B87" i="18"/>
  <c r="B115" i="18" s="1"/>
  <c r="W87" i="19"/>
  <c r="V87" i="19"/>
  <c r="V115" i="19" s="1"/>
  <c r="O87" i="19"/>
  <c r="O115" i="19" s="1"/>
  <c r="N87" i="19"/>
  <c r="N115" i="19" s="1"/>
  <c r="M87" i="19"/>
  <c r="L87" i="19"/>
  <c r="K87" i="19"/>
  <c r="J87" i="19"/>
  <c r="I87" i="19"/>
  <c r="H87" i="19"/>
  <c r="H115" i="19" s="1"/>
  <c r="G87" i="19"/>
  <c r="G115" i="19" s="1"/>
  <c r="F87" i="19"/>
  <c r="F115" i="19" s="1"/>
  <c r="D87" i="19"/>
  <c r="C87" i="19"/>
  <c r="B87" i="19"/>
  <c r="W87" i="20"/>
  <c r="V87" i="20"/>
  <c r="V115" i="20" s="1"/>
  <c r="O87" i="20"/>
  <c r="O115" i="20" s="1"/>
  <c r="N87" i="20"/>
  <c r="N114" i="20" s="1"/>
  <c r="M87" i="20"/>
  <c r="L87" i="20"/>
  <c r="K87" i="20"/>
  <c r="J87" i="20"/>
  <c r="I87" i="20"/>
  <c r="I115" i="20" s="1"/>
  <c r="H87" i="20"/>
  <c r="G87" i="20"/>
  <c r="G115" i="20" s="1"/>
  <c r="F87" i="20"/>
  <c r="F115" i="20" s="1"/>
  <c r="D87" i="20"/>
  <c r="D115" i="20" s="1"/>
  <c r="C87" i="20"/>
  <c r="B87" i="20"/>
  <c r="W87" i="21"/>
  <c r="V87" i="21"/>
  <c r="O87" i="21"/>
  <c r="N87" i="21"/>
  <c r="M87" i="21"/>
  <c r="M115" i="21" s="1"/>
  <c r="S115" i="21" s="1"/>
  <c r="L87" i="21"/>
  <c r="L115" i="21" s="1"/>
  <c r="R115" i="21" s="1"/>
  <c r="K87" i="21"/>
  <c r="K115" i="21" s="1"/>
  <c r="J87" i="21"/>
  <c r="J115" i="21" s="1"/>
  <c r="I87" i="21"/>
  <c r="H87" i="21"/>
  <c r="G87" i="21"/>
  <c r="F87" i="21"/>
  <c r="F115" i="21" s="1"/>
  <c r="D87" i="21"/>
  <c r="D115" i="21" s="1"/>
  <c r="C87" i="21"/>
  <c r="C115" i="21" s="1"/>
  <c r="B87" i="21"/>
  <c r="B115" i="21" s="1"/>
  <c r="W87" i="22"/>
  <c r="V87" i="22"/>
  <c r="O87" i="22"/>
  <c r="N87" i="22"/>
  <c r="M87" i="22"/>
  <c r="M115" i="22" s="1"/>
  <c r="S115" i="22" s="1"/>
  <c r="L87" i="22"/>
  <c r="K87" i="22"/>
  <c r="K115" i="22" s="1"/>
  <c r="J87" i="22"/>
  <c r="I87" i="22"/>
  <c r="H87" i="22"/>
  <c r="G87" i="22"/>
  <c r="F87" i="22"/>
  <c r="D87" i="22"/>
  <c r="D115" i="22" s="1"/>
  <c r="C87" i="22"/>
  <c r="B87" i="22"/>
  <c r="B115" i="22" s="1"/>
  <c r="W87" i="23"/>
  <c r="W115" i="23" s="1"/>
  <c r="V87" i="23"/>
  <c r="V115" i="23" s="1"/>
  <c r="O87" i="23"/>
  <c r="O115" i="23" s="1"/>
  <c r="N87" i="23"/>
  <c r="N115" i="23" s="1"/>
  <c r="M87" i="23"/>
  <c r="L87" i="23"/>
  <c r="L115" i="23" s="1"/>
  <c r="R115" i="23" s="1"/>
  <c r="K87" i="23"/>
  <c r="J87" i="23"/>
  <c r="J115" i="23" s="1"/>
  <c r="I87" i="23"/>
  <c r="H87" i="23"/>
  <c r="G87" i="23"/>
  <c r="G115" i="23" s="1"/>
  <c r="F87" i="23"/>
  <c r="F115" i="23" s="1"/>
  <c r="D87" i="23"/>
  <c r="C87" i="23"/>
  <c r="C115" i="23" s="1"/>
  <c r="B87" i="23"/>
  <c r="W87" i="24"/>
  <c r="W115" i="24" s="1"/>
  <c r="V87" i="24"/>
  <c r="V115" i="24" s="1"/>
  <c r="O87" i="24"/>
  <c r="N87" i="24"/>
  <c r="N115" i="24" s="1"/>
  <c r="M87" i="24"/>
  <c r="M115" i="24" s="1"/>
  <c r="S115" i="24" s="1"/>
  <c r="L87" i="24"/>
  <c r="L115" i="24" s="1"/>
  <c r="R115" i="24" s="1"/>
  <c r="K87" i="24"/>
  <c r="J87" i="24"/>
  <c r="J115" i="24" s="1"/>
  <c r="I87" i="24"/>
  <c r="H87" i="24"/>
  <c r="H115" i="24" s="1"/>
  <c r="G87" i="24"/>
  <c r="F87" i="24"/>
  <c r="F115" i="24" s="1"/>
  <c r="D87" i="24"/>
  <c r="D115" i="24" s="1"/>
  <c r="C87" i="24"/>
  <c r="C115" i="24" s="1"/>
  <c r="B87" i="24"/>
  <c r="W87" i="1"/>
  <c r="W115" i="1" s="1"/>
  <c r="V87" i="1"/>
  <c r="O87" i="1"/>
  <c r="N87" i="1"/>
  <c r="M87" i="1"/>
  <c r="L87" i="1"/>
  <c r="K87" i="1"/>
  <c r="K115" i="1" s="1"/>
  <c r="J87" i="1"/>
  <c r="I87" i="1"/>
  <c r="I115" i="1" s="1"/>
  <c r="H87" i="1"/>
  <c r="G87" i="1"/>
  <c r="F87" i="1"/>
  <c r="D87" i="1"/>
  <c r="C87" i="1"/>
  <c r="B87" i="1"/>
  <c r="B115" i="1" s="1"/>
  <c r="V115" i="2"/>
  <c r="M115" i="2"/>
  <c r="S115" i="2" s="1"/>
  <c r="L115" i="2"/>
  <c r="R115" i="2" s="1"/>
  <c r="K115" i="2"/>
  <c r="D115" i="2"/>
  <c r="C115" i="2"/>
  <c r="O114" i="2"/>
  <c r="U113" i="2"/>
  <c r="T113" i="2"/>
  <c r="S113" i="2"/>
  <c r="R113" i="2"/>
  <c r="S112" i="2"/>
  <c r="R112" i="2"/>
  <c r="E112" i="2"/>
  <c r="S111" i="2"/>
  <c r="R111" i="2"/>
  <c r="E111" i="2"/>
  <c r="U111" i="2" s="1"/>
  <c r="S110" i="2"/>
  <c r="R110" i="2"/>
  <c r="E110" i="2"/>
  <c r="S109" i="2"/>
  <c r="R109" i="2"/>
  <c r="E109" i="2"/>
  <c r="T109" i="2" s="1"/>
  <c r="S108" i="2"/>
  <c r="R108" i="2"/>
  <c r="E108" i="2"/>
  <c r="S107" i="2"/>
  <c r="R107" i="2"/>
  <c r="E107" i="2"/>
  <c r="U107" i="2" s="1"/>
  <c r="S106" i="2"/>
  <c r="R106" i="2"/>
  <c r="E106" i="2"/>
  <c r="S105" i="2"/>
  <c r="R105" i="2"/>
  <c r="E105" i="2"/>
  <c r="S104" i="2"/>
  <c r="R104" i="2"/>
  <c r="E104" i="2"/>
  <c r="S103" i="2"/>
  <c r="R103" i="2"/>
  <c r="E103" i="2"/>
  <c r="U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T100" i="2" s="1"/>
  <c r="S99" i="2"/>
  <c r="R99" i="2"/>
  <c r="E99" i="2"/>
  <c r="U99" i="2" s="1"/>
  <c r="S98" i="2"/>
  <c r="R98" i="2"/>
  <c r="E98" i="2"/>
  <c r="U98" i="2" s="1"/>
  <c r="W97" i="2"/>
  <c r="V97" i="2"/>
  <c r="V114" i="2" s="1"/>
  <c r="M97" i="2"/>
  <c r="M114" i="2" s="1"/>
  <c r="S114" i="2" s="1"/>
  <c r="L97" i="2"/>
  <c r="L114" i="2" s="1"/>
  <c r="R114" i="2" s="1"/>
  <c r="K97" i="2"/>
  <c r="K114" i="2" s="1"/>
  <c r="J97" i="2"/>
  <c r="I97" i="2"/>
  <c r="H97" i="2"/>
  <c r="G97" i="2"/>
  <c r="F97" i="2"/>
  <c r="F114" i="2" s="1"/>
  <c r="D97" i="2"/>
  <c r="D114" i="2" s="1"/>
  <c r="C97" i="2"/>
  <c r="C114" i="2" s="1"/>
  <c r="B97" i="2"/>
  <c r="M115" i="3"/>
  <c r="S115" i="3" s="1"/>
  <c r="L115" i="3"/>
  <c r="R115" i="3" s="1"/>
  <c r="K115" i="3"/>
  <c r="J115" i="3"/>
  <c r="I115" i="3"/>
  <c r="D115" i="3"/>
  <c r="C115" i="3"/>
  <c r="B115" i="3"/>
  <c r="U113" i="3"/>
  <c r="T113" i="3"/>
  <c r="S113" i="3"/>
  <c r="R113" i="3"/>
  <c r="S112" i="3"/>
  <c r="R112" i="3"/>
  <c r="E112" i="3"/>
  <c r="U112" i="3" s="1"/>
  <c r="S111" i="3"/>
  <c r="R111" i="3"/>
  <c r="E111" i="3"/>
  <c r="S110" i="3"/>
  <c r="R110" i="3"/>
  <c r="E110" i="3"/>
  <c r="T110" i="3" s="1"/>
  <c r="T109" i="3"/>
  <c r="S109" i="3"/>
  <c r="R109" i="3"/>
  <c r="E109" i="3"/>
  <c r="U109" i="3" s="1"/>
  <c r="S108" i="3"/>
  <c r="R108" i="3"/>
  <c r="E108" i="3"/>
  <c r="U108" i="3" s="1"/>
  <c r="S107" i="3"/>
  <c r="R107" i="3"/>
  <c r="E107" i="3"/>
  <c r="S106" i="3"/>
  <c r="R106" i="3"/>
  <c r="E106" i="3"/>
  <c r="S105" i="3"/>
  <c r="R105" i="3"/>
  <c r="E105" i="3"/>
  <c r="U104" i="3"/>
  <c r="S104" i="3"/>
  <c r="R104" i="3"/>
  <c r="E104" i="3"/>
  <c r="T104" i="3" s="1"/>
  <c r="S103" i="3"/>
  <c r="R103" i="3"/>
  <c r="E103" i="3"/>
  <c r="U103" i="3" s="1"/>
  <c r="S102" i="3"/>
  <c r="R102" i="3"/>
  <c r="E102" i="3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W97" i="3"/>
  <c r="W114" i="3" s="1"/>
  <c r="V97" i="3"/>
  <c r="M97" i="3"/>
  <c r="M114" i="3" s="1"/>
  <c r="S114" i="3" s="1"/>
  <c r="L97" i="3"/>
  <c r="R97" i="3" s="1"/>
  <c r="K97" i="3"/>
  <c r="K114" i="3" s="1"/>
  <c r="J97" i="3"/>
  <c r="J114" i="3" s="1"/>
  <c r="I97" i="3"/>
  <c r="I114" i="3" s="1"/>
  <c r="H97" i="3"/>
  <c r="G97" i="3"/>
  <c r="F97" i="3"/>
  <c r="D97" i="3"/>
  <c r="D114" i="3" s="1"/>
  <c r="C97" i="3"/>
  <c r="C114" i="3" s="1"/>
  <c r="B97" i="3"/>
  <c r="B114" i="3" s="1"/>
  <c r="W115" i="4"/>
  <c r="N115" i="4"/>
  <c r="K115" i="4"/>
  <c r="J115" i="4"/>
  <c r="I115" i="4"/>
  <c r="H115" i="4"/>
  <c r="C115" i="4"/>
  <c r="B115" i="4"/>
  <c r="N114" i="4"/>
  <c r="U113" i="4"/>
  <c r="T113" i="4"/>
  <c r="S113" i="4"/>
  <c r="R113" i="4"/>
  <c r="S112" i="4"/>
  <c r="R112" i="4"/>
  <c r="E112" i="4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S105" i="4"/>
  <c r="R105" i="4"/>
  <c r="E105" i="4"/>
  <c r="U105" i="4" s="1"/>
  <c r="T104" i="4"/>
  <c r="S104" i="4"/>
  <c r="R104" i="4"/>
  <c r="E104" i="4"/>
  <c r="U104" i="4" s="1"/>
  <c r="S103" i="4"/>
  <c r="R103" i="4"/>
  <c r="E103" i="4"/>
  <c r="T103" i="4" s="1"/>
  <c r="T102" i="4"/>
  <c r="S102" i="4"/>
  <c r="R102" i="4"/>
  <c r="E102" i="4"/>
  <c r="U102" i="4" s="1"/>
  <c r="S101" i="4"/>
  <c r="R101" i="4"/>
  <c r="E101" i="4"/>
  <c r="U101" i="4" s="1"/>
  <c r="T100" i="4"/>
  <c r="S100" i="4"/>
  <c r="R100" i="4"/>
  <c r="E100" i="4"/>
  <c r="U100" i="4" s="1"/>
  <c r="S99" i="4"/>
  <c r="R99" i="4"/>
  <c r="E99" i="4"/>
  <c r="U99" i="4" s="1"/>
  <c r="S98" i="4"/>
  <c r="R98" i="4"/>
  <c r="E98" i="4"/>
  <c r="W97" i="4"/>
  <c r="W114" i="4" s="1"/>
  <c r="V97" i="4"/>
  <c r="M97" i="4"/>
  <c r="L97" i="4"/>
  <c r="K97" i="4"/>
  <c r="K114" i="4" s="1"/>
  <c r="J97" i="4"/>
  <c r="J114" i="4" s="1"/>
  <c r="I97" i="4"/>
  <c r="I114" i="4" s="1"/>
  <c r="H97" i="4"/>
  <c r="H114" i="4" s="1"/>
  <c r="G97" i="4"/>
  <c r="F97" i="4"/>
  <c r="D97" i="4"/>
  <c r="C97" i="4"/>
  <c r="C114" i="4" s="1"/>
  <c r="B97" i="4"/>
  <c r="B114" i="4" s="1"/>
  <c r="W115" i="5"/>
  <c r="V115" i="5"/>
  <c r="O115" i="5"/>
  <c r="I115" i="5"/>
  <c r="H115" i="5"/>
  <c r="G115" i="5"/>
  <c r="F115" i="5"/>
  <c r="O114" i="5"/>
  <c r="N114" i="5"/>
  <c r="U113" i="5"/>
  <c r="T113" i="5"/>
  <c r="S113" i="5"/>
  <c r="R113" i="5"/>
  <c r="S112" i="5"/>
  <c r="R112" i="5"/>
  <c r="E112" i="5"/>
  <c r="T111" i="5"/>
  <c r="S111" i="5"/>
  <c r="R111" i="5"/>
  <c r="E111" i="5"/>
  <c r="U111" i="5" s="1"/>
  <c r="S110" i="5"/>
  <c r="R110" i="5"/>
  <c r="E110" i="5"/>
  <c r="U110" i="5" s="1"/>
  <c r="T109" i="5"/>
  <c r="S109" i="5"/>
  <c r="R109" i="5"/>
  <c r="E109" i="5"/>
  <c r="U109" i="5" s="1"/>
  <c r="S108" i="5"/>
  <c r="R108" i="5"/>
  <c r="E108" i="5"/>
  <c r="T108" i="5" s="1"/>
  <c r="S107" i="5"/>
  <c r="R107" i="5"/>
  <c r="E107" i="5"/>
  <c r="S106" i="5"/>
  <c r="R106" i="5"/>
  <c r="E106" i="5"/>
  <c r="U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S102" i="5"/>
  <c r="R102" i="5"/>
  <c r="E102" i="5"/>
  <c r="U102" i="5" s="1"/>
  <c r="U101" i="5"/>
  <c r="S101" i="5"/>
  <c r="R101" i="5"/>
  <c r="E101" i="5"/>
  <c r="T101" i="5" s="1"/>
  <c r="S100" i="5"/>
  <c r="R100" i="5"/>
  <c r="E100" i="5"/>
  <c r="U100" i="5" s="1"/>
  <c r="S99" i="5"/>
  <c r="R99" i="5"/>
  <c r="E99" i="5"/>
  <c r="S98" i="5"/>
  <c r="R98" i="5"/>
  <c r="E98" i="5"/>
  <c r="U98" i="5" s="1"/>
  <c r="W97" i="5"/>
  <c r="W114" i="5" s="1"/>
  <c r="V97" i="5"/>
  <c r="V114" i="5" s="1"/>
  <c r="R97" i="5"/>
  <c r="M97" i="5"/>
  <c r="L97" i="5"/>
  <c r="K97" i="5"/>
  <c r="J97" i="5"/>
  <c r="I97" i="5"/>
  <c r="I114" i="5" s="1"/>
  <c r="H97" i="5"/>
  <c r="H114" i="5" s="1"/>
  <c r="G97" i="5"/>
  <c r="G114" i="5" s="1"/>
  <c r="F97" i="5"/>
  <c r="D97" i="5"/>
  <c r="C97" i="5"/>
  <c r="B97" i="5"/>
  <c r="W115" i="6"/>
  <c r="V115" i="6"/>
  <c r="O115" i="6"/>
  <c r="N115" i="6"/>
  <c r="I115" i="6"/>
  <c r="G115" i="6"/>
  <c r="F115" i="6"/>
  <c r="D115" i="6"/>
  <c r="C115" i="6"/>
  <c r="O114" i="6"/>
  <c r="N114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U110" i="6" s="1"/>
  <c r="S109" i="6"/>
  <c r="R109" i="6"/>
  <c r="E109" i="6"/>
  <c r="S108" i="6"/>
  <c r="R108" i="6"/>
  <c r="E108" i="6"/>
  <c r="S107" i="6"/>
  <c r="R107" i="6"/>
  <c r="E107" i="6"/>
  <c r="U107" i="6" s="1"/>
  <c r="S106" i="6"/>
  <c r="R106" i="6"/>
  <c r="E106" i="6"/>
  <c r="U106" i="6" s="1"/>
  <c r="S105" i="6"/>
  <c r="R105" i="6"/>
  <c r="E105" i="6"/>
  <c r="U104" i="6"/>
  <c r="S104" i="6"/>
  <c r="R104" i="6"/>
  <c r="E104" i="6"/>
  <c r="T104" i="6" s="1"/>
  <c r="S103" i="6"/>
  <c r="R103" i="6"/>
  <c r="E103" i="6"/>
  <c r="U103" i="6" s="1"/>
  <c r="S102" i="6"/>
  <c r="R102" i="6"/>
  <c r="E102" i="6"/>
  <c r="T101" i="6"/>
  <c r="S101" i="6"/>
  <c r="R101" i="6"/>
  <c r="E101" i="6"/>
  <c r="U101" i="6" s="1"/>
  <c r="S100" i="6"/>
  <c r="R100" i="6"/>
  <c r="E100" i="6"/>
  <c r="T99" i="6"/>
  <c r="S99" i="6"/>
  <c r="R99" i="6"/>
  <c r="E99" i="6"/>
  <c r="U99" i="6" s="1"/>
  <c r="S98" i="6"/>
  <c r="R98" i="6"/>
  <c r="E98" i="6"/>
  <c r="W97" i="6"/>
  <c r="W114" i="6" s="1"/>
  <c r="V97" i="6"/>
  <c r="V114" i="6" s="1"/>
  <c r="M97" i="6"/>
  <c r="L97" i="6"/>
  <c r="K97" i="6"/>
  <c r="J97" i="6"/>
  <c r="J114" i="6" s="1"/>
  <c r="I97" i="6"/>
  <c r="H97" i="6"/>
  <c r="G97" i="6"/>
  <c r="G114" i="6" s="1"/>
  <c r="F97" i="6"/>
  <c r="F114" i="6" s="1"/>
  <c r="D97" i="6"/>
  <c r="C97" i="6"/>
  <c r="B97" i="6"/>
  <c r="O115" i="7"/>
  <c r="N115" i="7"/>
  <c r="M115" i="7"/>
  <c r="S115" i="7" s="1"/>
  <c r="K115" i="7"/>
  <c r="H115" i="7"/>
  <c r="G115" i="7"/>
  <c r="F115" i="7"/>
  <c r="D115" i="7"/>
  <c r="C115" i="7"/>
  <c r="B115" i="7"/>
  <c r="O114" i="7"/>
  <c r="N114" i="7"/>
  <c r="U113" i="7"/>
  <c r="T113" i="7"/>
  <c r="S113" i="7"/>
  <c r="R113" i="7"/>
  <c r="S112" i="7"/>
  <c r="R112" i="7"/>
  <c r="E112" i="7"/>
  <c r="U112" i="7" s="1"/>
  <c r="S111" i="7"/>
  <c r="R111" i="7"/>
  <c r="E111" i="7"/>
  <c r="S110" i="7"/>
  <c r="R110" i="7"/>
  <c r="E110" i="7"/>
  <c r="S109" i="7"/>
  <c r="R109" i="7"/>
  <c r="E109" i="7"/>
  <c r="S108" i="7"/>
  <c r="R108" i="7"/>
  <c r="E108" i="7"/>
  <c r="U108" i="7" s="1"/>
  <c r="S107" i="7"/>
  <c r="R107" i="7"/>
  <c r="E107" i="7"/>
  <c r="U107" i="7" s="1"/>
  <c r="S106" i="7"/>
  <c r="R106" i="7"/>
  <c r="E106" i="7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S100" i="7"/>
  <c r="R100" i="7"/>
  <c r="E100" i="7"/>
  <c r="U100" i="7" s="1"/>
  <c r="S99" i="7"/>
  <c r="R99" i="7"/>
  <c r="E99" i="7"/>
  <c r="S98" i="7"/>
  <c r="R98" i="7"/>
  <c r="E98" i="7"/>
  <c r="U98" i="7" s="1"/>
  <c r="W97" i="7"/>
  <c r="V97" i="7"/>
  <c r="M97" i="7"/>
  <c r="S97" i="7" s="1"/>
  <c r="L97" i="7"/>
  <c r="K97" i="7"/>
  <c r="J97" i="7"/>
  <c r="I97" i="7"/>
  <c r="H97" i="7"/>
  <c r="G97" i="7"/>
  <c r="F97" i="7"/>
  <c r="D97" i="7"/>
  <c r="D114" i="7" s="1"/>
  <c r="C97" i="7"/>
  <c r="B97" i="7"/>
  <c r="B114" i="7" s="1"/>
  <c r="O115" i="8"/>
  <c r="N115" i="8"/>
  <c r="M115" i="8"/>
  <c r="S115" i="8" s="1"/>
  <c r="J115" i="8"/>
  <c r="H115" i="8"/>
  <c r="G115" i="8"/>
  <c r="F115" i="8"/>
  <c r="C115" i="8"/>
  <c r="B115" i="8"/>
  <c r="O114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S109" i="8"/>
  <c r="R109" i="8"/>
  <c r="E109" i="8"/>
  <c r="S108" i="8"/>
  <c r="R108" i="8"/>
  <c r="E108" i="8"/>
  <c r="U108" i="8" s="1"/>
  <c r="S107" i="8"/>
  <c r="R107" i="8"/>
  <c r="E107" i="8"/>
  <c r="S106" i="8"/>
  <c r="R106" i="8"/>
  <c r="E106" i="8"/>
  <c r="T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T103" i="8" s="1"/>
  <c r="S102" i="8"/>
  <c r="R102" i="8"/>
  <c r="E102" i="8"/>
  <c r="S101" i="8"/>
  <c r="R101" i="8"/>
  <c r="E101" i="8"/>
  <c r="T101" i="8" s="1"/>
  <c r="S100" i="8"/>
  <c r="R100" i="8"/>
  <c r="E100" i="8"/>
  <c r="S99" i="8"/>
  <c r="R99" i="8"/>
  <c r="E99" i="8"/>
  <c r="S98" i="8"/>
  <c r="R98" i="8"/>
  <c r="E98" i="8"/>
  <c r="U98" i="8" s="1"/>
  <c r="W97" i="8"/>
  <c r="V97" i="8"/>
  <c r="M97" i="8"/>
  <c r="S97" i="8" s="1"/>
  <c r="L97" i="8"/>
  <c r="R97" i="8" s="1"/>
  <c r="K97" i="8"/>
  <c r="J97" i="8"/>
  <c r="J114" i="8" s="1"/>
  <c r="I97" i="8"/>
  <c r="H97" i="8"/>
  <c r="H114" i="8" s="1"/>
  <c r="G97" i="8"/>
  <c r="G114" i="8" s="1"/>
  <c r="F97" i="8"/>
  <c r="D97" i="8"/>
  <c r="C97" i="8"/>
  <c r="C114" i="8" s="1"/>
  <c r="B97" i="8"/>
  <c r="W115" i="9"/>
  <c r="O115" i="9"/>
  <c r="N115" i="9"/>
  <c r="M115" i="9"/>
  <c r="S115" i="9" s="1"/>
  <c r="L115" i="9"/>
  <c r="R115" i="9" s="1"/>
  <c r="K115" i="9"/>
  <c r="I115" i="9"/>
  <c r="G115" i="9"/>
  <c r="F115" i="9"/>
  <c r="D115" i="9"/>
  <c r="C115" i="9"/>
  <c r="B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S110" i="9"/>
  <c r="R110" i="9"/>
  <c r="E110" i="9"/>
  <c r="U110" i="9" s="1"/>
  <c r="S109" i="9"/>
  <c r="R109" i="9"/>
  <c r="E109" i="9"/>
  <c r="U109" i="9" s="1"/>
  <c r="S108" i="9"/>
  <c r="R108" i="9"/>
  <c r="E108" i="9"/>
  <c r="T108" i="9" s="1"/>
  <c r="S107" i="9"/>
  <c r="R107" i="9"/>
  <c r="E107" i="9"/>
  <c r="S106" i="9"/>
  <c r="R106" i="9"/>
  <c r="E106" i="9"/>
  <c r="U106" i="9" s="1"/>
  <c r="S105" i="9"/>
  <c r="R105" i="9"/>
  <c r="E105" i="9"/>
  <c r="S104" i="9"/>
  <c r="R104" i="9"/>
  <c r="E104" i="9"/>
  <c r="T104" i="9" s="1"/>
  <c r="S103" i="9"/>
  <c r="R103" i="9"/>
  <c r="E103" i="9"/>
  <c r="S102" i="9"/>
  <c r="R102" i="9"/>
  <c r="E102" i="9"/>
  <c r="T102" i="9" s="1"/>
  <c r="T101" i="9"/>
  <c r="S101" i="9"/>
  <c r="R101" i="9"/>
  <c r="E101" i="9"/>
  <c r="U101" i="9" s="1"/>
  <c r="S100" i="9"/>
  <c r="R100" i="9"/>
  <c r="E100" i="9"/>
  <c r="T100" i="9" s="1"/>
  <c r="U99" i="9"/>
  <c r="T99" i="9"/>
  <c r="S99" i="9"/>
  <c r="R99" i="9"/>
  <c r="E99" i="9"/>
  <c r="S98" i="9"/>
  <c r="R98" i="9"/>
  <c r="E98" i="9"/>
  <c r="U98" i="9" s="1"/>
  <c r="W97" i="9"/>
  <c r="W114" i="9" s="1"/>
  <c r="V97" i="9"/>
  <c r="V114" i="9" s="1"/>
  <c r="M97" i="9"/>
  <c r="L97" i="9"/>
  <c r="L114" i="9" s="1"/>
  <c r="R114" i="9" s="1"/>
  <c r="K97" i="9"/>
  <c r="J97" i="9"/>
  <c r="I97" i="9"/>
  <c r="H97" i="9"/>
  <c r="H114" i="9" s="1"/>
  <c r="G97" i="9"/>
  <c r="G114" i="9" s="1"/>
  <c r="F97" i="9"/>
  <c r="F114" i="9" s="1"/>
  <c r="D97" i="9"/>
  <c r="C97" i="9"/>
  <c r="B97" i="9"/>
  <c r="O115" i="10"/>
  <c r="N115" i="10"/>
  <c r="M115" i="10"/>
  <c r="S115" i="10" s="1"/>
  <c r="L115" i="10"/>
  <c r="R115" i="10" s="1"/>
  <c r="K115" i="10"/>
  <c r="J115" i="10"/>
  <c r="G115" i="10"/>
  <c r="F115" i="10"/>
  <c r="D115" i="10"/>
  <c r="C115" i="10"/>
  <c r="B115" i="10"/>
  <c r="N114" i="10"/>
  <c r="U113" i="10"/>
  <c r="T113" i="10"/>
  <c r="S113" i="10"/>
  <c r="R113" i="10"/>
  <c r="S112" i="10"/>
  <c r="R112" i="10"/>
  <c r="E112" i="10"/>
  <c r="S111" i="10"/>
  <c r="R111" i="10"/>
  <c r="E111" i="10"/>
  <c r="U111" i="10" s="1"/>
  <c r="S110" i="10"/>
  <c r="R110" i="10"/>
  <c r="E110" i="10"/>
  <c r="U110" i="10" s="1"/>
  <c r="S109" i="10"/>
  <c r="R109" i="10"/>
  <c r="E109" i="10"/>
  <c r="S108" i="10"/>
  <c r="R108" i="10"/>
  <c r="E108" i="10"/>
  <c r="U108" i="10" s="1"/>
  <c r="S107" i="10"/>
  <c r="R107" i="10"/>
  <c r="E107" i="10"/>
  <c r="U107" i="10" s="1"/>
  <c r="S106" i="10"/>
  <c r="R106" i="10"/>
  <c r="E106" i="10"/>
  <c r="S105" i="10"/>
  <c r="R105" i="10"/>
  <c r="E105" i="10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W97" i="10"/>
  <c r="V97" i="10"/>
  <c r="V114" i="10" s="1"/>
  <c r="M97" i="10"/>
  <c r="L97" i="10"/>
  <c r="R97" i="10" s="1"/>
  <c r="K97" i="10"/>
  <c r="K114" i="10" s="1"/>
  <c r="J97" i="10"/>
  <c r="I97" i="10"/>
  <c r="H97" i="10"/>
  <c r="H114" i="10" s="1"/>
  <c r="G97" i="10"/>
  <c r="F97" i="10"/>
  <c r="F114" i="10" s="1"/>
  <c r="D97" i="10"/>
  <c r="D114" i="10" s="1"/>
  <c r="C97" i="10"/>
  <c r="C114" i="10" s="1"/>
  <c r="B97" i="10"/>
  <c r="M115" i="11"/>
  <c r="S115" i="11" s="1"/>
  <c r="L115" i="11"/>
  <c r="R115" i="11" s="1"/>
  <c r="K115" i="11"/>
  <c r="J115" i="11"/>
  <c r="I115" i="11"/>
  <c r="D115" i="11"/>
  <c r="C115" i="11"/>
  <c r="B115" i="11"/>
  <c r="U113" i="11"/>
  <c r="T113" i="11"/>
  <c r="S113" i="11"/>
  <c r="R113" i="11"/>
  <c r="S112" i="11"/>
  <c r="R112" i="11"/>
  <c r="E112" i="11"/>
  <c r="U112" i="11" s="1"/>
  <c r="S111" i="11"/>
  <c r="R111" i="11"/>
  <c r="E111" i="11"/>
  <c r="U111" i="11" s="1"/>
  <c r="S110" i="11"/>
  <c r="R110" i="11"/>
  <c r="E110" i="1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S104" i="11"/>
  <c r="R104" i="11"/>
  <c r="E104" i="11"/>
  <c r="U104" i="11" s="1"/>
  <c r="S103" i="11"/>
  <c r="R103" i="11"/>
  <c r="E103" i="11"/>
  <c r="S102" i="11"/>
  <c r="R102" i="11"/>
  <c r="E102" i="1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W97" i="11"/>
  <c r="W114" i="11" s="1"/>
  <c r="V97" i="11"/>
  <c r="M97" i="11"/>
  <c r="M114" i="11" s="1"/>
  <c r="S114" i="11" s="1"/>
  <c r="L97" i="11"/>
  <c r="R97" i="11" s="1"/>
  <c r="K97" i="11"/>
  <c r="K114" i="11" s="1"/>
  <c r="J97" i="11"/>
  <c r="J114" i="11" s="1"/>
  <c r="I97" i="11"/>
  <c r="I114" i="11" s="1"/>
  <c r="H97" i="11"/>
  <c r="G97" i="11"/>
  <c r="F97" i="11"/>
  <c r="D97" i="11"/>
  <c r="D114" i="11" s="1"/>
  <c r="C97" i="11"/>
  <c r="C114" i="11" s="1"/>
  <c r="B97" i="11"/>
  <c r="B114" i="11" s="1"/>
  <c r="W115" i="12"/>
  <c r="K115" i="12"/>
  <c r="J115" i="12"/>
  <c r="I115" i="12"/>
  <c r="H115" i="12"/>
  <c r="F115" i="12"/>
  <c r="C115" i="12"/>
  <c r="B115" i="12"/>
  <c r="U113" i="12"/>
  <c r="T113" i="12"/>
  <c r="S113" i="12"/>
  <c r="R113" i="12"/>
  <c r="S112" i="12"/>
  <c r="R112" i="12"/>
  <c r="E112" i="12"/>
  <c r="S111" i="12"/>
  <c r="R111" i="12"/>
  <c r="E111" i="12"/>
  <c r="T111" i="12" s="1"/>
  <c r="S110" i="12"/>
  <c r="R110" i="12"/>
  <c r="E110" i="12"/>
  <c r="T110" i="12" s="1"/>
  <c r="S109" i="12"/>
  <c r="R109" i="12"/>
  <c r="E109" i="12"/>
  <c r="S108" i="12"/>
  <c r="R108" i="12"/>
  <c r="E108" i="12"/>
  <c r="T108" i="12" s="1"/>
  <c r="S107" i="12"/>
  <c r="R107" i="12"/>
  <c r="E107" i="12"/>
  <c r="S106" i="12"/>
  <c r="R106" i="12"/>
  <c r="E106" i="12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2" i="12"/>
  <c r="S102" i="12"/>
  <c r="R102" i="12"/>
  <c r="E102" i="12"/>
  <c r="U102" i="12" s="1"/>
  <c r="S101" i="12"/>
  <c r="R101" i="12"/>
  <c r="E101" i="12"/>
  <c r="T100" i="12"/>
  <c r="S100" i="12"/>
  <c r="R100" i="12"/>
  <c r="E100" i="12"/>
  <c r="U100" i="12" s="1"/>
  <c r="S99" i="12"/>
  <c r="R99" i="12"/>
  <c r="E99" i="12"/>
  <c r="S98" i="12"/>
  <c r="R98" i="12"/>
  <c r="E98" i="12"/>
  <c r="W97" i="12"/>
  <c r="W114" i="12" s="1"/>
  <c r="V97" i="12"/>
  <c r="M97" i="12"/>
  <c r="L97" i="12"/>
  <c r="R97" i="12" s="1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D97" i="12"/>
  <c r="C97" i="12"/>
  <c r="C114" i="12" s="1"/>
  <c r="B97" i="12"/>
  <c r="B114" i="12" s="1"/>
  <c r="W115" i="13"/>
  <c r="V115" i="13"/>
  <c r="O115" i="13"/>
  <c r="N115" i="13"/>
  <c r="I115" i="13"/>
  <c r="H115" i="13"/>
  <c r="G115" i="13"/>
  <c r="D115" i="13"/>
  <c r="O114" i="13"/>
  <c r="N114" i="13"/>
  <c r="U113" i="13"/>
  <c r="T113" i="13"/>
  <c r="S113" i="13"/>
  <c r="R113" i="13"/>
  <c r="S112" i="13"/>
  <c r="R112" i="13"/>
  <c r="E112" i="13"/>
  <c r="S111" i="13"/>
  <c r="R111" i="13"/>
  <c r="E111" i="13"/>
  <c r="U111" i="13" s="1"/>
  <c r="S110" i="13"/>
  <c r="R110" i="13"/>
  <c r="E110" i="13"/>
  <c r="S109" i="13"/>
  <c r="R109" i="13"/>
  <c r="E109" i="13"/>
  <c r="U109" i="13" s="1"/>
  <c r="S108" i="13"/>
  <c r="R108" i="13"/>
  <c r="E108" i="13"/>
  <c r="U108" i="13" s="1"/>
  <c r="S107" i="13"/>
  <c r="R107" i="13"/>
  <c r="E107" i="13"/>
  <c r="S106" i="13"/>
  <c r="R106" i="13"/>
  <c r="E106" i="13"/>
  <c r="U106" i="13" s="1"/>
  <c r="S105" i="13"/>
  <c r="R105" i="13"/>
  <c r="E105" i="13"/>
  <c r="U105" i="13" s="1"/>
  <c r="S104" i="13"/>
  <c r="R104" i="13"/>
  <c r="E104" i="13"/>
  <c r="S103" i="13"/>
  <c r="R103" i="13"/>
  <c r="E103" i="13"/>
  <c r="U103" i="13" s="1"/>
  <c r="S102" i="13"/>
  <c r="R102" i="13"/>
  <c r="E102" i="13"/>
  <c r="U102" i="13" s="1"/>
  <c r="S101" i="13"/>
  <c r="R101" i="13"/>
  <c r="E101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W97" i="13"/>
  <c r="W114" i="13" s="1"/>
  <c r="V97" i="13"/>
  <c r="V114" i="13" s="1"/>
  <c r="M97" i="13"/>
  <c r="S97" i="13" s="1"/>
  <c r="L97" i="13"/>
  <c r="R97" i="13" s="1"/>
  <c r="K97" i="13"/>
  <c r="J97" i="13"/>
  <c r="I97" i="13"/>
  <c r="I114" i="13" s="1"/>
  <c r="H97" i="13"/>
  <c r="H114" i="13" s="1"/>
  <c r="G97" i="13"/>
  <c r="G114" i="13" s="1"/>
  <c r="F97" i="13"/>
  <c r="D97" i="13"/>
  <c r="C97" i="13"/>
  <c r="B97" i="13"/>
  <c r="W115" i="14"/>
  <c r="V115" i="14"/>
  <c r="O115" i="14"/>
  <c r="N115" i="14"/>
  <c r="G115" i="14"/>
  <c r="F115" i="14"/>
  <c r="O114" i="14"/>
  <c r="N114" i="14"/>
  <c r="U113" i="14"/>
  <c r="T113" i="14"/>
  <c r="S113" i="14"/>
  <c r="R113" i="14"/>
  <c r="S112" i="14"/>
  <c r="R112" i="14"/>
  <c r="E112" i="14"/>
  <c r="T112" i="14" s="1"/>
  <c r="S111" i="14"/>
  <c r="R111" i="14"/>
  <c r="E111" i="14"/>
  <c r="U110" i="14"/>
  <c r="S110" i="14"/>
  <c r="R110" i="14"/>
  <c r="E110" i="14"/>
  <c r="T110" i="14" s="1"/>
  <c r="S109" i="14"/>
  <c r="R109" i="14"/>
  <c r="E109" i="14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4" i="14"/>
  <c r="S104" i="14"/>
  <c r="R104" i="14"/>
  <c r="E104" i="14"/>
  <c r="T104" i="14" s="1"/>
  <c r="S103" i="14"/>
  <c r="R103" i="14"/>
  <c r="E103" i="14"/>
  <c r="S102" i="14"/>
  <c r="R102" i="14"/>
  <c r="E102" i="14"/>
  <c r="T102" i="14" s="1"/>
  <c r="U101" i="14"/>
  <c r="T101" i="14"/>
  <c r="S101" i="14"/>
  <c r="R101" i="14"/>
  <c r="E101" i="14"/>
  <c r="S100" i="14"/>
  <c r="R100" i="14"/>
  <c r="E100" i="14"/>
  <c r="U100" i="14" s="1"/>
  <c r="U99" i="14"/>
  <c r="T99" i="14"/>
  <c r="S99" i="14"/>
  <c r="R99" i="14"/>
  <c r="E99" i="14"/>
  <c r="S98" i="14"/>
  <c r="R98" i="14"/>
  <c r="E98" i="14"/>
  <c r="W97" i="14"/>
  <c r="W114" i="14" s="1"/>
  <c r="V97" i="14"/>
  <c r="V114" i="14" s="1"/>
  <c r="M97" i="14"/>
  <c r="L97" i="14"/>
  <c r="R97" i="14" s="1"/>
  <c r="K97" i="14"/>
  <c r="J97" i="14"/>
  <c r="J114" i="14" s="1"/>
  <c r="I97" i="14"/>
  <c r="I114" i="14" s="1"/>
  <c r="H97" i="14"/>
  <c r="G97" i="14"/>
  <c r="G114" i="14" s="1"/>
  <c r="F97" i="14"/>
  <c r="F114" i="14" s="1"/>
  <c r="D97" i="14"/>
  <c r="C97" i="14"/>
  <c r="B97" i="14"/>
  <c r="W115" i="15"/>
  <c r="V115" i="15"/>
  <c r="M115" i="15"/>
  <c r="S115" i="15" s="1"/>
  <c r="L115" i="15"/>
  <c r="R115" i="15" s="1"/>
  <c r="I115" i="15"/>
  <c r="D115" i="15"/>
  <c r="B115" i="15"/>
  <c r="U113" i="15"/>
  <c r="T113" i="15"/>
  <c r="S113" i="15"/>
  <c r="R113" i="15"/>
  <c r="S112" i="15"/>
  <c r="R112" i="15"/>
  <c r="E112" i="15"/>
  <c r="S111" i="15"/>
  <c r="R111" i="15"/>
  <c r="E111" i="15"/>
  <c r="U111" i="15" s="1"/>
  <c r="U110" i="15"/>
  <c r="T110" i="15"/>
  <c r="S110" i="15"/>
  <c r="R110" i="15"/>
  <c r="E110" i="15"/>
  <c r="S109" i="15"/>
  <c r="R109" i="15"/>
  <c r="E109" i="15"/>
  <c r="U109" i="15" s="1"/>
  <c r="U108" i="15"/>
  <c r="T108" i="15"/>
  <c r="S108" i="15"/>
  <c r="R108" i="15"/>
  <c r="E108" i="15"/>
  <c r="S107" i="15"/>
  <c r="R107" i="15"/>
  <c r="E107" i="15"/>
  <c r="U107" i="15" s="1"/>
  <c r="S106" i="15"/>
  <c r="R106" i="15"/>
  <c r="E106" i="15"/>
  <c r="S105" i="15"/>
  <c r="R105" i="15"/>
  <c r="E105" i="15"/>
  <c r="U105" i="15" s="1"/>
  <c r="S104" i="15"/>
  <c r="R104" i="15"/>
  <c r="E104" i="15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W97" i="15"/>
  <c r="V97" i="15"/>
  <c r="S97" i="15"/>
  <c r="M97" i="15"/>
  <c r="M114" i="15" s="1"/>
  <c r="S114" i="15" s="1"/>
  <c r="L97" i="15"/>
  <c r="K97" i="15"/>
  <c r="J97" i="15"/>
  <c r="I97" i="15"/>
  <c r="I114" i="15" s="1"/>
  <c r="H97" i="15"/>
  <c r="G97" i="15"/>
  <c r="F97" i="15"/>
  <c r="D97" i="15"/>
  <c r="D114" i="15" s="1"/>
  <c r="C97" i="15"/>
  <c r="B97" i="15"/>
  <c r="O115" i="16"/>
  <c r="N115" i="16"/>
  <c r="J115" i="16"/>
  <c r="H115" i="16"/>
  <c r="G115" i="16"/>
  <c r="F115" i="16"/>
  <c r="C115" i="16"/>
  <c r="O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S110" i="16"/>
  <c r="R110" i="16"/>
  <c r="E110" i="16"/>
  <c r="U110" i="16" s="1"/>
  <c r="S109" i="16"/>
  <c r="R109" i="16"/>
  <c r="E109" i="16"/>
  <c r="S108" i="16"/>
  <c r="R108" i="16"/>
  <c r="E108" i="16"/>
  <c r="U108" i="16" s="1"/>
  <c r="S107" i="16"/>
  <c r="R107" i="16"/>
  <c r="E107" i="16"/>
  <c r="S106" i="16"/>
  <c r="R106" i="16"/>
  <c r="E106" i="16"/>
  <c r="S105" i="16"/>
  <c r="R105" i="16"/>
  <c r="E105" i="16"/>
  <c r="S104" i="16"/>
  <c r="R104" i="16"/>
  <c r="E104" i="16"/>
  <c r="S103" i="16"/>
  <c r="R103" i="16"/>
  <c r="E103" i="16"/>
  <c r="T103" i="16" s="1"/>
  <c r="S102" i="16"/>
  <c r="R102" i="16"/>
  <c r="E102" i="16"/>
  <c r="U102" i="16" s="1"/>
  <c r="U101" i="16"/>
  <c r="S101" i="16"/>
  <c r="R101" i="16"/>
  <c r="E101" i="16"/>
  <c r="T101" i="16" s="1"/>
  <c r="S100" i="16"/>
  <c r="R100" i="16"/>
  <c r="E100" i="16"/>
  <c r="S99" i="16"/>
  <c r="R99" i="16"/>
  <c r="E99" i="16"/>
  <c r="S98" i="16"/>
  <c r="R98" i="16"/>
  <c r="E98" i="16"/>
  <c r="W97" i="16"/>
  <c r="V97" i="16"/>
  <c r="V114" i="16" s="1"/>
  <c r="M97" i="16"/>
  <c r="S97" i="16" s="1"/>
  <c r="L97" i="16"/>
  <c r="R97" i="16" s="1"/>
  <c r="K97" i="16"/>
  <c r="J97" i="16"/>
  <c r="I97" i="16"/>
  <c r="H97" i="16"/>
  <c r="H114" i="16" s="1"/>
  <c r="G97" i="16"/>
  <c r="G114" i="16" s="1"/>
  <c r="F97" i="16"/>
  <c r="D97" i="16"/>
  <c r="C97" i="16"/>
  <c r="C114" i="16" s="1"/>
  <c r="B97" i="16"/>
  <c r="O115" i="17"/>
  <c r="N115" i="17"/>
  <c r="M115" i="17"/>
  <c r="S115" i="17" s="1"/>
  <c r="I115" i="17"/>
  <c r="G115" i="17"/>
  <c r="F115" i="17"/>
  <c r="D115" i="17"/>
  <c r="O114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S107" i="17"/>
  <c r="R107" i="17"/>
  <c r="E107" i="17"/>
  <c r="S106" i="17"/>
  <c r="R106" i="17"/>
  <c r="E106" i="17"/>
  <c r="S105" i="17"/>
  <c r="R105" i="17"/>
  <c r="E105" i="17"/>
  <c r="S104" i="17"/>
  <c r="R104" i="17"/>
  <c r="E104" i="17"/>
  <c r="S103" i="17"/>
  <c r="R103" i="17"/>
  <c r="E103" i="17"/>
  <c r="S102" i="17"/>
  <c r="R102" i="17"/>
  <c r="E102" i="17"/>
  <c r="U102" i="17" s="1"/>
  <c r="S101" i="17"/>
  <c r="R101" i="17"/>
  <c r="E101" i="17"/>
  <c r="U101" i="17" s="1"/>
  <c r="S100" i="17"/>
  <c r="R100" i="17"/>
  <c r="E100" i="17"/>
  <c r="S99" i="17"/>
  <c r="R99" i="17"/>
  <c r="E99" i="17"/>
  <c r="S98" i="17"/>
  <c r="R98" i="17"/>
  <c r="E98" i="17"/>
  <c r="W97" i="17"/>
  <c r="V97" i="17"/>
  <c r="M97" i="17"/>
  <c r="S97" i="17" s="1"/>
  <c r="L97" i="17"/>
  <c r="K97" i="17"/>
  <c r="K114" i="17" s="1"/>
  <c r="J97" i="17"/>
  <c r="I97" i="17"/>
  <c r="I114" i="17" s="1"/>
  <c r="H97" i="17"/>
  <c r="G97" i="17"/>
  <c r="G114" i="17" s="1"/>
  <c r="F97" i="17"/>
  <c r="F114" i="17" s="1"/>
  <c r="D97" i="17"/>
  <c r="C97" i="17"/>
  <c r="B97" i="17"/>
  <c r="V115" i="18"/>
  <c r="N115" i="18"/>
  <c r="M115" i="18"/>
  <c r="S115" i="18" s="1"/>
  <c r="L115" i="18"/>
  <c r="R115" i="18" s="1"/>
  <c r="K115" i="18"/>
  <c r="F115" i="18"/>
  <c r="D115" i="18"/>
  <c r="C115" i="18"/>
  <c r="N114" i="18"/>
  <c r="U113" i="18"/>
  <c r="T113" i="18"/>
  <c r="S113" i="18"/>
  <c r="R113" i="18"/>
  <c r="S112" i="18"/>
  <c r="R112" i="18"/>
  <c r="E112" i="18"/>
  <c r="S111" i="18"/>
  <c r="R111" i="18"/>
  <c r="E111" i="18"/>
  <c r="T111" i="18" s="1"/>
  <c r="T110" i="18"/>
  <c r="S110" i="18"/>
  <c r="R110" i="18"/>
  <c r="E110" i="18"/>
  <c r="U110" i="18" s="1"/>
  <c r="S109" i="18"/>
  <c r="R109" i="18"/>
  <c r="E109" i="18"/>
  <c r="T108" i="18"/>
  <c r="S108" i="18"/>
  <c r="R108" i="18"/>
  <c r="E108" i="18"/>
  <c r="U108" i="18" s="1"/>
  <c r="S107" i="18"/>
  <c r="R107" i="18"/>
  <c r="E107" i="18"/>
  <c r="T106" i="18"/>
  <c r="S106" i="18"/>
  <c r="R106" i="18"/>
  <c r="E106" i="18"/>
  <c r="U106" i="18" s="1"/>
  <c r="S105" i="18"/>
  <c r="R105" i="18"/>
  <c r="E105" i="18"/>
  <c r="S104" i="18"/>
  <c r="R104" i="18"/>
  <c r="E104" i="18"/>
  <c r="S103" i="18"/>
  <c r="R103" i="18"/>
  <c r="E103" i="18"/>
  <c r="S102" i="18"/>
  <c r="R102" i="18"/>
  <c r="E102" i="18"/>
  <c r="U102" i="18" s="1"/>
  <c r="S101" i="18"/>
  <c r="R101" i="18"/>
  <c r="E101" i="18"/>
  <c r="S100" i="18"/>
  <c r="R100" i="18"/>
  <c r="E100" i="18"/>
  <c r="U100" i="18" s="1"/>
  <c r="S99" i="18"/>
  <c r="R99" i="18"/>
  <c r="E99" i="18"/>
  <c r="S98" i="18"/>
  <c r="R98" i="18"/>
  <c r="E98" i="18"/>
  <c r="U98" i="18" s="1"/>
  <c r="W97" i="18"/>
  <c r="V97" i="18"/>
  <c r="M97" i="18"/>
  <c r="M114" i="18" s="1"/>
  <c r="S114" i="18" s="1"/>
  <c r="L97" i="18"/>
  <c r="K97" i="18"/>
  <c r="K114" i="18" s="1"/>
  <c r="J97" i="18"/>
  <c r="I97" i="18"/>
  <c r="H97" i="18"/>
  <c r="G97" i="18"/>
  <c r="G114" i="18" s="1"/>
  <c r="F97" i="18"/>
  <c r="F114" i="18" s="1"/>
  <c r="D97" i="18"/>
  <c r="D114" i="18" s="1"/>
  <c r="C97" i="18"/>
  <c r="C114" i="18" s="1"/>
  <c r="B97" i="18"/>
  <c r="B114" i="18" s="1"/>
  <c r="W115" i="19"/>
  <c r="M115" i="19"/>
  <c r="S115" i="19" s="1"/>
  <c r="L115" i="19"/>
  <c r="R115" i="19" s="1"/>
  <c r="K115" i="19"/>
  <c r="J115" i="19"/>
  <c r="I115" i="19"/>
  <c r="D115" i="19"/>
  <c r="C115" i="19"/>
  <c r="B115" i="19"/>
  <c r="U113" i="19"/>
  <c r="T113" i="19"/>
  <c r="S113" i="19"/>
  <c r="R113" i="19"/>
  <c r="S112" i="19"/>
  <c r="R112" i="19"/>
  <c r="E112" i="19"/>
  <c r="S111" i="19"/>
  <c r="R111" i="19"/>
  <c r="E111" i="19"/>
  <c r="U111" i="19" s="1"/>
  <c r="S110" i="19"/>
  <c r="R110" i="19"/>
  <c r="E110" i="19"/>
  <c r="U110" i="19" s="1"/>
  <c r="S109" i="19"/>
  <c r="R109" i="19"/>
  <c r="E109" i="19"/>
  <c r="S108" i="19"/>
  <c r="R108" i="19"/>
  <c r="E108" i="19"/>
  <c r="S107" i="19"/>
  <c r="R107" i="19"/>
  <c r="E107" i="19"/>
  <c r="S106" i="19"/>
  <c r="R106" i="19"/>
  <c r="E106" i="19"/>
  <c r="U106" i="19" s="1"/>
  <c r="S105" i="19"/>
  <c r="R105" i="19"/>
  <c r="E105" i="19"/>
  <c r="S104" i="19"/>
  <c r="R104" i="19"/>
  <c r="E104" i="19"/>
  <c r="U104" i="19" s="1"/>
  <c r="S103" i="19"/>
  <c r="R103" i="19"/>
  <c r="E103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S98" i="19"/>
  <c r="R98" i="19"/>
  <c r="E98" i="19"/>
  <c r="U98" i="19" s="1"/>
  <c r="W97" i="19"/>
  <c r="V97" i="19"/>
  <c r="M97" i="19"/>
  <c r="L97" i="19"/>
  <c r="K97" i="19"/>
  <c r="K114" i="19" s="1"/>
  <c r="J97" i="19"/>
  <c r="J114" i="19" s="1"/>
  <c r="I97" i="19"/>
  <c r="I114" i="19" s="1"/>
  <c r="H97" i="19"/>
  <c r="G97" i="19"/>
  <c r="F97" i="19"/>
  <c r="D97" i="19"/>
  <c r="D114" i="19" s="1"/>
  <c r="C97" i="19"/>
  <c r="C114" i="19" s="1"/>
  <c r="B97" i="19"/>
  <c r="B114" i="19" s="1"/>
  <c r="W115" i="20"/>
  <c r="M115" i="20"/>
  <c r="S115" i="20" s="1"/>
  <c r="L115" i="20"/>
  <c r="R115" i="20" s="1"/>
  <c r="K115" i="20"/>
  <c r="J115" i="20"/>
  <c r="H115" i="20"/>
  <c r="C115" i="20"/>
  <c r="B115" i="20"/>
  <c r="O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S110" i="20"/>
  <c r="R110" i="20"/>
  <c r="E110" i="20"/>
  <c r="U110" i="20" s="1"/>
  <c r="S109" i="20"/>
  <c r="R109" i="20"/>
  <c r="E109" i="20"/>
  <c r="T108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S100" i="20"/>
  <c r="R100" i="20"/>
  <c r="E100" i="20"/>
  <c r="S99" i="20"/>
  <c r="R99" i="20"/>
  <c r="E99" i="20"/>
  <c r="U99" i="20" s="1"/>
  <c r="S98" i="20"/>
  <c r="R98" i="20"/>
  <c r="E98" i="20"/>
  <c r="U98" i="20" s="1"/>
  <c r="W97" i="20"/>
  <c r="W114" i="20" s="1"/>
  <c r="V97" i="20"/>
  <c r="M97" i="20"/>
  <c r="S97" i="20" s="1"/>
  <c r="L97" i="20"/>
  <c r="R97" i="20" s="1"/>
  <c r="K97" i="20"/>
  <c r="K114" i="20" s="1"/>
  <c r="J97" i="20"/>
  <c r="J114" i="20" s="1"/>
  <c r="I97" i="20"/>
  <c r="I114" i="20" s="1"/>
  <c r="H97" i="20"/>
  <c r="H114" i="20" s="1"/>
  <c r="G97" i="20"/>
  <c r="F97" i="20"/>
  <c r="D97" i="20"/>
  <c r="C97" i="20"/>
  <c r="C114" i="20" s="1"/>
  <c r="B97" i="20"/>
  <c r="B114" i="20" s="1"/>
  <c r="W115" i="21"/>
  <c r="V115" i="21"/>
  <c r="O115" i="21"/>
  <c r="I115" i="21"/>
  <c r="H115" i="21"/>
  <c r="G115" i="21"/>
  <c r="O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S110" i="21"/>
  <c r="R110" i="21"/>
  <c r="E110" i="21"/>
  <c r="T110" i="21" s="1"/>
  <c r="S109" i="21"/>
  <c r="R109" i="21"/>
  <c r="E109" i="21"/>
  <c r="S108" i="21"/>
  <c r="R108" i="21"/>
  <c r="E108" i="21"/>
  <c r="U108" i="21" s="1"/>
  <c r="S107" i="21"/>
  <c r="R107" i="21"/>
  <c r="E107" i="21"/>
  <c r="S106" i="21"/>
  <c r="R106" i="21"/>
  <c r="E106" i="21"/>
  <c r="U106" i="21" s="1"/>
  <c r="S105" i="21"/>
  <c r="R105" i="21"/>
  <c r="E105" i="2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U100" i="21"/>
  <c r="T100" i="21"/>
  <c r="S100" i="21"/>
  <c r="R100" i="21"/>
  <c r="E100" i="21"/>
  <c r="S99" i="21"/>
  <c r="R99" i="21"/>
  <c r="E99" i="21"/>
  <c r="U99" i="21" s="1"/>
  <c r="S98" i="21"/>
  <c r="R98" i="21"/>
  <c r="E98" i="21"/>
  <c r="U98" i="21" s="1"/>
  <c r="W97" i="21"/>
  <c r="W114" i="21" s="1"/>
  <c r="V97" i="21"/>
  <c r="V114" i="21" s="1"/>
  <c r="M97" i="21"/>
  <c r="S97" i="21" s="1"/>
  <c r="L97" i="21"/>
  <c r="K97" i="21"/>
  <c r="J97" i="21"/>
  <c r="I97" i="21"/>
  <c r="I114" i="21" s="1"/>
  <c r="H97" i="21"/>
  <c r="H114" i="21" s="1"/>
  <c r="G97" i="21"/>
  <c r="G114" i="21" s="1"/>
  <c r="F97" i="21"/>
  <c r="D97" i="21"/>
  <c r="D114" i="21" s="1"/>
  <c r="C97" i="21"/>
  <c r="B97" i="21"/>
  <c r="W115" i="22"/>
  <c r="V115" i="22"/>
  <c r="O115" i="22"/>
  <c r="N115" i="22"/>
  <c r="L115" i="22"/>
  <c r="R115" i="22" s="1"/>
  <c r="J115" i="22"/>
  <c r="I115" i="22"/>
  <c r="H115" i="22"/>
  <c r="G115" i="22"/>
  <c r="F115" i="22"/>
  <c r="C115" i="22"/>
  <c r="O114" i="22"/>
  <c r="N114" i="22"/>
  <c r="C114" i="22"/>
  <c r="U113" i="22"/>
  <c r="T113" i="22"/>
  <c r="S113" i="22"/>
  <c r="R113" i="22"/>
  <c r="S112" i="22"/>
  <c r="R112" i="22"/>
  <c r="E112" i="22"/>
  <c r="T111" i="22"/>
  <c r="S111" i="22"/>
  <c r="R111" i="22"/>
  <c r="E111" i="22"/>
  <c r="U111" i="22" s="1"/>
  <c r="S110" i="22"/>
  <c r="R110" i="22"/>
  <c r="E110" i="22"/>
  <c r="S109" i="22"/>
  <c r="R109" i="22"/>
  <c r="E109" i="22"/>
  <c r="T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T102" i="22" s="1"/>
  <c r="S101" i="22"/>
  <c r="R101" i="22"/>
  <c r="E101" i="22"/>
  <c r="S100" i="22"/>
  <c r="R100" i="22"/>
  <c r="E100" i="22"/>
  <c r="T100" i="22" s="1"/>
  <c r="S99" i="22"/>
  <c r="R99" i="22"/>
  <c r="E99" i="22"/>
  <c r="S98" i="22"/>
  <c r="R98" i="22"/>
  <c r="E98" i="22"/>
  <c r="U98" i="22" s="1"/>
  <c r="W97" i="22"/>
  <c r="W114" i="22" s="1"/>
  <c r="V97" i="22"/>
  <c r="V114" i="22" s="1"/>
  <c r="M97" i="22"/>
  <c r="L97" i="22"/>
  <c r="R97" i="22" s="1"/>
  <c r="K97" i="22"/>
  <c r="J97" i="22"/>
  <c r="I97" i="22"/>
  <c r="H97" i="22"/>
  <c r="G97" i="22"/>
  <c r="G114" i="22" s="1"/>
  <c r="F97" i="22"/>
  <c r="F114" i="22" s="1"/>
  <c r="D97" i="22"/>
  <c r="D114" i="22" s="1"/>
  <c r="C97" i="22"/>
  <c r="B97" i="22"/>
  <c r="M115" i="23"/>
  <c r="S115" i="23" s="1"/>
  <c r="K115" i="23"/>
  <c r="I115" i="23"/>
  <c r="H115" i="23"/>
  <c r="D115" i="23"/>
  <c r="B115" i="23"/>
  <c r="U113" i="23"/>
  <c r="T113" i="23"/>
  <c r="S113" i="23"/>
  <c r="R113" i="23"/>
  <c r="S112" i="23"/>
  <c r="R112" i="23"/>
  <c r="E112" i="23"/>
  <c r="U112" i="23" s="1"/>
  <c r="S111" i="23"/>
  <c r="R111" i="23"/>
  <c r="E111" i="23"/>
  <c r="T111" i="23" s="1"/>
  <c r="S110" i="23"/>
  <c r="R110" i="23"/>
  <c r="E110" i="23"/>
  <c r="U109" i="23"/>
  <c r="S109" i="23"/>
  <c r="R109" i="23"/>
  <c r="E109" i="23"/>
  <c r="T109" i="23" s="1"/>
  <c r="S108" i="23"/>
  <c r="R108" i="23"/>
  <c r="E108" i="23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T104" i="23"/>
  <c r="S104" i="23"/>
  <c r="R104" i="23"/>
  <c r="E104" i="23"/>
  <c r="U104" i="23" s="1"/>
  <c r="S103" i="23"/>
  <c r="R103" i="23"/>
  <c r="E103" i="23"/>
  <c r="T103" i="23" s="1"/>
  <c r="S102" i="23"/>
  <c r="R102" i="23"/>
  <c r="E102" i="23"/>
  <c r="S101" i="23"/>
  <c r="R101" i="23"/>
  <c r="E101" i="23"/>
  <c r="T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W97" i="23"/>
  <c r="V97" i="23"/>
  <c r="M97" i="23"/>
  <c r="S97" i="23" s="1"/>
  <c r="L97" i="23"/>
  <c r="R97" i="23" s="1"/>
  <c r="K97" i="23"/>
  <c r="K114" i="23" s="1"/>
  <c r="J97" i="23"/>
  <c r="I97" i="23"/>
  <c r="I114" i="23" s="1"/>
  <c r="H97" i="23"/>
  <c r="G97" i="23"/>
  <c r="F97" i="23"/>
  <c r="D97" i="23"/>
  <c r="D114" i="23" s="1"/>
  <c r="C97" i="23"/>
  <c r="B97" i="23"/>
  <c r="B114" i="23" s="1"/>
  <c r="O115" i="24"/>
  <c r="K115" i="24"/>
  <c r="I115" i="24"/>
  <c r="G115" i="24"/>
  <c r="B115" i="24"/>
  <c r="O114" i="24"/>
  <c r="U113" i="24"/>
  <c r="T113" i="24"/>
  <c r="S113" i="24"/>
  <c r="R113" i="24"/>
  <c r="S112" i="24"/>
  <c r="R112" i="24"/>
  <c r="E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S105" i="24"/>
  <c r="R105" i="24"/>
  <c r="E105" i="24"/>
  <c r="U105" i="24" s="1"/>
  <c r="S104" i="24"/>
  <c r="R104" i="24"/>
  <c r="E104" i="24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W97" i="24"/>
  <c r="W114" i="24" s="1"/>
  <c r="V97" i="24"/>
  <c r="V114" i="24" s="1"/>
  <c r="M97" i="24"/>
  <c r="S97" i="24" s="1"/>
  <c r="L97" i="24"/>
  <c r="R97" i="24" s="1"/>
  <c r="K97" i="24"/>
  <c r="K114" i="24" s="1"/>
  <c r="J97" i="24"/>
  <c r="I97" i="24"/>
  <c r="I114" i="24" s="1"/>
  <c r="H97" i="24"/>
  <c r="G97" i="24"/>
  <c r="G114" i="24" s="1"/>
  <c r="F97" i="24"/>
  <c r="D97" i="24"/>
  <c r="C97" i="24"/>
  <c r="B97" i="24"/>
  <c r="B114" i="24" s="1"/>
  <c r="V115" i="1"/>
  <c r="O115" i="1"/>
  <c r="N115" i="1"/>
  <c r="M115" i="1"/>
  <c r="S115" i="1" s="1"/>
  <c r="L115" i="1"/>
  <c r="R115" i="1" s="1"/>
  <c r="J115" i="1"/>
  <c r="H115" i="1"/>
  <c r="G115" i="1"/>
  <c r="F115" i="1"/>
  <c r="D115" i="1"/>
  <c r="C115" i="1"/>
  <c r="O114" i="1"/>
  <c r="N114" i="1"/>
  <c r="U113" i="1"/>
  <c r="T113" i="1"/>
  <c r="S113" i="1"/>
  <c r="R113" i="1"/>
  <c r="S112" i="1"/>
  <c r="R112" i="1"/>
  <c r="E112" i="1"/>
  <c r="S111" i="1"/>
  <c r="R111" i="1"/>
  <c r="E111" i="1"/>
  <c r="U111" i="1" s="1"/>
  <c r="S110" i="1"/>
  <c r="R110" i="1"/>
  <c r="E110" i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S105" i="1"/>
  <c r="R105" i="1"/>
  <c r="E105" i="1"/>
  <c r="T105" i="1" s="1"/>
  <c r="S104" i="1"/>
  <c r="R104" i="1"/>
  <c r="E104" i="1"/>
  <c r="S103" i="1"/>
  <c r="R103" i="1"/>
  <c r="E103" i="1"/>
  <c r="U103" i="1" s="1"/>
  <c r="S102" i="1"/>
  <c r="R102" i="1"/>
  <c r="E102" i="1"/>
  <c r="S101" i="1"/>
  <c r="R101" i="1"/>
  <c r="E101" i="1"/>
  <c r="U101" i="1" s="1"/>
  <c r="S100" i="1"/>
  <c r="R100" i="1"/>
  <c r="E100" i="1"/>
  <c r="S99" i="1"/>
  <c r="R99" i="1"/>
  <c r="E99" i="1"/>
  <c r="U99" i="1" s="1"/>
  <c r="S98" i="1"/>
  <c r="R98" i="1"/>
  <c r="E98" i="1"/>
  <c r="U98" i="1" s="1"/>
  <c r="W97" i="1"/>
  <c r="W114" i="1" s="1"/>
  <c r="V97" i="1"/>
  <c r="V114" i="1" s="1"/>
  <c r="M97" i="1"/>
  <c r="S97" i="1" s="1"/>
  <c r="L97" i="1"/>
  <c r="R97" i="1" s="1"/>
  <c r="K97" i="1"/>
  <c r="J97" i="1"/>
  <c r="I97" i="1"/>
  <c r="I114" i="1" s="1"/>
  <c r="H97" i="1"/>
  <c r="H114" i="1" s="1"/>
  <c r="G97" i="1"/>
  <c r="G114" i="1" s="1"/>
  <c r="F97" i="1"/>
  <c r="F114" i="1" s="1"/>
  <c r="D97" i="1"/>
  <c r="C97" i="1"/>
  <c r="C114" i="1" s="1"/>
  <c r="B97" i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22"/>
  <c r="E84" i="22"/>
  <c r="E83" i="22"/>
  <c r="E82" i="22"/>
  <c r="W81" i="22"/>
  <c r="V81" i="22"/>
  <c r="M81" i="22"/>
  <c r="L81" i="22"/>
  <c r="K81" i="22"/>
  <c r="J81" i="22"/>
  <c r="I81" i="22"/>
  <c r="H81" i="22"/>
  <c r="G81" i="22"/>
  <c r="F81" i="22"/>
  <c r="D81" i="22"/>
  <c r="C81" i="22"/>
  <c r="B81" i="22"/>
  <c r="A78" i="22"/>
  <c r="E85" i="23"/>
  <c r="E84" i="23"/>
  <c r="E83" i="23"/>
  <c r="E82" i="23"/>
  <c r="W81" i="23"/>
  <c r="V81" i="23"/>
  <c r="M81" i="23"/>
  <c r="L81" i="23"/>
  <c r="K81" i="23"/>
  <c r="J81" i="23"/>
  <c r="I81" i="23"/>
  <c r="H81" i="23"/>
  <c r="G81" i="23"/>
  <c r="F81" i="23"/>
  <c r="D81" i="23"/>
  <c r="C81" i="23"/>
  <c r="B81" i="23"/>
  <c r="A78" i="23"/>
  <c r="E85" i="24"/>
  <c r="E84" i="24"/>
  <c r="E83" i="24"/>
  <c r="E82" i="24"/>
  <c r="W81" i="24"/>
  <c r="V81" i="24"/>
  <c r="M81" i="24"/>
  <c r="L81" i="24"/>
  <c r="K81" i="24"/>
  <c r="J81" i="24"/>
  <c r="I81" i="24"/>
  <c r="H81" i="24"/>
  <c r="G81" i="24"/>
  <c r="F81" i="24"/>
  <c r="D81" i="24"/>
  <c r="C81" i="24"/>
  <c r="B81" i="24"/>
  <c r="A78" i="24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24"/>
  <c r="R96" i="24"/>
  <c r="Q96" i="24"/>
  <c r="P96" i="24"/>
  <c r="E96" i="24"/>
  <c r="S95" i="24"/>
  <c r="R95" i="24"/>
  <c r="Q95" i="24"/>
  <c r="P95" i="24"/>
  <c r="E95" i="24"/>
  <c r="S94" i="24"/>
  <c r="R94" i="24"/>
  <c r="Q94" i="24"/>
  <c r="P94" i="24"/>
  <c r="E94" i="24"/>
  <c r="T93" i="24"/>
  <c r="S93" i="24"/>
  <c r="R93" i="24"/>
  <c r="Q93" i="24"/>
  <c r="P93" i="24"/>
  <c r="E93" i="24"/>
  <c r="U93" i="24" s="1"/>
  <c r="U92" i="24"/>
  <c r="S92" i="24"/>
  <c r="R92" i="24"/>
  <c r="Q92" i="24"/>
  <c r="P92" i="24"/>
  <c r="E92" i="24"/>
  <c r="T92" i="24" s="1"/>
  <c r="S91" i="24"/>
  <c r="R91" i="24"/>
  <c r="Q91" i="24"/>
  <c r="P91" i="24"/>
  <c r="E91" i="24"/>
  <c r="U91" i="24" s="1"/>
  <c r="U90" i="24"/>
  <c r="S90" i="24"/>
  <c r="R90" i="24"/>
  <c r="Q90" i="24"/>
  <c r="P90" i="24"/>
  <c r="E90" i="24"/>
  <c r="T90" i="24" s="1"/>
  <c r="T89" i="24"/>
  <c r="S89" i="24"/>
  <c r="R89" i="24"/>
  <c r="Q89" i="24"/>
  <c r="P89" i="24"/>
  <c r="E89" i="24"/>
  <c r="U89" i="24" s="1"/>
  <c r="S88" i="24"/>
  <c r="R88" i="24"/>
  <c r="Q88" i="24"/>
  <c r="P88" i="24"/>
  <c r="E88" i="24"/>
  <c r="S86" i="24"/>
  <c r="R86" i="24"/>
  <c r="Q86" i="24"/>
  <c r="P86" i="24"/>
  <c r="E86" i="24"/>
  <c r="U86" i="24" s="1"/>
  <c r="O74" i="24"/>
  <c r="N74" i="24"/>
  <c r="M74" i="24"/>
  <c r="L74" i="24"/>
  <c r="K74" i="24"/>
  <c r="J74" i="24"/>
  <c r="I74" i="24"/>
  <c r="H74" i="24"/>
  <c r="G74" i="24"/>
  <c r="F74" i="24"/>
  <c r="C74" i="24"/>
  <c r="B74" i="24"/>
  <c r="O73" i="24"/>
  <c r="N73" i="24"/>
  <c r="M73" i="24"/>
  <c r="L73" i="24"/>
  <c r="K73" i="24"/>
  <c r="J73" i="24"/>
  <c r="I73" i="24"/>
  <c r="S73" i="24" s="1"/>
  <c r="H73" i="24"/>
  <c r="G73" i="24"/>
  <c r="F73" i="24"/>
  <c r="C73" i="24"/>
  <c r="B73" i="24"/>
  <c r="E73" i="24" s="1"/>
  <c r="O72" i="24"/>
  <c r="N72" i="24"/>
  <c r="M72" i="24"/>
  <c r="L72" i="24"/>
  <c r="K72" i="24"/>
  <c r="J72" i="24"/>
  <c r="I72" i="24"/>
  <c r="H72" i="24"/>
  <c r="G72" i="24"/>
  <c r="F72" i="24"/>
  <c r="C72" i="24"/>
  <c r="B72" i="24"/>
  <c r="E72" i="24" s="1"/>
  <c r="S71" i="24"/>
  <c r="R71" i="24"/>
  <c r="Q71" i="24"/>
  <c r="P71" i="24"/>
  <c r="E71" i="24"/>
  <c r="S70" i="24"/>
  <c r="R70" i="24"/>
  <c r="Q70" i="24"/>
  <c r="P70" i="24"/>
  <c r="E70" i="24"/>
  <c r="O68" i="24"/>
  <c r="N68" i="24"/>
  <c r="M68" i="24"/>
  <c r="L68" i="24"/>
  <c r="K68" i="24"/>
  <c r="J68" i="24"/>
  <c r="I68" i="24"/>
  <c r="H68" i="24"/>
  <c r="R68" i="24" s="1"/>
  <c r="G68" i="24"/>
  <c r="F68" i="24"/>
  <c r="C68" i="24"/>
  <c r="B68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E67" i="24" s="1"/>
  <c r="B67" i="24"/>
  <c r="S66" i="24"/>
  <c r="R66" i="24"/>
  <c r="Q66" i="24"/>
  <c r="P66" i="24"/>
  <c r="E66" i="24"/>
  <c r="S65" i="24"/>
  <c r="R65" i="24"/>
  <c r="Q65" i="24"/>
  <c r="P65" i="24"/>
  <c r="E65" i="24"/>
  <c r="S64" i="24"/>
  <c r="R64" i="24"/>
  <c r="Q64" i="24"/>
  <c r="P64" i="24"/>
  <c r="E64" i="24"/>
  <c r="T64" i="24" s="1"/>
  <c r="S63" i="24"/>
  <c r="R63" i="24"/>
  <c r="Q63" i="24"/>
  <c r="P63" i="24"/>
  <c r="E63" i="24"/>
  <c r="S62" i="24"/>
  <c r="R62" i="24"/>
  <c r="Q62" i="24"/>
  <c r="P62" i="24"/>
  <c r="E62" i="24"/>
  <c r="O60" i="24"/>
  <c r="N60" i="24"/>
  <c r="M60" i="24"/>
  <c r="L60" i="24"/>
  <c r="K60" i="24"/>
  <c r="J60" i="24"/>
  <c r="I60" i="24"/>
  <c r="S60" i="24" s="1"/>
  <c r="H60" i="24"/>
  <c r="R60" i="24" s="1"/>
  <c r="C60" i="24"/>
  <c r="B60" i="24"/>
  <c r="S59" i="24"/>
  <c r="R59" i="24"/>
  <c r="Q59" i="24"/>
  <c r="P59" i="24"/>
  <c r="E59" i="24"/>
  <c r="S58" i="24"/>
  <c r="R58" i="24"/>
  <c r="Q58" i="24"/>
  <c r="P58" i="24"/>
  <c r="E58" i="24"/>
  <c r="S57" i="24"/>
  <c r="R57" i="24"/>
  <c r="Q57" i="24"/>
  <c r="P57" i="24"/>
  <c r="E57" i="24"/>
  <c r="S56" i="24"/>
  <c r="R56" i="24"/>
  <c r="Q56" i="24"/>
  <c r="P56" i="24"/>
  <c r="E56" i="24"/>
  <c r="O54" i="24"/>
  <c r="N54" i="24"/>
  <c r="M54" i="24"/>
  <c r="L54" i="24"/>
  <c r="K54" i="24"/>
  <c r="J54" i="24"/>
  <c r="I54" i="24"/>
  <c r="S54" i="24" s="1"/>
  <c r="H54" i="24"/>
  <c r="R54" i="24" s="1"/>
  <c r="G54" i="24"/>
  <c r="F54" i="24"/>
  <c r="C54" i="24"/>
  <c r="B54" i="24"/>
  <c r="S53" i="24"/>
  <c r="R53" i="24"/>
  <c r="Q53" i="24"/>
  <c r="P53" i="24"/>
  <c r="E53" i="24"/>
  <c r="S52" i="24"/>
  <c r="R52" i="24"/>
  <c r="Q52" i="24"/>
  <c r="P52" i="24"/>
  <c r="E52" i="24"/>
  <c r="S51" i="24"/>
  <c r="R51" i="24"/>
  <c r="Q51" i="24"/>
  <c r="P51" i="24"/>
  <c r="E51" i="24"/>
  <c r="T50" i="24"/>
  <c r="S50" i="24"/>
  <c r="R50" i="24"/>
  <c r="Q50" i="24"/>
  <c r="P50" i="24"/>
  <c r="E50" i="24"/>
  <c r="U50" i="24" s="1"/>
  <c r="S49" i="24"/>
  <c r="R49" i="24"/>
  <c r="Q49" i="24"/>
  <c r="P49" i="24"/>
  <c r="E49" i="24"/>
  <c r="T49" i="24" s="1"/>
  <c r="S48" i="24"/>
  <c r="R48" i="24"/>
  <c r="Q48" i="24"/>
  <c r="P48" i="24"/>
  <c r="E48" i="24"/>
  <c r="S47" i="24"/>
  <c r="R47" i="24"/>
  <c r="Q47" i="24"/>
  <c r="P47" i="24"/>
  <c r="E47" i="24"/>
  <c r="U47" i="24" s="1"/>
  <c r="S46" i="24"/>
  <c r="R46" i="24"/>
  <c r="Q46" i="24"/>
  <c r="P46" i="24"/>
  <c r="E46" i="24"/>
  <c r="S45" i="24"/>
  <c r="R45" i="24"/>
  <c r="Q45" i="24"/>
  <c r="P45" i="24"/>
  <c r="E45" i="24"/>
  <c r="S44" i="24"/>
  <c r="R44" i="24"/>
  <c r="Q44" i="24"/>
  <c r="P44" i="24"/>
  <c r="E44" i="24"/>
  <c r="U44" i="24" s="1"/>
  <c r="S43" i="24"/>
  <c r="R43" i="24"/>
  <c r="Q43" i="24"/>
  <c r="P43" i="24"/>
  <c r="E43" i="24"/>
  <c r="O41" i="24"/>
  <c r="N41" i="24"/>
  <c r="M41" i="24"/>
  <c r="L41" i="24"/>
  <c r="K41" i="24"/>
  <c r="J41" i="24"/>
  <c r="I41" i="24"/>
  <c r="H41" i="24"/>
  <c r="R41" i="24" s="1"/>
  <c r="G41" i="24"/>
  <c r="F41" i="24"/>
  <c r="C41" i="24"/>
  <c r="E41" i="24" s="1"/>
  <c r="B41" i="24"/>
  <c r="S40" i="24"/>
  <c r="R40" i="24"/>
  <c r="Q40" i="24"/>
  <c r="P40" i="24"/>
  <c r="E40" i="24"/>
  <c r="S39" i="24"/>
  <c r="R39" i="24"/>
  <c r="Q39" i="24"/>
  <c r="P39" i="24"/>
  <c r="E39" i="24"/>
  <c r="S38" i="24"/>
  <c r="R38" i="24"/>
  <c r="Q38" i="24"/>
  <c r="P38" i="24"/>
  <c r="E38" i="24"/>
  <c r="S37" i="24"/>
  <c r="R37" i="24"/>
  <c r="Q37" i="24"/>
  <c r="P37" i="24"/>
  <c r="E37" i="24"/>
  <c r="U37" i="24" s="1"/>
  <c r="S36" i="24"/>
  <c r="R36" i="24"/>
  <c r="Q36" i="24"/>
  <c r="P36" i="24"/>
  <c r="E36" i="24"/>
  <c r="U36" i="24" s="1"/>
  <c r="O34" i="24"/>
  <c r="N34" i="24"/>
  <c r="M34" i="24"/>
  <c r="L34" i="24"/>
  <c r="K34" i="24"/>
  <c r="J34" i="24"/>
  <c r="I34" i="24"/>
  <c r="H34" i="24"/>
  <c r="G34" i="24"/>
  <c r="F34" i="24"/>
  <c r="C34" i="24"/>
  <c r="B34" i="24"/>
  <c r="E34" i="24" s="1"/>
  <c r="U33" i="24"/>
  <c r="S33" i="24"/>
  <c r="R33" i="24"/>
  <c r="Q33" i="24"/>
  <c r="P33" i="24"/>
  <c r="T33" i="24" s="1"/>
  <c r="E33" i="24"/>
  <c r="O31" i="24"/>
  <c r="N31" i="24"/>
  <c r="M31" i="24"/>
  <c r="L31" i="24"/>
  <c r="K31" i="24"/>
  <c r="J31" i="24"/>
  <c r="I31" i="24"/>
  <c r="S31" i="24" s="1"/>
  <c r="H31" i="24"/>
  <c r="R31" i="24" s="1"/>
  <c r="G31" i="24"/>
  <c r="F31" i="24"/>
  <c r="C31" i="24"/>
  <c r="E31" i="24" s="1"/>
  <c r="B31" i="24"/>
  <c r="S30" i="24"/>
  <c r="R30" i="24"/>
  <c r="Q30" i="24"/>
  <c r="P30" i="24"/>
  <c r="E30" i="24"/>
  <c r="S29" i="24"/>
  <c r="R29" i="24"/>
  <c r="Q29" i="24"/>
  <c r="P29" i="24"/>
  <c r="E29" i="24"/>
  <c r="S28" i="24"/>
  <c r="R28" i="24"/>
  <c r="Q28" i="24"/>
  <c r="P28" i="24"/>
  <c r="E28" i="24"/>
  <c r="S27" i="24"/>
  <c r="R27" i="24"/>
  <c r="Q27" i="24"/>
  <c r="P27" i="24"/>
  <c r="E27" i="24"/>
  <c r="O25" i="24"/>
  <c r="N25" i="24"/>
  <c r="M25" i="24"/>
  <c r="L25" i="24"/>
  <c r="K25" i="24"/>
  <c r="J25" i="24"/>
  <c r="I25" i="24"/>
  <c r="S25" i="24" s="1"/>
  <c r="H25" i="24"/>
  <c r="P25" i="24" s="1"/>
  <c r="G25" i="24"/>
  <c r="F25" i="24"/>
  <c r="C25" i="24"/>
  <c r="B25" i="24"/>
  <c r="U24" i="24"/>
  <c r="S24" i="24"/>
  <c r="R24" i="24"/>
  <c r="Q24" i="24"/>
  <c r="P24" i="24"/>
  <c r="E24" i="24"/>
  <c r="T24" i="24" s="1"/>
  <c r="S23" i="24"/>
  <c r="R23" i="24"/>
  <c r="Q23" i="24"/>
  <c r="P23" i="24"/>
  <c r="E23" i="24"/>
  <c r="T22" i="24"/>
  <c r="S22" i="24"/>
  <c r="R22" i="24"/>
  <c r="Q22" i="24"/>
  <c r="P22" i="24"/>
  <c r="E22" i="24"/>
  <c r="U22" i="24" s="1"/>
  <c r="U21" i="24"/>
  <c r="S21" i="24"/>
  <c r="R21" i="24"/>
  <c r="Q21" i="24"/>
  <c r="P21" i="24"/>
  <c r="E21" i="24"/>
  <c r="T21" i="24" s="1"/>
  <c r="S20" i="24"/>
  <c r="R20" i="24"/>
  <c r="Q20" i="24"/>
  <c r="U20" i="24" s="1"/>
  <c r="P20" i="24"/>
  <c r="E20" i="24"/>
  <c r="T20" i="24" s="1"/>
  <c r="S19" i="24"/>
  <c r="R19" i="24"/>
  <c r="Q19" i="24"/>
  <c r="P19" i="24"/>
  <c r="E19" i="24"/>
  <c r="S18" i="24"/>
  <c r="R18" i="24"/>
  <c r="Q18" i="24"/>
  <c r="P18" i="24"/>
  <c r="E18" i="24"/>
  <c r="O16" i="24"/>
  <c r="N16" i="24"/>
  <c r="M16" i="24"/>
  <c r="L16" i="24"/>
  <c r="K16" i="24"/>
  <c r="J16" i="24"/>
  <c r="I16" i="24"/>
  <c r="H16" i="24"/>
  <c r="R16" i="24" s="1"/>
  <c r="G16" i="24"/>
  <c r="F16" i="24"/>
  <c r="C16" i="24"/>
  <c r="E16" i="24" s="1"/>
  <c r="B16" i="24"/>
  <c r="S15" i="24"/>
  <c r="R15" i="24"/>
  <c r="Q15" i="24"/>
  <c r="P15" i="24"/>
  <c r="E15" i="24"/>
  <c r="S14" i="24"/>
  <c r="R14" i="24"/>
  <c r="Q14" i="24"/>
  <c r="P14" i="24"/>
  <c r="E14" i="24"/>
  <c r="U13" i="24"/>
  <c r="S13" i="24"/>
  <c r="R13" i="24"/>
  <c r="Q13" i="24"/>
  <c r="P13" i="24"/>
  <c r="E13" i="24"/>
  <c r="T13" i="24" s="1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S10" i="24"/>
  <c r="R10" i="24"/>
  <c r="Q10" i="24"/>
  <c r="P10" i="24"/>
  <c r="E10" i="24"/>
  <c r="U9" i="24"/>
  <c r="T9" i="24"/>
  <c r="S9" i="24"/>
  <c r="R9" i="24"/>
  <c r="Q9" i="24"/>
  <c r="P9" i="24"/>
  <c r="E9" i="24"/>
  <c r="U96" i="23"/>
  <c r="T96" i="23"/>
  <c r="S96" i="23"/>
  <c r="R96" i="23"/>
  <c r="Q96" i="23"/>
  <c r="P96" i="23"/>
  <c r="E96" i="23"/>
  <c r="S95" i="23"/>
  <c r="R95" i="23"/>
  <c r="Q95" i="23"/>
  <c r="P95" i="23"/>
  <c r="E95" i="23"/>
  <c r="U95" i="23" s="1"/>
  <c r="S94" i="23"/>
  <c r="R94" i="23"/>
  <c r="Q94" i="23"/>
  <c r="P94" i="23"/>
  <c r="E94" i="23"/>
  <c r="U93" i="23"/>
  <c r="T93" i="23"/>
  <c r="S93" i="23"/>
  <c r="R93" i="23"/>
  <c r="Q93" i="23"/>
  <c r="P93" i="23"/>
  <c r="E93" i="23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U89" i="23"/>
  <c r="T89" i="23"/>
  <c r="S89" i="23"/>
  <c r="R89" i="23"/>
  <c r="Q89" i="23"/>
  <c r="P89" i="23"/>
  <c r="E89" i="23"/>
  <c r="U88" i="23"/>
  <c r="T88" i="23"/>
  <c r="S88" i="23"/>
  <c r="R88" i="23"/>
  <c r="Q88" i="23"/>
  <c r="P88" i="23"/>
  <c r="E88" i="23"/>
  <c r="S86" i="23"/>
  <c r="R86" i="23"/>
  <c r="Q86" i="23"/>
  <c r="P86" i="23"/>
  <c r="E86" i="23"/>
  <c r="O74" i="23"/>
  <c r="N74" i="23"/>
  <c r="M74" i="23"/>
  <c r="L74" i="23"/>
  <c r="K74" i="23"/>
  <c r="J74" i="23"/>
  <c r="I74" i="23"/>
  <c r="H74" i="23"/>
  <c r="G74" i="23"/>
  <c r="F74" i="23"/>
  <c r="C74" i="23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E73" i="23"/>
  <c r="C73" i="23"/>
  <c r="B73" i="23"/>
  <c r="O72" i="23"/>
  <c r="N72" i="23"/>
  <c r="M72" i="23"/>
  <c r="L72" i="23"/>
  <c r="K72" i="23"/>
  <c r="J72" i="23"/>
  <c r="R72" i="23" s="1"/>
  <c r="I72" i="23"/>
  <c r="H72" i="23"/>
  <c r="G72" i="23"/>
  <c r="F72" i="23"/>
  <c r="C72" i="23"/>
  <c r="B72" i="23"/>
  <c r="E72" i="23" s="1"/>
  <c r="U71" i="23"/>
  <c r="T71" i="23"/>
  <c r="S71" i="23"/>
  <c r="R71" i="23"/>
  <c r="Q71" i="23"/>
  <c r="P71" i="23"/>
  <c r="E71" i="23"/>
  <c r="U70" i="23"/>
  <c r="S70" i="23"/>
  <c r="R70" i="23"/>
  <c r="Q70" i="23"/>
  <c r="P70" i="23"/>
  <c r="E70" i="23"/>
  <c r="T70" i="23" s="1"/>
  <c r="O68" i="23"/>
  <c r="N68" i="23"/>
  <c r="M68" i="23"/>
  <c r="L68" i="23"/>
  <c r="K68" i="23"/>
  <c r="J68" i="23"/>
  <c r="I68" i="23"/>
  <c r="H68" i="23"/>
  <c r="R68" i="23" s="1"/>
  <c r="G68" i="23"/>
  <c r="F68" i="23"/>
  <c r="C68" i="23"/>
  <c r="B68" i="23"/>
  <c r="O67" i="23"/>
  <c r="N67" i="23"/>
  <c r="M67" i="23"/>
  <c r="L67" i="23"/>
  <c r="K67" i="23"/>
  <c r="J67" i="23"/>
  <c r="I67" i="23"/>
  <c r="S67" i="23" s="1"/>
  <c r="H67" i="23"/>
  <c r="P67" i="23" s="1"/>
  <c r="G67" i="23"/>
  <c r="F67" i="23"/>
  <c r="C67" i="23"/>
  <c r="B67" i="23"/>
  <c r="E67" i="23" s="1"/>
  <c r="U66" i="23"/>
  <c r="T66" i="23"/>
  <c r="S66" i="23"/>
  <c r="R66" i="23"/>
  <c r="Q66" i="23"/>
  <c r="P66" i="23"/>
  <c r="E66" i="23"/>
  <c r="U65" i="23"/>
  <c r="S65" i="23"/>
  <c r="R65" i="23"/>
  <c r="Q65" i="23"/>
  <c r="P65" i="23"/>
  <c r="E65" i="23"/>
  <c r="T65" i="23" s="1"/>
  <c r="S64" i="23"/>
  <c r="R64" i="23"/>
  <c r="Q64" i="23"/>
  <c r="P64" i="23"/>
  <c r="E64" i="23"/>
  <c r="S63" i="23"/>
  <c r="R63" i="23"/>
  <c r="Q63" i="23"/>
  <c r="P63" i="23"/>
  <c r="E63" i="23"/>
  <c r="U62" i="23"/>
  <c r="T62" i="23"/>
  <c r="S62" i="23"/>
  <c r="R62" i="23"/>
  <c r="Q62" i="23"/>
  <c r="P62" i="23"/>
  <c r="E62" i="23"/>
  <c r="O60" i="23"/>
  <c r="N60" i="23"/>
  <c r="M60" i="23"/>
  <c r="L60" i="23"/>
  <c r="K60" i="23"/>
  <c r="J60" i="23"/>
  <c r="I60" i="23"/>
  <c r="S60" i="23" s="1"/>
  <c r="H60" i="23"/>
  <c r="R60" i="23" s="1"/>
  <c r="C60" i="23"/>
  <c r="B60" i="23"/>
  <c r="E60" i="23" s="1"/>
  <c r="S59" i="23"/>
  <c r="R59" i="23"/>
  <c r="Q59" i="23"/>
  <c r="P59" i="23"/>
  <c r="E59" i="23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U56" i="23"/>
  <c r="T56" i="23"/>
  <c r="S56" i="23"/>
  <c r="R56" i="23"/>
  <c r="Q56" i="23"/>
  <c r="P56" i="23"/>
  <c r="E56" i="23"/>
  <c r="O54" i="23"/>
  <c r="N54" i="23"/>
  <c r="M54" i="23"/>
  <c r="L54" i="23"/>
  <c r="K54" i="23"/>
  <c r="J54" i="23"/>
  <c r="I54" i="23"/>
  <c r="S54" i="23" s="1"/>
  <c r="H54" i="23"/>
  <c r="G54" i="23"/>
  <c r="F54" i="23"/>
  <c r="C54" i="23"/>
  <c r="B54" i="23"/>
  <c r="S53" i="23"/>
  <c r="R53" i="23"/>
  <c r="Q53" i="23"/>
  <c r="P53" i="23"/>
  <c r="E53" i="23"/>
  <c r="S52" i="23"/>
  <c r="R52" i="23"/>
  <c r="Q52" i="23"/>
  <c r="P52" i="23"/>
  <c r="E52" i="23"/>
  <c r="S51" i="23"/>
  <c r="R51" i="23"/>
  <c r="Q51" i="23"/>
  <c r="P51" i="23"/>
  <c r="E51" i="23"/>
  <c r="S50" i="23"/>
  <c r="R50" i="23"/>
  <c r="Q50" i="23"/>
  <c r="P50" i="23"/>
  <c r="E50" i="23"/>
  <c r="U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S46" i="23"/>
  <c r="R46" i="23"/>
  <c r="Q46" i="23"/>
  <c r="P46" i="23"/>
  <c r="E46" i="23"/>
  <c r="S45" i="23"/>
  <c r="R45" i="23"/>
  <c r="Q45" i="23"/>
  <c r="P45" i="23"/>
  <c r="E45" i="23"/>
  <c r="T44" i="23"/>
  <c r="S44" i="23"/>
  <c r="R44" i="23"/>
  <c r="Q44" i="23"/>
  <c r="P44" i="23"/>
  <c r="E44" i="23"/>
  <c r="S43" i="23"/>
  <c r="R43" i="23"/>
  <c r="Q43" i="23"/>
  <c r="P43" i="23"/>
  <c r="E43" i="23"/>
  <c r="O41" i="23"/>
  <c r="N41" i="23"/>
  <c r="M41" i="23"/>
  <c r="L41" i="23"/>
  <c r="K41" i="23"/>
  <c r="J41" i="23"/>
  <c r="I41" i="23"/>
  <c r="S41" i="23" s="1"/>
  <c r="H41" i="23"/>
  <c r="G41" i="23"/>
  <c r="F41" i="23"/>
  <c r="C41" i="23"/>
  <c r="B41" i="23"/>
  <c r="E41" i="23" s="1"/>
  <c r="U40" i="23"/>
  <c r="T40" i="23"/>
  <c r="S40" i="23"/>
  <c r="R40" i="23"/>
  <c r="Q40" i="23"/>
  <c r="P40" i="23"/>
  <c r="E40" i="23"/>
  <c r="T39" i="23"/>
  <c r="S39" i="23"/>
  <c r="R39" i="23"/>
  <c r="Q39" i="23"/>
  <c r="P39" i="23"/>
  <c r="E39" i="23"/>
  <c r="U39" i="23" s="1"/>
  <c r="U38" i="23"/>
  <c r="T38" i="23"/>
  <c r="S38" i="23"/>
  <c r="R38" i="23"/>
  <c r="Q38" i="23"/>
  <c r="P38" i="23"/>
  <c r="E38" i="23"/>
  <c r="S37" i="23"/>
  <c r="R37" i="23"/>
  <c r="Q37" i="23"/>
  <c r="P37" i="23"/>
  <c r="E37" i="23"/>
  <c r="S36" i="23"/>
  <c r="R36" i="23"/>
  <c r="Q36" i="23"/>
  <c r="P36" i="23"/>
  <c r="E36" i="23"/>
  <c r="S34" i="23"/>
  <c r="O34" i="23"/>
  <c r="N34" i="23"/>
  <c r="M34" i="23"/>
  <c r="L34" i="23"/>
  <c r="K34" i="23"/>
  <c r="J34" i="23"/>
  <c r="I34" i="23"/>
  <c r="H34" i="23"/>
  <c r="R34" i="23" s="1"/>
  <c r="G34" i="23"/>
  <c r="F34" i="23"/>
  <c r="C34" i="23"/>
  <c r="B34" i="23"/>
  <c r="S33" i="23"/>
  <c r="R33" i="23"/>
  <c r="Q33" i="23"/>
  <c r="P33" i="23"/>
  <c r="E33" i="23"/>
  <c r="O31" i="23"/>
  <c r="N31" i="23"/>
  <c r="M31" i="23"/>
  <c r="L31" i="23"/>
  <c r="K31" i="23"/>
  <c r="J31" i="23"/>
  <c r="I31" i="23"/>
  <c r="H31" i="23"/>
  <c r="R31" i="23" s="1"/>
  <c r="G31" i="23"/>
  <c r="F31" i="23"/>
  <c r="C31" i="23"/>
  <c r="B31" i="23"/>
  <c r="E31" i="23" s="1"/>
  <c r="S30" i="23"/>
  <c r="R30" i="23"/>
  <c r="Q30" i="23"/>
  <c r="P30" i="23"/>
  <c r="E30" i="23"/>
  <c r="S29" i="23"/>
  <c r="R29" i="23"/>
  <c r="Q29" i="23"/>
  <c r="P29" i="23"/>
  <c r="E29" i="23"/>
  <c r="U28" i="23"/>
  <c r="S28" i="23"/>
  <c r="R28" i="23"/>
  <c r="Q28" i="23"/>
  <c r="P28" i="23"/>
  <c r="E28" i="23"/>
  <c r="T28" i="23" s="1"/>
  <c r="U27" i="23"/>
  <c r="T27" i="23"/>
  <c r="S27" i="23"/>
  <c r="R27" i="23"/>
  <c r="Q27" i="23"/>
  <c r="P27" i="23"/>
  <c r="E27" i="23"/>
  <c r="R25" i="23"/>
  <c r="O25" i="23"/>
  <c r="N25" i="23"/>
  <c r="M25" i="23"/>
  <c r="L25" i="23"/>
  <c r="K25" i="23"/>
  <c r="J25" i="23"/>
  <c r="I25" i="23"/>
  <c r="S25" i="23" s="1"/>
  <c r="H25" i="23"/>
  <c r="G25" i="23"/>
  <c r="F25" i="23"/>
  <c r="C25" i="23"/>
  <c r="B25" i="23"/>
  <c r="E25" i="23" s="1"/>
  <c r="S24" i="23"/>
  <c r="R24" i="23"/>
  <c r="Q24" i="23"/>
  <c r="P24" i="23"/>
  <c r="E24" i="23"/>
  <c r="U24" i="23" s="1"/>
  <c r="U23" i="23"/>
  <c r="S23" i="23"/>
  <c r="R23" i="23"/>
  <c r="Q23" i="23"/>
  <c r="P23" i="23"/>
  <c r="E23" i="23"/>
  <c r="T23" i="23" s="1"/>
  <c r="T22" i="23"/>
  <c r="S22" i="23"/>
  <c r="R22" i="23"/>
  <c r="Q22" i="23"/>
  <c r="P22" i="23"/>
  <c r="E22" i="23"/>
  <c r="U22" i="23" s="1"/>
  <c r="T21" i="23"/>
  <c r="S21" i="23"/>
  <c r="R21" i="23"/>
  <c r="Q21" i="23"/>
  <c r="P21" i="23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S18" i="23"/>
  <c r="R18" i="23"/>
  <c r="Q18" i="23"/>
  <c r="P18" i="23"/>
  <c r="E18" i="23"/>
  <c r="O16" i="23"/>
  <c r="N16" i="23"/>
  <c r="M16" i="23"/>
  <c r="L16" i="23"/>
  <c r="K16" i="23"/>
  <c r="S16" i="23" s="1"/>
  <c r="J16" i="23"/>
  <c r="I16" i="23"/>
  <c r="H16" i="23"/>
  <c r="G16" i="23"/>
  <c r="F16" i="23"/>
  <c r="C16" i="23"/>
  <c r="B16" i="23"/>
  <c r="U15" i="23"/>
  <c r="S15" i="23"/>
  <c r="R15" i="23"/>
  <c r="Q15" i="23"/>
  <c r="P15" i="23"/>
  <c r="E15" i="23"/>
  <c r="T15" i="23" s="1"/>
  <c r="U14" i="23"/>
  <c r="T14" i="23"/>
  <c r="S14" i="23"/>
  <c r="R14" i="23"/>
  <c r="Q14" i="23"/>
  <c r="P14" i="23"/>
  <c r="E14" i="23"/>
  <c r="T13" i="23"/>
  <c r="S13" i="23"/>
  <c r="R13" i="23"/>
  <c r="Q13" i="23"/>
  <c r="P13" i="23"/>
  <c r="E13" i="23"/>
  <c r="U13" i="23" s="1"/>
  <c r="U12" i="23"/>
  <c r="T12" i="23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U10" i="23" s="1"/>
  <c r="P10" i="23"/>
  <c r="T10" i="23" s="1"/>
  <c r="E10" i="23"/>
  <c r="S9" i="23"/>
  <c r="R9" i="23"/>
  <c r="Q9" i="23"/>
  <c r="P9" i="23"/>
  <c r="E9" i="23"/>
  <c r="S96" i="22"/>
  <c r="R96" i="22"/>
  <c r="Q96" i="22"/>
  <c r="P96" i="22"/>
  <c r="E96" i="22"/>
  <c r="U95" i="22"/>
  <c r="S95" i="22"/>
  <c r="R95" i="22"/>
  <c r="Q95" i="22"/>
  <c r="P95" i="22"/>
  <c r="E95" i="22"/>
  <c r="T95" i="22" s="1"/>
  <c r="U94" i="22"/>
  <c r="T94" i="22"/>
  <c r="S94" i="22"/>
  <c r="R94" i="22"/>
  <c r="Q94" i="22"/>
  <c r="P94" i="22"/>
  <c r="E94" i="22"/>
  <c r="T93" i="22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S91" i="22"/>
  <c r="R91" i="22"/>
  <c r="Q91" i="22"/>
  <c r="P91" i="22"/>
  <c r="E91" i="22"/>
  <c r="S90" i="22"/>
  <c r="R90" i="22"/>
  <c r="Q90" i="22"/>
  <c r="P90" i="22"/>
  <c r="E90" i="22"/>
  <c r="U90" i="22" s="1"/>
  <c r="S89" i="22"/>
  <c r="R89" i="22"/>
  <c r="Q89" i="22"/>
  <c r="P89" i="22"/>
  <c r="E89" i="22"/>
  <c r="S88" i="22"/>
  <c r="R88" i="22"/>
  <c r="Q88" i="22"/>
  <c r="P88" i="22"/>
  <c r="E88" i="22"/>
  <c r="S86" i="22"/>
  <c r="R86" i="22"/>
  <c r="Q86" i="22"/>
  <c r="P86" i="22"/>
  <c r="E86" i="22"/>
  <c r="O74" i="22"/>
  <c r="N74" i="22"/>
  <c r="M74" i="22"/>
  <c r="L74" i="22"/>
  <c r="K74" i="22"/>
  <c r="J74" i="22"/>
  <c r="I74" i="22"/>
  <c r="H74" i="22"/>
  <c r="G74" i="22"/>
  <c r="F74" i="22"/>
  <c r="C74" i="22"/>
  <c r="B74" i="22"/>
  <c r="O73" i="22"/>
  <c r="N73" i="22"/>
  <c r="M73" i="22"/>
  <c r="L73" i="22"/>
  <c r="K73" i="22"/>
  <c r="J73" i="22"/>
  <c r="I73" i="22"/>
  <c r="S73" i="22" s="1"/>
  <c r="H73" i="22"/>
  <c r="R73" i="22" s="1"/>
  <c r="G73" i="22"/>
  <c r="F73" i="22"/>
  <c r="C73" i="22"/>
  <c r="B73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E72" i="22" s="1"/>
  <c r="B72" i="22"/>
  <c r="S71" i="22"/>
  <c r="R71" i="22"/>
  <c r="Q71" i="22"/>
  <c r="P71" i="22"/>
  <c r="E71" i="22"/>
  <c r="S70" i="22"/>
  <c r="R70" i="22"/>
  <c r="Q70" i="22"/>
  <c r="P70" i="22"/>
  <c r="E70" i="22"/>
  <c r="O68" i="22"/>
  <c r="N68" i="22"/>
  <c r="M68" i="22"/>
  <c r="L68" i="22"/>
  <c r="K68" i="22"/>
  <c r="J68" i="22"/>
  <c r="I68" i="22"/>
  <c r="H68" i="22"/>
  <c r="G68" i="22"/>
  <c r="F68" i="22"/>
  <c r="C68" i="22"/>
  <c r="B68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E67" i="22" s="1"/>
  <c r="B67" i="22"/>
  <c r="S66" i="22"/>
  <c r="R66" i="22"/>
  <c r="Q66" i="22"/>
  <c r="P66" i="22"/>
  <c r="E66" i="22"/>
  <c r="S65" i="22"/>
  <c r="R65" i="22"/>
  <c r="Q65" i="22"/>
  <c r="P65" i="22"/>
  <c r="E65" i="22"/>
  <c r="S64" i="22"/>
  <c r="R64" i="22"/>
  <c r="Q64" i="22"/>
  <c r="P64" i="22"/>
  <c r="E64" i="22"/>
  <c r="T64" i="22" s="1"/>
  <c r="T63" i="22"/>
  <c r="S63" i="22"/>
  <c r="R63" i="22"/>
  <c r="Q63" i="22"/>
  <c r="P63" i="22"/>
  <c r="E63" i="22"/>
  <c r="U63" i="22" s="1"/>
  <c r="S62" i="22"/>
  <c r="R62" i="22"/>
  <c r="Q62" i="22"/>
  <c r="P62" i="22"/>
  <c r="E62" i="22"/>
  <c r="U62" i="22" s="1"/>
  <c r="O60" i="22"/>
  <c r="N60" i="22"/>
  <c r="M60" i="22"/>
  <c r="L60" i="22"/>
  <c r="K60" i="22"/>
  <c r="J60" i="22"/>
  <c r="I60" i="22"/>
  <c r="S60" i="22" s="1"/>
  <c r="H60" i="22"/>
  <c r="R60" i="22" s="1"/>
  <c r="C60" i="22"/>
  <c r="B60" i="22"/>
  <c r="E60" i="22" s="1"/>
  <c r="S59" i="22"/>
  <c r="R59" i="22"/>
  <c r="Q59" i="22"/>
  <c r="P59" i="22"/>
  <c r="E59" i="22"/>
  <c r="U59" i="22" s="1"/>
  <c r="S58" i="22"/>
  <c r="R58" i="22"/>
  <c r="Q58" i="22"/>
  <c r="P58" i="22"/>
  <c r="E58" i="22"/>
  <c r="S57" i="22"/>
  <c r="R57" i="22"/>
  <c r="Q57" i="22"/>
  <c r="P57" i="22"/>
  <c r="E57" i="22"/>
  <c r="S56" i="22"/>
  <c r="R56" i="22"/>
  <c r="Q56" i="22"/>
  <c r="P56" i="22"/>
  <c r="E56" i="22"/>
  <c r="O54" i="22"/>
  <c r="N54" i="22"/>
  <c r="M54" i="22"/>
  <c r="L54" i="22"/>
  <c r="K54" i="22"/>
  <c r="S54" i="22" s="1"/>
  <c r="J54" i="22"/>
  <c r="I54" i="22"/>
  <c r="H54" i="22"/>
  <c r="G54" i="22"/>
  <c r="F54" i="22"/>
  <c r="C54" i="22"/>
  <c r="B54" i="22"/>
  <c r="S53" i="22"/>
  <c r="R53" i="22"/>
  <c r="Q53" i="22"/>
  <c r="P53" i="22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U48" i="22"/>
  <c r="T48" i="22"/>
  <c r="S48" i="22"/>
  <c r="R48" i="22"/>
  <c r="Q48" i="22"/>
  <c r="P48" i="22"/>
  <c r="E48" i="22"/>
  <c r="U47" i="22"/>
  <c r="T47" i="22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U44" i="22"/>
  <c r="S44" i="22"/>
  <c r="R44" i="22"/>
  <c r="Q44" i="22"/>
  <c r="P44" i="22"/>
  <c r="E44" i="22"/>
  <c r="T43" i="22"/>
  <c r="S43" i="22"/>
  <c r="R43" i="22"/>
  <c r="Q43" i="22"/>
  <c r="P43" i="22"/>
  <c r="E43" i="22"/>
  <c r="U43" i="22" s="1"/>
  <c r="O41" i="22"/>
  <c r="N41" i="22"/>
  <c r="M41" i="22"/>
  <c r="L41" i="22"/>
  <c r="K41" i="22"/>
  <c r="J41" i="22"/>
  <c r="I41" i="22"/>
  <c r="H41" i="22"/>
  <c r="G41" i="22"/>
  <c r="F41" i="22"/>
  <c r="C41" i="22"/>
  <c r="B41" i="22"/>
  <c r="E41" i="22" s="1"/>
  <c r="S40" i="22"/>
  <c r="R40" i="22"/>
  <c r="Q40" i="22"/>
  <c r="P40" i="22"/>
  <c r="E40" i="22"/>
  <c r="U40" i="22" s="1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U37" i="22"/>
  <c r="T37" i="22"/>
  <c r="S37" i="22"/>
  <c r="R37" i="22"/>
  <c r="Q37" i="22"/>
  <c r="P37" i="22"/>
  <c r="E37" i="22"/>
  <c r="S36" i="22"/>
  <c r="R36" i="22"/>
  <c r="Q36" i="22"/>
  <c r="U36" i="22" s="1"/>
  <c r="P36" i="22"/>
  <c r="T36" i="22" s="1"/>
  <c r="E36" i="22"/>
  <c r="O34" i="22"/>
  <c r="N34" i="22"/>
  <c r="M34" i="22"/>
  <c r="L34" i="22"/>
  <c r="K34" i="22"/>
  <c r="J34" i="22"/>
  <c r="I34" i="22"/>
  <c r="S34" i="22" s="1"/>
  <c r="H34" i="22"/>
  <c r="G34" i="22"/>
  <c r="F34" i="22"/>
  <c r="C34" i="22"/>
  <c r="B34" i="22"/>
  <c r="E34" i="22" s="1"/>
  <c r="S33" i="22"/>
  <c r="R33" i="22"/>
  <c r="Q33" i="22"/>
  <c r="U33" i="22" s="1"/>
  <c r="P33" i="22"/>
  <c r="E33" i="22"/>
  <c r="O31" i="22"/>
  <c r="N31" i="22"/>
  <c r="M31" i="22"/>
  <c r="L31" i="22"/>
  <c r="K31" i="22"/>
  <c r="J31" i="22"/>
  <c r="I31" i="22"/>
  <c r="S31" i="22" s="1"/>
  <c r="H31" i="22"/>
  <c r="R31" i="22" s="1"/>
  <c r="G31" i="22"/>
  <c r="F31" i="22"/>
  <c r="C31" i="22"/>
  <c r="B31" i="22"/>
  <c r="E31" i="22" s="1"/>
  <c r="S30" i="22"/>
  <c r="R30" i="22"/>
  <c r="Q30" i="22"/>
  <c r="P30" i="22"/>
  <c r="E30" i="22"/>
  <c r="U30" i="22" s="1"/>
  <c r="S29" i="22"/>
  <c r="R29" i="22"/>
  <c r="Q29" i="22"/>
  <c r="P29" i="22"/>
  <c r="E29" i="22"/>
  <c r="S28" i="22"/>
  <c r="R28" i="22"/>
  <c r="Q28" i="22"/>
  <c r="P28" i="22"/>
  <c r="E28" i="22"/>
  <c r="S27" i="22"/>
  <c r="R27" i="22"/>
  <c r="Q27" i="22"/>
  <c r="P27" i="22"/>
  <c r="E27" i="22"/>
  <c r="T27" i="22" s="1"/>
  <c r="S25" i="22"/>
  <c r="O25" i="22"/>
  <c r="N25" i="22"/>
  <c r="M25" i="22"/>
  <c r="L25" i="22"/>
  <c r="K25" i="22"/>
  <c r="J25" i="22"/>
  <c r="I25" i="22"/>
  <c r="H25" i="22"/>
  <c r="G25" i="22"/>
  <c r="F25" i="22"/>
  <c r="C25" i="22"/>
  <c r="B25" i="22"/>
  <c r="E25" i="22" s="1"/>
  <c r="U24" i="22"/>
  <c r="S24" i="22"/>
  <c r="R24" i="22"/>
  <c r="Q24" i="22"/>
  <c r="P24" i="22"/>
  <c r="E24" i="22"/>
  <c r="T24" i="22" s="1"/>
  <c r="S23" i="22"/>
  <c r="R23" i="22"/>
  <c r="Q23" i="22"/>
  <c r="P23" i="22"/>
  <c r="E23" i="22"/>
  <c r="S22" i="22"/>
  <c r="R22" i="22"/>
  <c r="Q22" i="22"/>
  <c r="P22" i="22"/>
  <c r="E22" i="22"/>
  <c r="S21" i="22"/>
  <c r="R21" i="22"/>
  <c r="Q21" i="22"/>
  <c r="P21" i="22"/>
  <c r="E21" i="22"/>
  <c r="T21" i="22" s="1"/>
  <c r="U20" i="22"/>
  <c r="T20" i="22"/>
  <c r="S20" i="22"/>
  <c r="R20" i="22"/>
  <c r="Q20" i="22"/>
  <c r="P20" i="22"/>
  <c r="E20" i="22"/>
  <c r="U19" i="22"/>
  <c r="T19" i="22"/>
  <c r="S19" i="22"/>
  <c r="R19" i="22"/>
  <c r="Q19" i="22"/>
  <c r="P19" i="22"/>
  <c r="E19" i="22"/>
  <c r="S18" i="22"/>
  <c r="R18" i="22"/>
  <c r="Q18" i="22"/>
  <c r="P18" i="22"/>
  <c r="E18" i="22"/>
  <c r="O16" i="22"/>
  <c r="N16" i="22"/>
  <c r="M16" i="22"/>
  <c r="L16" i="22"/>
  <c r="K16" i="22"/>
  <c r="J16" i="22"/>
  <c r="I16" i="22"/>
  <c r="S16" i="22" s="1"/>
  <c r="H16" i="22"/>
  <c r="G16" i="22"/>
  <c r="F16" i="22"/>
  <c r="C16" i="22"/>
  <c r="B16" i="22"/>
  <c r="S15" i="22"/>
  <c r="R15" i="22"/>
  <c r="Q15" i="22"/>
  <c r="P15" i="22"/>
  <c r="E15" i="22"/>
  <c r="S14" i="22"/>
  <c r="R14" i="22"/>
  <c r="Q14" i="22"/>
  <c r="P14" i="22"/>
  <c r="E14" i="22"/>
  <c r="S13" i="22"/>
  <c r="R13" i="22"/>
  <c r="Q13" i="22"/>
  <c r="P13" i="22"/>
  <c r="E13" i="22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P10" i="22"/>
  <c r="E10" i="22"/>
  <c r="U9" i="22"/>
  <c r="S9" i="22"/>
  <c r="R9" i="22"/>
  <c r="Q9" i="22"/>
  <c r="P9" i="22"/>
  <c r="E9" i="22"/>
  <c r="T9" i="22" s="1"/>
  <c r="U96" i="21"/>
  <c r="T96" i="21"/>
  <c r="S96" i="21"/>
  <c r="R96" i="21"/>
  <c r="Q96" i="21"/>
  <c r="P96" i="21"/>
  <c r="E96" i="21"/>
  <c r="S95" i="21"/>
  <c r="R95" i="21"/>
  <c r="Q95" i="21"/>
  <c r="P95" i="21"/>
  <c r="E95" i="21"/>
  <c r="S94" i="21"/>
  <c r="R94" i="21"/>
  <c r="Q94" i="21"/>
  <c r="P94" i="21"/>
  <c r="E94" i="21"/>
  <c r="U93" i="21"/>
  <c r="S93" i="21"/>
  <c r="R93" i="21"/>
  <c r="Q93" i="21"/>
  <c r="P93" i="21"/>
  <c r="E93" i="21"/>
  <c r="T93" i="21" s="1"/>
  <c r="S92" i="21"/>
  <c r="R92" i="21"/>
  <c r="Q92" i="21"/>
  <c r="P92" i="21"/>
  <c r="E92" i="21"/>
  <c r="S91" i="21"/>
  <c r="R91" i="21"/>
  <c r="Q91" i="21"/>
  <c r="P91" i="21"/>
  <c r="E91" i="21"/>
  <c r="U91" i="21" s="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S86" i="21"/>
  <c r="R86" i="21"/>
  <c r="Q86" i="21"/>
  <c r="P86" i="21"/>
  <c r="E86" i="21"/>
  <c r="O74" i="21"/>
  <c r="N74" i="21"/>
  <c r="M74" i="21"/>
  <c r="L74" i="21"/>
  <c r="K74" i="21"/>
  <c r="J74" i="21"/>
  <c r="I74" i="21"/>
  <c r="H74" i="21"/>
  <c r="G74" i="21"/>
  <c r="F74" i="21"/>
  <c r="C74" i="21"/>
  <c r="B74" i="21"/>
  <c r="O73" i="21"/>
  <c r="N73" i="21"/>
  <c r="M73" i="21"/>
  <c r="L73" i="21"/>
  <c r="K73" i="21"/>
  <c r="J73" i="21"/>
  <c r="I73" i="21"/>
  <c r="S73" i="21" s="1"/>
  <c r="H73" i="21"/>
  <c r="R73" i="21" s="1"/>
  <c r="G73" i="21"/>
  <c r="F73" i="21"/>
  <c r="C73" i="21"/>
  <c r="B73" i="21"/>
  <c r="E73" i="21" s="1"/>
  <c r="O72" i="21"/>
  <c r="N72" i="21"/>
  <c r="M72" i="21"/>
  <c r="L72" i="21"/>
  <c r="K72" i="21"/>
  <c r="J72" i="21"/>
  <c r="I72" i="21"/>
  <c r="S72" i="21" s="1"/>
  <c r="H72" i="21"/>
  <c r="R72" i="21" s="1"/>
  <c r="G72" i="21"/>
  <c r="F72" i="21"/>
  <c r="C72" i="21"/>
  <c r="B72" i="21"/>
  <c r="S71" i="21"/>
  <c r="R71" i="21"/>
  <c r="Q71" i="21"/>
  <c r="P71" i="21"/>
  <c r="E71" i="21"/>
  <c r="S70" i="21"/>
  <c r="R70" i="21"/>
  <c r="Q70" i="21"/>
  <c r="P70" i="21"/>
  <c r="E70" i="21"/>
  <c r="O68" i="21"/>
  <c r="N68" i="21"/>
  <c r="M68" i="21"/>
  <c r="L68" i="21"/>
  <c r="K68" i="21"/>
  <c r="J68" i="21"/>
  <c r="I68" i="21"/>
  <c r="S68" i="21" s="1"/>
  <c r="H68" i="21"/>
  <c r="G68" i="21"/>
  <c r="F68" i="21"/>
  <c r="C68" i="21"/>
  <c r="B68" i="21"/>
  <c r="O67" i="21"/>
  <c r="N67" i="21"/>
  <c r="M67" i="21"/>
  <c r="L67" i="21"/>
  <c r="K67" i="21"/>
  <c r="J67" i="21"/>
  <c r="I67" i="21"/>
  <c r="S67" i="21" s="1"/>
  <c r="H67" i="21"/>
  <c r="R67" i="21" s="1"/>
  <c r="G67" i="21"/>
  <c r="F67" i="21"/>
  <c r="C67" i="21"/>
  <c r="B67" i="21"/>
  <c r="E67" i="21" s="1"/>
  <c r="T66" i="21"/>
  <c r="S66" i="21"/>
  <c r="R66" i="21"/>
  <c r="Q66" i="21"/>
  <c r="P66" i="21"/>
  <c r="E66" i="21"/>
  <c r="U66" i="21" s="1"/>
  <c r="T65" i="2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S62" i="21"/>
  <c r="R62" i="21"/>
  <c r="Q62" i="21"/>
  <c r="P62" i="21"/>
  <c r="E62" i="21"/>
  <c r="O60" i="21"/>
  <c r="N60" i="21"/>
  <c r="M60" i="21"/>
  <c r="L60" i="21"/>
  <c r="K60" i="21"/>
  <c r="J60" i="21"/>
  <c r="I60" i="21"/>
  <c r="H60" i="21"/>
  <c r="R60" i="21" s="1"/>
  <c r="C60" i="21"/>
  <c r="B60" i="21"/>
  <c r="E60" i="21" s="1"/>
  <c r="S59" i="21"/>
  <c r="R59" i="21"/>
  <c r="Q59" i="21"/>
  <c r="P59" i="21"/>
  <c r="E59" i="21"/>
  <c r="U59" i="21" s="1"/>
  <c r="U58" i="21"/>
  <c r="S58" i="21"/>
  <c r="R58" i="21"/>
  <c r="Q58" i="21"/>
  <c r="P58" i="21"/>
  <c r="E58" i="21"/>
  <c r="T58" i="21" s="1"/>
  <c r="T57" i="21"/>
  <c r="S57" i="21"/>
  <c r="R57" i="21"/>
  <c r="Q57" i="21"/>
  <c r="P57" i="21"/>
  <c r="E57" i="21"/>
  <c r="U57" i="21" s="1"/>
  <c r="U56" i="21"/>
  <c r="T56" i="21"/>
  <c r="S56" i="21"/>
  <c r="R56" i="21"/>
  <c r="Q56" i="21"/>
  <c r="P56" i="21"/>
  <c r="E56" i="21"/>
  <c r="O54" i="21"/>
  <c r="N54" i="21"/>
  <c r="M54" i="21"/>
  <c r="L54" i="21"/>
  <c r="K54" i="21"/>
  <c r="J54" i="21"/>
  <c r="I54" i="21"/>
  <c r="H54" i="21"/>
  <c r="G54" i="21"/>
  <c r="F54" i="21"/>
  <c r="C54" i="21"/>
  <c r="B54" i="21"/>
  <c r="U53" i="21"/>
  <c r="T53" i="21"/>
  <c r="S53" i="21"/>
  <c r="R53" i="21"/>
  <c r="Q53" i="21"/>
  <c r="P53" i="21"/>
  <c r="E53" i="21"/>
  <c r="T52" i="21"/>
  <c r="S52" i="21"/>
  <c r="R52" i="21"/>
  <c r="Q52" i="21"/>
  <c r="P52" i="21"/>
  <c r="E52" i="21"/>
  <c r="S51" i="21"/>
  <c r="R51" i="21"/>
  <c r="Q51" i="21"/>
  <c r="P51" i="21"/>
  <c r="E51" i="21"/>
  <c r="S50" i="21"/>
  <c r="R50" i="21"/>
  <c r="Q50" i="21"/>
  <c r="P50" i="21"/>
  <c r="E50" i="2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S46" i="21"/>
  <c r="R46" i="21"/>
  <c r="Q46" i="21"/>
  <c r="P46" i="21"/>
  <c r="E46" i="2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S43" i="21"/>
  <c r="R43" i="21"/>
  <c r="Q43" i="21"/>
  <c r="P43" i="21"/>
  <c r="E43" i="21"/>
  <c r="O41" i="21"/>
  <c r="N41" i="21"/>
  <c r="M41" i="21"/>
  <c r="L41" i="21"/>
  <c r="K41" i="21"/>
  <c r="J41" i="21"/>
  <c r="I41" i="21"/>
  <c r="H41" i="21"/>
  <c r="G41" i="21"/>
  <c r="F41" i="21"/>
  <c r="C41" i="21"/>
  <c r="B41" i="21"/>
  <c r="T40" i="2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S38" i="21"/>
  <c r="R38" i="21"/>
  <c r="Q38" i="21"/>
  <c r="P38" i="21"/>
  <c r="E38" i="21"/>
  <c r="S37" i="21"/>
  <c r="R37" i="21"/>
  <c r="Q37" i="21"/>
  <c r="P37" i="21"/>
  <c r="E37" i="21"/>
  <c r="S36" i="21"/>
  <c r="R36" i="21"/>
  <c r="Q36" i="21"/>
  <c r="P36" i="21"/>
  <c r="E36" i="21"/>
  <c r="O34" i="21"/>
  <c r="N34" i="21"/>
  <c r="M34" i="21"/>
  <c r="L34" i="21"/>
  <c r="K34" i="21"/>
  <c r="S34" i="21" s="1"/>
  <c r="J34" i="21"/>
  <c r="I34" i="21"/>
  <c r="H34" i="21"/>
  <c r="G34" i="21"/>
  <c r="F34" i="21"/>
  <c r="C34" i="21"/>
  <c r="B34" i="21"/>
  <c r="S33" i="21"/>
  <c r="R33" i="21"/>
  <c r="Q33" i="21"/>
  <c r="P33" i="21"/>
  <c r="E33" i="21"/>
  <c r="O31" i="21"/>
  <c r="N31" i="21"/>
  <c r="M31" i="21"/>
  <c r="L31" i="21"/>
  <c r="K31" i="21"/>
  <c r="J31" i="21"/>
  <c r="I31" i="21"/>
  <c r="S31" i="21" s="1"/>
  <c r="H31" i="21"/>
  <c r="R31" i="21" s="1"/>
  <c r="G31" i="21"/>
  <c r="F31" i="21"/>
  <c r="C31" i="21"/>
  <c r="B31" i="21"/>
  <c r="S30" i="21"/>
  <c r="R30" i="21"/>
  <c r="Q30" i="21"/>
  <c r="P30" i="21"/>
  <c r="E30" i="21"/>
  <c r="U29" i="21"/>
  <c r="S29" i="21"/>
  <c r="R29" i="21"/>
  <c r="Q29" i="21"/>
  <c r="P29" i="21"/>
  <c r="E29" i="21"/>
  <c r="T29" i="21" s="1"/>
  <c r="S28" i="21"/>
  <c r="R28" i="21"/>
  <c r="Q28" i="21"/>
  <c r="P28" i="21"/>
  <c r="E28" i="21"/>
  <c r="U28" i="21" s="1"/>
  <c r="S27" i="21"/>
  <c r="R27" i="21"/>
  <c r="Q27" i="21"/>
  <c r="P27" i="21"/>
  <c r="E27" i="21"/>
  <c r="U27" i="21" s="1"/>
  <c r="O25" i="21"/>
  <c r="N25" i="21"/>
  <c r="M25" i="21"/>
  <c r="L25" i="21"/>
  <c r="K25" i="21"/>
  <c r="J25" i="21"/>
  <c r="I25" i="21"/>
  <c r="S25" i="21" s="1"/>
  <c r="H25" i="21"/>
  <c r="R25" i="21" s="1"/>
  <c r="G25" i="21"/>
  <c r="F25" i="21"/>
  <c r="C25" i="21"/>
  <c r="E25" i="21" s="1"/>
  <c r="B25" i="21"/>
  <c r="U24" i="21"/>
  <c r="T24" i="21"/>
  <c r="S24" i="21"/>
  <c r="R24" i="21"/>
  <c r="Q24" i="21"/>
  <c r="P24" i="21"/>
  <c r="E24" i="21"/>
  <c r="S23" i="21"/>
  <c r="R23" i="21"/>
  <c r="Q23" i="21"/>
  <c r="P23" i="21"/>
  <c r="E23" i="21"/>
  <c r="U23" i="21" s="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O16" i="21"/>
  <c r="N16" i="21"/>
  <c r="M16" i="21"/>
  <c r="L16" i="21"/>
  <c r="K16" i="21"/>
  <c r="J16" i="21"/>
  <c r="R16" i="21" s="1"/>
  <c r="I16" i="21"/>
  <c r="H16" i="21"/>
  <c r="G16" i="21"/>
  <c r="F16" i="21"/>
  <c r="C16" i="21"/>
  <c r="B16" i="21"/>
  <c r="U15" i="21"/>
  <c r="T15" i="21"/>
  <c r="S15" i="21"/>
  <c r="R15" i="21"/>
  <c r="Q15" i="21"/>
  <c r="P15" i="21"/>
  <c r="E15" i="2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U11" i="2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U9" i="21" s="1"/>
  <c r="S96" i="20"/>
  <c r="R96" i="20"/>
  <c r="Q96" i="20"/>
  <c r="P96" i="20"/>
  <c r="E96" i="20"/>
  <c r="S95" i="20"/>
  <c r="R95" i="20"/>
  <c r="Q95" i="20"/>
  <c r="P95" i="20"/>
  <c r="E95" i="20"/>
  <c r="U94" i="20"/>
  <c r="T94" i="20"/>
  <c r="S94" i="20"/>
  <c r="R94" i="20"/>
  <c r="Q94" i="20"/>
  <c r="P94" i="20"/>
  <c r="E94" i="20"/>
  <c r="U93" i="20"/>
  <c r="S93" i="20"/>
  <c r="R93" i="20"/>
  <c r="Q93" i="20"/>
  <c r="P93" i="20"/>
  <c r="E93" i="20"/>
  <c r="T93" i="20" s="1"/>
  <c r="S92" i="20"/>
  <c r="R92" i="20"/>
  <c r="Q92" i="20"/>
  <c r="P92" i="20"/>
  <c r="E92" i="20"/>
  <c r="S91" i="20"/>
  <c r="R91" i="20"/>
  <c r="Q91" i="20"/>
  <c r="U91" i="20" s="1"/>
  <c r="P91" i="20"/>
  <c r="E91" i="20"/>
  <c r="T91" i="20" s="1"/>
  <c r="U90" i="20"/>
  <c r="T90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U86" i="20"/>
  <c r="S86" i="20"/>
  <c r="R86" i="20"/>
  <c r="Q86" i="20"/>
  <c r="P86" i="20"/>
  <c r="E86" i="20"/>
  <c r="T86" i="20" s="1"/>
  <c r="O74" i="20"/>
  <c r="N74" i="20"/>
  <c r="M74" i="20"/>
  <c r="L74" i="20"/>
  <c r="K74" i="20"/>
  <c r="J74" i="20"/>
  <c r="I74" i="20"/>
  <c r="H74" i="20"/>
  <c r="G74" i="20"/>
  <c r="F74" i="20"/>
  <c r="C74" i="20"/>
  <c r="B74" i="20"/>
  <c r="O73" i="20"/>
  <c r="N73" i="20"/>
  <c r="M73" i="20"/>
  <c r="L73" i="20"/>
  <c r="K73" i="20"/>
  <c r="S73" i="20" s="1"/>
  <c r="J73" i="20"/>
  <c r="I73" i="20"/>
  <c r="H73" i="20"/>
  <c r="G73" i="20"/>
  <c r="F73" i="20"/>
  <c r="C73" i="20"/>
  <c r="B73" i="20"/>
  <c r="E73" i="20" s="1"/>
  <c r="O72" i="20"/>
  <c r="N72" i="20"/>
  <c r="M72" i="20"/>
  <c r="L72" i="20"/>
  <c r="K72" i="20"/>
  <c r="J72" i="20"/>
  <c r="I72" i="20"/>
  <c r="H72" i="20"/>
  <c r="R72" i="20" s="1"/>
  <c r="G72" i="20"/>
  <c r="F72" i="20"/>
  <c r="C72" i="20"/>
  <c r="B72" i="20"/>
  <c r="S71" i="20"/>
  <c r="R71" i="20"/>
  <c r="Q71" i="20"/>
  <c r="P71" i="20"/>
  <c r="E71" i="20"/>
  <c r="U70" i="20"/>
  <c r="S70" i="20"/>
  <c r="R70" i="20"/>
  <c r="Q70" i="20"/>
  <c r="P70" i="20"/>
  <c r="E70" i="20"/>
  <c r="O68" i="20"/>
  <c r="N68" i="20"/>
  <c r="M68" i="20"/>
  <c r="L68" i="20"/>
  <c r="K68" i="20"/>
  <c r="J68" i="20"/>
  <c r="I68" i="20"/>
  <c r="S68" i="20" s="1"/>
  <c r="H68" i="20"/>
  <c r="G68" i="20"/>
  <c r="F68" i="20"/>
  <c r="C68" i="20"/>
  <c r="B68" i="20"/>
  <c r="O67" i="20"/>
  <c r="N67" i="20"/>
  <c r="M67" i="20"/>
  <c r="L67" i="20"/>
  <c r="K67" i="20"/>
  <c r="J67" i="20"/>
  <c r="I67" i="20"/>
  <c r="S67" i="20" s="1"/>
  <c r="H67" i="20"/>
  <c r="R67" i="20" s="1"/>
  <c r="G67" i="20"/>
  <c r="F67" i="20"/>
  <c r="C67" i="20"/>
  <c r="B67" i="20"/>
  <c r="S66" i="20"/>
  <c r="R66" i="20"/>
  <c r="Q66" i="20"/>
  <c r="P66" i="20"/>
  <c r="E66" i="20"/>
  <c r="S65" i="20"/>
  <c r="R65" i="20"/>
  <c r="Q65" i="20"/>
  <c r="P65" i="20"/>
  <c r="E65" i="20"/>
  <c r="T65" i="20" s="1"/>
  <c r="S64" i="20"/>
  <c r="R64" i="20"/>
  <c r="Q64" i="20"/>
  <c r="P64" i="20"/>
  <c r="E64" i="20"/>
  <c r="S63" i="20"/>
  <c r="R63" i="20"/>
  <c r="Q63" i="20"/>
  <c r="P63" i="20"/>
  <c r="E63" i="20"/>
  <c r="U62" i="20"/>
  <c r="T62" i="20"/>
  <c r="S62" i="20"/>
  <c r="R62" i="20"/>
  <c r="Q62" i="20"/>
  <c r="P62" i="20"/>
  <c r="E62" i="20"/>
  <c r="O60" i="20"/>
  <c r="N60" i="20"/>
  <c r="M60" i="20"/>
  <c r="L60" i="20"/>
  <c r="K60" i="20"/>
  <c r="J60" i="20"/>
  <c r="I60" i="20"/>
  <c r="S60" i="20" s="1"/>
  <c r="H60" i="20"/>
  <c r="C60" i="20"/>
  <c r="B60" i="20"/>
  <c r="U59" i="20"/>
  <c r="S59" i="20"/>
  <c r="R59" i="20"/>
  <c r="Q59" i="20"/>
  <c r="P59" i="20"/>
  <c r="E59" i="20"/>
  <c r="T59" i="20" s="1"/>
  <c r="S58" i="20"/>
  <c r="R58" i="20"/>
  <c r="Q58" i="20"/>
  <c r="P58" i="20"/>
  <c r="E58" i="20"/>
  <c r="S57" i="20"/>
  <c r="R57" i="20"/>
  <c r="Q57" i="20"/>
  <c r="P57" i="20"/>
  <c r="E57" i="20"/>
  <c r="S56" i="20"/>
  <c r="R56" i="20"/>
  <c r="Q56" i="20"/>
  <c r="P56" i="20"/>
  <c r="E56" i="20"/>
  <c r="O54" i="20"/>
  <c r="N54" i="20"/>
  <c r="M54" i="20"/>
  <c r="L54" i="20"/>
  <c r="K54" i="20"/>
  <c r="J54" i="20"/>
  <c r="I54" i="20"/>
  <c r="S54" i="20" s="1"/>
  <c r="H54" i="20"/>
  <c r="G54" i="20"/>
  <c r="F54" i="20"/>
  <c r="E54" i="20"/>
  <c r="C54" i="20"/>
  <c r="B54" i="20"/>
  <c r="S53" i="20"/>
  <c r="R53" i="20"/>
  <c r="Q53" i="20"/>
  <c r="P53" i="20"/>
  <c r="E53" i="20"/>
  <c r="T53" i="20" s="1"/>
  <c r="S52" i="20"/>
  <c r="R52" i="20"/>
  <c r="Q52" i="20"/>
  <c r="P52" i="20"/>
  <c r="E52" i="20"/>
  <c r="S51" i="20"/>
  <c r="R51" i="20"/>
  <c r="Q51" i="20"/>
  <c r="P51" i="20"/>
  <c r="E51" i="20"/>
  <c r="T51" i="20" s="1"/>
  <c r="U50" i="20"/>
  <c r="T50" i="20"/>
  <c r="S50" i="20"/>
  <c r="R50" i="20"/>
  <c r="Q50" i="20"/>
  <c r="P50" i="20"/>
  <c r="E50" i="20"/>
  <c r="U49" i="20"/>
  <c r="T49" i="20"/>
  <c r="S49" i="20"/>
  <c r="R49" i="20"/>
  <c r="Q49" i="20"/>
  <c r="P49" i="20"/>
  <c r="E49" i="20"/>
  <c r="U48" i="20"/>
  <c r="T48" i="20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P46" i="20"/>
  <c r="E46" i="20"/>
  <c r="U45" i="20"/>
  <c r="S45" i="20"/>
  <c r="R45" i="20"/>
  <c r="Q45" i="20"/>
  <c r="P45" i="20"/>
  <c r="E45" i="20"/>
  <c r="T45" i="20" s="1"/>
  <c r="T44" i="20"/>
  <c r="S44" i="20"/>
  <c r="R44" i="20"/>
  <c r="Q44" i="20"/>
  <c r="P44" i="20"/>
  <c r="E44" i="20"/>
  <c r="U44" i="20" s="1"/>
  <c r="S43" i="20"/>
  <c r="R43" i="20"/>
  <c r="Q43" i="20"/>
  <c r="P43" i="20"/>
  <c r="E43" i="20"/>
  <c r="O41" i="20"/>
  <c r="N41" i="20"/>
  <c r="M41" i="20"/>
  <c r="L41" i="20"/>
  <c r="K41" i="20"/>
  <c r="J41" i="20"/>
  <c r="I41" i="20"/>
  <c r="S41" i="20" s="1"/>
  <c r="H41" i="20"/>
  <c r="R41" i="20" s="1"/>
  <c r="G41" i="20"/>
  <c r="F41" i="20"/>
  <c r="C41" i="20"/>
  <c r="B41" i="20"/>
  <c r="U40" i="20"/>
  <c r="S40" i="20"/>
  <c r="R40" i="20"/>
  <c r="Q40" i="20"/>
  <c r="P40" i="20"/>
  <c r="E40" i="20"/>
  <c r="T40" i="20" s="1"/>
  <c r="T39" i="20"/>
  <c r="S39" i="20"/>
  <c r="R39" i="20"/>
  <c r="Q39" i="20"/>
  <c r="P39" i="20"/>
  <c r="E39" i="20"/>
  <c r="U39" i="20" s="1"/>
  <c r="U38" i="20"/>
  <c r="S38" i="20"/>
  <c r="R38" i="20"/>
  <c r="Q38" i="20"/>
  <c r="P38" i="20"/>
  <c r="E38" i="20"/>
  <c r="T38" i="20" s="1"/>
  <c r="S37" i="20"/>
  <c r="R37" i="20"/>
  <c r="Q37" i="20"/>
  <c r="U37" i="20" s="1"/>
  <c r="P37" i="20"/>
  <c r="T37" i="20" s="1"/>
  <c r="E37" i="20"/>
  <c r="S36" i="20"/>
  <c r="R36" i="20"/>
  <c r="Q36" i="20"/>
  <c r="P36" i="20"/>
  <c r="E36" i="20"/>
  <c r="O34" i="20"/>
  <c r="N34" i="20"/>
  <c r="M34" i="20"/>
  <c r="L34" i="20"/>
  <c r="K34" i="20"/>
  <c r="J34" i="20"/>
  <c r="I34" i="20"/>
  <c r="S34" i="20" s="1"/>
  <c r="H34" i="20"/>
  <c r="R34" i="20" s="1"/>
  <c r="G34" i="20"/>
  <c r="F34" i="20"/>
  <c r="C34" i="20"/>
  <c r="B34" i="20"/>
  <c r="S33" i="20"/>
  <c r="R33" i="20"/>
  <c r="Q33" i="20"/>
  <c r="P33" i="20"/>
  <c r="E33" i="20"/>
  <c r="O31" i="20"/>
  <c r="N31" i="20"/>
  <c r="M31" i="20"/>
  <c r="L31" i="20"/>
  <c r="K31" i="20"/>
  <c r="J31" i="20"/>
  <c r="I31" i="20"/>
  <c r="S31" i="20" s="1"/>
  <c r="H31" i="20"/>
  <c r="R31" i="20" s="1"/>
  <c r="G31" i="20"/>
  <c r="F31" i="20"/>
  <c r="C31" i="20"/>
  <c r="E31" i="20" s="1"/>
  <c r="B31" i="20"/>
  <c r="S30" i="20"/>
  <c r="R30" i="20"/>
  <c r="Q30" i="20"/>
  <c r="P30" i="20"/>
  <c r="E30" i="20"/>
  <c r="S29" i="20"/>
  <c r="R29" i="20"/>
  <c r="Q29" i="20"/>
  <c r="P29" i="20"/>
  <c r="E29" i="20"/>
  <c r="S28" i="20"/>
  <c r="R28" i="20"/>
  <c r="Q28" i="20"/>
  <c r="P28" i="20"/>
  <c r="E28" i="20"/>
  <c r="T28" i="20" s="1"/>
  <c r="S27" i="20"/>
  <c r="R27" i="20"/>
  <c r="Q27" i="20"/>
  <c r="P27" i="20"/>
  <c r="E27" i="20"/>
  <c r="O25" i="20"/>
  <c r="N25" i="20"/>
  <c r="M25" i="20"/>
  <c r="L25" i="20"/>
  <c r="K25" i="20"/>
  <c r="J25" i="20"/>
  <c r="I25" i="20"/>
  <c r="S25" i="20" s="1"/>
  <c r="H25" i="20"/>
  <c r="R25" i="20" s="1"/>
  <c r="G25" i="20"/>
  <c r="F25" i="20"/>
  <c r="C25" i="20"/>
  <c r="B25" i="20"/>
  <c r="S24" i="20"/>
  <c r="R24" i="20"/>
  <c r="Q24" i="20"/>
  <c r="P24" i="20"/>
  <c r="E24" i="20"/>
  <c r="T24" i="20" s="1"/>
  <c r="U23" i="20"/>
  <c r="S23" i="20"/>
  <c r="R23" i="20"/>
  <c r="Q23" i="20"/>
  <c r="P23" i="20"/>
  <c r="E23" i="20"/>
  <c r="T23" i="20" s="1"/>
  <c r="S22" i="20"/>
  <c r="R22" i="20"/>
  <c r="Q22" i="20"/>
  <c r="P22" i="20"/>
  <c r="E22" i="20"/>
  <c r="U21" i="20"/>
  <c r="T21" i="20"/>
  <c r="S21" i="20"/>
  <c r="R21" i="20"/>
  <c r="Q21" i="20"/>
  <c r="P21" i="20"/>
  <c r="E21" i="20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S18" i="20"/>
  <c r="R18" i="20"/>
  <c r="Q18" i="20"/>
  <c r="P18" i="20"/>
  <c r="E18" i="20"/>
  <c r="O16" i="20"/>
  <c r="N16" i="20"/>
  <c r="M16" i="20"/>
  <c r="L16" i="20"/>
  <c r="K16" i="20"/>
  <c r="J16" i="20"/>
  <c r="I16" i="20"/>
  <c r="S16" i="20" s="1"/>
  <c r="H16" i="20"/>
  <c r="R16" i="20" s="1"/>
  <c r="G16" i="20"/>
  <c r="F16" i="20"/>
  <c r="C16" i="20"/>
  <c r="B16" i="20"/>
  <c r="E16" i="20" s="1"/>
  <c r="S15" i="20"/>
  <c r="R15" i="20"/>
  <c r="Q15" i="20"/>
  <c r="P15" i="20"/>
  <c r="E15" i="20"/>
  <c r="S14" i="20"/>
  <c r="R14" i="20"/>
  <c r="Q14" i="20"/>
  <c r="P14" i="20"/>
  <c r="E14" i="20"/>
  <c r="T14" i="20" s="1"/>
  <c r="S13" i="20"/>
  <c r="R13" i="20"/>
  <c r="Q13" i="20"/>
  <c r="P13" i="20"/>
  <c r="E13" i="20"/>
  <c r="U12" i="20"/>
  <c r="T12" i="20"/>
  <c r="S12" i="20"/>
  <c r="R12" i="20"/>
  <c r="Q12" i="20"/>
  <c r="P12" i="20"/>
  <c r="E12" i="20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T10" i="20" s="1"/>
  <c r="T9" i="20"/>
  <c r="S9" i="20"/>
  <c r="R9" i="20"/>
  <c r="Q9" i="20"/>
  <c r="P9" i="20"/>
  <c r="E9" i="20"/>
  <c r="U9" i="20" s="1"/>
  <c r="S96" i="19"/>
  <c r="R96" i="19"/>
  <c r="Q96" i="19"/>
  <c r="P96" i="19"/>
  <c r="E96" i="19"/>
  <c r="S95" i="19"/>
  <c r="R95" i="19"/>
  <c r="Q95" i="19"/>
  <c r="P95" i="19"/>
  <c r="E95" i="19"/>
  <c r="S94" i="19"/>
  <c r="R94" i="19"/>
  <c r="Q94" i="19"/>
  <c r="P94" i="19"/>
  <c r="E94" i="19"/>
  <c r="S93" i="19"/>
  <c r="R93" i="19"/>
  <c r="Q93" i="19"/>
  <c r="P93" i="19"/>
  <c r="E93" i="19"/>
  <c r="U92" i="19"/>
  <c r="T92" i="19"/>
  <c r="S92" i="19"/>
  <c r="R92" i="19"/>
  <c r="Q92" i="19"/>
  <c r="P92" i="19"/>
  <c r="E92" i="19"/>
  <c r="S91" i="19"/>
  <c r="R91" i="19"/>
  <c r="Q91" i="19"/>
  <c r="P91" i="19"/>
  <c r="E91" i="19"/>
  <c r="T90" i="19"/>
  <c r="S90" i="19"/>
  <c r="R90" i="19"/>
  <c r="Q90" i="19"/>
  <c r="P90" i="19"/>
  <c r="E90" i="19"/>
  <c r="U90" i="19" s="1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S86" i="19"/>
  <c r="R86" i="19"/>
  <c r="Q86" i="19"/>
  <c r="P86" i="19"/>
  <c r="E86" i="19"/>
  <c r="O74" i="19"/>
  <c r="N74" i="19"/>
  <c r="M74" i="19"/>
  <c r="L74" i="19"/>
  <c r="K74" i="19"/>
  <c r="J74" i="19"/>
  <c r="I74" i="19"/>
  <c r="S74" i="19" s="1"/>
  <c r="H74" i="19"/>
  <c r="G74" i="19"/>
  <c r="F74" i="19"/>
  <c r="C74" i="19"/>
  <c r="B74" i="19"/>
  <c r="O73" i="19"/>
  <c r="N73" i="19"/>
  <c r="M73" i="19"/>
  <c r="L73" i="19"/>
  <c r="K73" i="19"/>
  <c r="J73" i="19"/>
  <c r="I73" i="19"/>
  <c r="S73" i="19" s="1"/>
  <c r="H73" i="19"/>
  <c r="R73" i="19" s="1"/>
  <c r="G73" i="19"/>
  <c r="F73" i="19"/>
  <c r="C73" i="19"/>
  <c r="E73" i="19" s="1"/>
  <c r="B73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E72" i="19" s="1"/>
  <c r="T71" i="19"/>
  <c r="S71" i="19"/>
  <c r="R71" i="19"/>
  <c r="Q71" i="19"/>
  <c r="P71" i="19"/>
  <c r="E71" i="19"/>
  <c r="U71" i="19" s="1"/>
  <c r="S70" i="19"/>
  <c r="R70" i="19"/>
  <c r="Q70" i="19"/>
  <c r="P70" i="19"/>
  <c r="E70" i="19"/>
  <c r="O68" i="19"/>
  <c r="N68" i="19"/>
  <c r="M68" i="19"/>
  <c r="L68" i="19"/>
  <c r="K68" i="19"/>
  <c r="J68" i="19"/>
  <c r="I68" i="19"/>
  <c r="S68" i="19" s="1"/>
  <c r="H68" i="19"/>
  <c r="G68" i="19"/>
  <c r="F68" i="19"/>
  <c r="C68" i="19"/>
  <c r="B68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S66" i="19"/>
  <c r="R66" i="19"/>
  <c r="Q66" i="19"/>
  <c r="P66" i="19"/>
  <c r="E66" i="19"/>
  <c r="S65" i="19"/>
  <c r="R65" i="19"/>
  <c r="Q65" i="19"/>
  <c r="P65" i="19"/>
  <c r="E65" i="19"/>
  <c r="S64" i="19"/>
  <c r="R64" i="19"/>
  <c r="Q64" i="19"/>
  <c r="P64" i="19"/>
  <c r="E64" i="19"/>
  <c r="S63" i="19"/>
  <c r="R63" i="19"/>
  <c r="Q63" i="19"/>
  <c r="P63" i="19"/>
  <c r="E63" i="19"/>
  <c r="S62" i="19"/>
  <c r="R62" i="19"/>
  <c r="Q62" i="19"/>
  <c r="P62" i="19"/>
  <c r="E62" i="19"/>
  <c r="O60" i="19"/>
  <c r="N60" i="19"/>
  <c r="M60" i="19"/>
  <c r="L60" i="19"/>
  <c r="K60" i="19"/>
  <c r="J60" i="19"/>
  <c r="I60" i="19"/>
  <c r="S60" i="19" s="1"/>
  <c r="H60" i="19"/>
  <c r="C60" i="19"/>
  <c r="B60" i="19"/>
  <c r="E60" i="19" s="1"/>
  <c r="U59" i="19"/>
  <c r="T59" i="19"/>
  <c r="S59" i="19"/>
  <c r="R59" i="19"/>
  <c r="Q59" i="19"/>
  <c r="P59" i="19"/>
  <c r="E59" i="19"/>
  <c r="U58" i="19"/>
  <c r="S58" i="19"/>
  <c r="R58" i="19"/>
  <c r="Q58" i="19"/>
  <c r="P58" i="19"/>
  <c r="E58" i="19"/>
  <c r="T58" i="19" s="1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O54" i="19"/>
  <c r="N54" i="19"/>
  <c r="M54" i="19"/>
  <c r="L54" i="19"/>
  <c r="K54" i="19"/>
  <c r="J54" i="19"/>
  <c r="I54" i="19"/>
  <c r="S54" i="19" s="1"/>
  <c r="H54" i="19"/>
  <c r="R54" i="19" s="1"/>
  <c r="G54" i="19"/>
  <c r="F54" i="19"/>
  <c r="C54" i="19"/>
  <c r="B54" i="19"/>
  <c r="S53" i="19"/>
  <c r="R53" i="19"/>
  <c r="Q53" i="19"/>
  <c r="P53" i="19"/>
  <c r="E53" i="19"/>
  <c r="S52" i="19"/>
  <c r="R52" i="19"/>
  <c r="Q52" i="19"/>
  <c r="P52" i="19"/>
  <c r="E52" i="19"/>
  <c r="S51" i="19"/>
  <c r="R51" i="19"/>
  <c r="Q51" i="19"/>
  <c r="P51" i="19"/>
  <c r="E51" i="19"/>
  <c r="T51" i="19" s="1"/>
  <c r="U50" i="19"/>
  <c r="S50" i="19"/>
  <c r="R50" i="19"/>
  <c r="Q50" i="19"/>
  <c r="P50" i="19"/>
  <c r="E50" i="19"/>
  <c r="T50" i="19" s="1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U47" i="19"/>
  <c r="T47" i="19"/>
  <c r="S47" i="19"/>
  <c r="R47" i="19"/>
  <c r="Q47" i="19"/>
  <c r="P47" i="19"/>
  <c r="E47" i="19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S44" i="19"/>
  <c r="R44" i="19"/>
  <c r="Q44" i="19"/>
  <c r="P44" i="19"/>
  <c r="E44" i="19"/>
  <c r="S43" i="19"/>
  <c r="R43" i="19"/>
  <c r="Q43" i="19"/>
  <c r="P43" i="19"/>
  <c r="E43" i="19"/>
  <c r="O41" i="19"/>
  <c r="N41" i="19"/>
  <c r="M41" i="19"/>
  <c r="L41" i="19"/>
  <c r="K41" i="19"/>
  <c r="J41" i="19"/>
  <c r="I41" i="19"/>
  <c r="S41" i="19" s="1"/>
  <c r="H41" i="19"/>
  <c r="R41" i="19" s="1"/>
  <c r="G41" i="19"/>
  <c r="F41" i="19"/>
  <c r="C41" i="19"/>
  <c r="B41" i="19"/>
  <c r="S40" i="19"/>
  <c r="R40" i="19"/>
  <c r="Q40" i="19"/>
  <c r="P40" i="19"/>
  <c r="E40" i="19"/>
  <c r="T40" i="19" s="1"/>
  <c r="S39" i="19"/>
  <c r="R39" i="19"/>
  <c r="Q39" i="19"/>
  <c r="P39" i="19"/>
  <c r="E39" i="19"/>
  <c r="U38" i="19"/>
  <c r="T38" i="19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T36" i="19"/>
  <c r="S36" i="19"/>
  <c r="R36" i="19"/>
  <c r="Q36" i="19"/>
  <c r="P36" i="19"/>
  <c r="E36" i="19"/>
  <c r="U36" i="19" s="1"/>
  <c r="O34" i="19"/>
  <c r="N34" i="19"/>
  <c r="M34" i="19"/>
  <c r="L34" i="19"/>
  <c r="K34" i="19"/>
  <c r="J34" i="19"/>
  <c r="I34" i="19"/>
  <c r="S34" i="19" s="1"/>
  <c r="H34" i="19"/>
  <c r="G34" i="19"/>
  <c r="F34" i="19"/>
  <c r="C34" i="19"/>
  <c r="B34" i="19"/>
  <c r="S33" i="19"/>
  <c r="R33" i="19"/>
  <c r="Q33" i="19"/>
  <c r="U33" i="19" s="1"/>
  <c r="P33" i="19"/>
  <c r="T33" i="19" s="1"/>
  <c r="E33" i="19"/>
  <c r="O31" i="19"/>
  <c r="N31" i="19"/>
  <c r="M31" i="19"/>
  <c r="L31" i="19"/>
  <c r="K31" i="19"/>
  <c r="J31" i="19"/>
  <c r="I31" i="19"/>
  <c r="S31" i="19" s="1"/>
  <c r="H31" i="19"/>
  <c r="G31" i="19"/>
  <c r="F31" i="19"/>
  <c r="C31" i="19"/>
  <c r="B31" i="19"/>
  <c r="E31" i="19" s="1"/>
  <c r="S30" i="19"/>
  <c r="R30" i="19"/>
  <c r="Q30" i="19"/>
  <c r="P30" i="19"/>
  <c r="E30" i="19"/>
  <c r="T30" i="19" s="1"/>
  <c r="S29" i="19"/>
  <c r="R29" i="19"/>
  <c r="Q29" i="19"/>
  <c r="P29" i="19"/>
  <c r="E29" i="19"/>
  <c r="S28" i="19"/>
  <c r="R28" i="19"/>
  <c r="Q28" i="19"/>
  <c r="P28" i="19"/>
  <c r="E28" i="19"/>
  <c r="S27" i="19"/>
  <c r="R27" i="19"/>
  <c r="Q27" i="19"/>
  <c r="P27" i="19"/>
  <c r="E27" i="19"/>
  <c r="S25" i="19"/>
  <c r="O25" i="19"/>
  <c r="N25" i="19"/>
  <c r="M25" i="19"/>
  <c r="L25" i="19"/>
  <c r="K25" i="19"/>
  <c r="J25" i="19"/>
  <c r="I25" i="19"/>
  <c r="H25" i="19"/>
  <c r="R25" i="19" s="1"/>
  <c r="G25" i="19"/>
  <c r="F25" i="19"/>
  <c r="C25" i="19"/>
  <c r="E25" i="19" s="1"/>
  <c r="B25" i="19"/>
  <c r="S24" i="19"/>
  <c r="R24" i="19"/>
  <c r="Q24" i="19"/>
  <c r="P24" i="19"/>
  <c r="E24" i="19"/>
  <c r="S23" i="19"/>
  <c r="R23" i="19"/>
  <c r="Q23" i="19"/>
  <c r="P23" i="19"/>
  <c r="E23" i="19"/>
  <c r="T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U20" i="19"/>
  <c r="S20" i="19"/>
  <c r="R20" i="19"/>
  <c r="Q20" i="19"/>
  <c r="P20" i="19"/>
  <c r="T20" i="19" s="1"/>
  <c r="E20" i="19"/>
  <c r="U19" i="19"/>
  <c r="S19" i="19"/>
  <c r="R19" i="19"/>
  <c r="Q19" i="19"/>
  <c r="P19" i="19"/>
  <c r="E19" i="19"/>
  <c r="T19" i="19" s="1"/>
  <c r="T18" i="19"/>
  <c r="S18" i="19"/>
  <c r="R18" i="19"/>
  <c r="Q18" i="19"/>
  <c r="P18" i="19"/>
  <c r="E18" i="19"/>
  <c r="U18" i="19" s="1"/>
  <c r="O16" i="19"/>
  <c r="N16" i="19"/>
  <c r="M16" i="19"/>
  <c r="L16" i="19"/>
  <c r="K16" i="19"/>
  <c r="J16" i="19"/>
  <c r="I16" i="19"/>
  <c r="S16" i="19" s="1"/>
  <c r="H16" i="19"/>
  <c r="G16" i="19"/>
  <c r="F16" i="19"/>
  <c r="E16" i="19"/>
  <c r="C16" i="19"/>
  <c r="B16" i="19"/>
  <c r="U15" i="19"/>
  <c r="S15" i="19"/>
  <c r="R15" i="19"/>
  <c r="Q15" i="19"/>
  <c r="P15" i="19"/>
  <c r="E15" i="19"/>
  <c r="T15" i="19" s="1"/>
  <c r="S14" i="19"/>
  <c r="R14" i="19"/>
  <c r="Q14" i="19"/>
  <c r="P14" i="19"/>
  <c r="E14" i="19"/>
  <c r="S13" i="19"/>
  <c r="R13" i="19"/>
  <c r="Q13" i="19"/>
  <c r="P13" i="19"/>
  <c r="E13" i="19"/>
  <c r="S12" i="19"/>
  <c r="R12" i="19"/>
  <c r="Q12" i="19"/>
  <c r="P12" i="19"/>
  <c r="E12" i="19"/>
  <c r="T12" i="19" s="1"/>
  <c r="S11" i="19"/>
  <c r="R11" i="19"/>
  <c r="Q11" i="19"/>
  <c r="P11" i="19"/>
  <c r="E11" i="19"/>
  <c r="U10" i="19"/>
  <c r="S10" i="19"/>
  <c r="R10" i="19"/>
  <c r="Q10" i="19"/>
  <c r="P10" i="19"/>
  <c r="T10" i="19" s="1"/>
  <c r="E10" i="19"/>
  <c r="U9" i="19"/>
  <c r="S9" i="19"/>
  <c r="R9" i="19"/>
  <c r="Q9" i="19"/>
  <c r="P9" i="19"/>
  <c r="E9" i="19"/>
  <c r="T9" i="19" s="1"/>
  <c r="T96" i="18"/>
  <c r="S96" i="18"/>
  <c r="R96" i="18"/>
  <c r="Q96" i="18"/>
  <c r="P96" i="18"/>
  <c r="E96" i="18"/>
  <c r="U96" i="18" s="1"/>
  <c r="U95" i="18"/>
  <c r="S95" i="18"/>
  <c r="R95" i="18"/>
  <c r="Q95" i="18"/>
  <c r="P95" i="18"/>
  <c r="E95" i="18"/>
  <c r="T95" i="18" s="1"/>
  <c r="S94" i="18"/>
  <c r="R94" i="18"/>
  <c r="Q94" i="18"/>
  <c r="P94" i="18"/>
  <c r="E94" i="18"/>
  <c r="S93" i="18"/>
  <c r="R93" i="18"/>
  <c r="Q93" i="18"/>
  <c r="P93" i="18"/>
  <c r="E93" i="18"/>
  <c r="S92" i="18"/>
  <c r="R92" i="18"/>
  <c r="Q92" i="18"/>
  <c r="P92" i="18"/>
  <c r="E92" i="18"/>
  <c r="T92" i="18" s="1"/>
  <c r="S91" i="18"/>
  <c r="R91" i="18"/>
  <c r="Q91" i="18"/>
  <c r="P91" i="18"/>
  <c r="E91" i="18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U88" i="18"/>
  <c r="T88" i="18"/>
  <c r="S88" i="18"/>
  <c r="R88" i="18"/>
  <c r="Q88" i="18"/>
  <c r="P88" i="18"/>
  <c r="E88" i="18"/>
  <c r="S86" i="18"/>
  <c r="R86" i="18"/>
  <c r="Q86" i="18"/>
  <c r="P86" i="18"/>
  <c r="E86" i="18"/>
  <c r="U86" i="18" s="1"/>
  <c r="O74" i="18"/>
  <c r="N74" i="18"/>
  <c r="M74" i="18"/>
  <c r="L74" i="18"/>
  <c r="K74" i="18"/>
  <c r="J74" i="18"/>
  <c r="I74" i="18"/>
  <c r="S74" i="18" s="1"/>
  <c r="H74" i="18"/>
  <c r="R74" i="18" s="1"/>
  <c r="G74" i="18"/>
  <c r="F74" i="18"/>
  <c r="C74" i="18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Q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U71" i="18"/>
  <c r="S71" i="18"/>
  <c r="R71" i="18"/>
  <c r="Q71" i="18"/>
  <c r="P71" i="18"/>
  <c r="E71" i="18"/>
  <c r="T71" i="18" s="1"/>
  <c r="S70" i="18"/>
  <c r="R70" i="18"/>
  <c r="Q70" i="18"/>
  <c r="U70" i="18" s="1"/>
  <c r="P70" i="18"/>
  <c r="T70" i="18" s="1"/>
  <c r="E70" i="18"/>
  <c r="O68" i="18"/>
  <c r="N68" i="18"/>
  <c r="M68" i="18"/>
  <c r="L68" i="18"/>
  <c r="K68" i="18"/>
  <c r="J68" i="18"/>
  <c r="I68" i="18"/>
  <c r="H68" i="18"/>
  <c r="G68" i="18"/>
  <c r="F68" i="18"/>
  <c r="C68" i="18"/>
  <c r="B68" i="18"/>
  <c r="E68" i="18" s="1"/>
  <c r="O67" i="18"/>
  <c r="N67" i="18"/>
  <c r="M67" i="18"/>
  <c r="L67" i="18"/>
  <c r="K67" i="18"/>
  <c r="J67" i="18"/>
  <c r="I67" i="18"/>
  <c r="H67" i="18"/>
  <c r="G67" i="18"/>
  <c r="F67" i="18"/>
  <c r="C67" i="18"/>
  <c r="B67" i="18"/>
  <c r="E67" i="18" s="1"/>
  <c r="U66" i="18"/>
  <c r="T66" i="18"/>
  <c r="S66" i="18"/>
  <c r="R66" i="18"/>
  <c r="Q66" i="18"/>
  <c r="P66" i="18"/>
  <c r="E66" i="18"/>
  <c r="S65" i="18"/>
  <c r="R65" i="18"/>
  <c r="Q65" i="18"/>
  <c r="P65" i="18"/>
  <c r="E65" i="18"/>
  <c r="T65" i="18" s="1"/>
  <c r="T64" i="18"/>
  <c r="S64" i="18"/>
  <c r="R64" i="18"/>
  <c r="Q64" i="18"/>
  <c r="P64" i="18"/>
  <c r="E64" i="18"/>
  <c r="U64" i="18" s="1"/>
  <c r="S63" i="18"/>
  <c r="R63" i="18"/>
  <c r="Q63" i="18"/>
  <c r="P63" i="18"/>
  <c r="E63" i="18"/>
  <c r="S62" i="18"/>
  <c r="R62" i="18"/>
  <c r="Q62" i="18"/>
  <c r="P62" i="18"/>
  <c r="E62" i="18"/>
  <c r="O60" i="18"/>
  <c r="N60" i="18"/>
  <c r="M60" i="18"/>
  <c r="L60" i="18"/>
  <c r="K60" i="18"/>
  <c r="J60" i="18"/>
  <c r="I60" i="18"/>
  <c r="S60" i="18" s="1"/>
  <c r="H60" i="18"/>
  <c r="R60" i="18" s="1"/>
  <c r="C60" i="18"/>
  <c r="B60" i="18"/>
  <c r="S59" i="18"/>
  <c r="R59" i="18"/>
  <c r="Q59" i="18"/>
  <c r="P59" i="18"/>
  <c r="E59" i="18"/>
  <c r="T59" i="18" s="1"/>
  <c r="S58" i="18"/>
  <c r="R58" i="18"/>
  <c r="Q58" i="18"/>
  <c r="P58" i="18"/>
  <c r="E58" i="18"/>
  <c r="U58" i="18" s="1"/>
  <c r="T57" i="18"/>
  <c r="S57" i="18"/>
  <c r="R57" i="18"/>
  <c r="Q57" i="18"/>
  <c r="P57" i="18"/>
  <c r="E57" i="18"/>
  <c r="U57" i="18" s="1"/>
  <c r="U56" i="18"/>
  <c r="T56" i="18"/>
  <c r="S56" i="18"/>
  <c r="R56" i="18"/>
  <c r="Q56" i="18"/>
  <c r="P56" i="18"/>
  <c r="E56" i="18"/>
  <c r="O54" i="18"/>
  <c r="N54" i="18"/>
  <c r="M54" i="18"/>
  <c r="L54" i="18"/>
  <c r="K54" i="18"/>
  <c r="J54" i="18"/>
  <c r="I54" i="18"/>
  <c r="S54" i="18" s="1"/>
  <c r="H54" i="18"/>
  <c r="R54" i="18" s="1"/>
  <c r="G54" i="18"/>
  <c r="F54" i="18"/>
  <c r="C54" i="18"/>
  <c r="B54" i="18"/>
  <c r="E54" i="18" s="1"/>
  <c r="T53" i="18"/>
  <c r="S53" i="18"/>
  <c r="R53" i="18"/>
  <c r="Q53" i="18"/>
  <c r="P53" i="18"/>
  <c r="E53" i="18"/>
  <c r="U53" i="18" s="1"/>
  <c r="S52" i="18"/>
  <c r="R52" i="18"/>
  <c r="Q52" i="18"/>
  <c r="U52" i="18" s="1"/>
  <c r="P52" i="18"/>
  <c r="T52" i="18" s="1"/>
  <c r="E52" i="18"/>
  <c r="S51" i="18"/>
  <c r="R51" i="18"/>
  <c r="Q51" i="18"/>
  <c r="P51" i="18"/>
  <c r="E51" i="18"/>
  <c r="S50" i="18"/>
  <c r="R50" i="18"/>
  <c r="Q50" i="18"/>
  <c r="P50" i="18"/>
  <c r="E50" i="18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S45" i="18"/>
  <c r="R45" i="18"/>
  <c r="Q45" i="18"/>
  <c r="P45" i="18"/>
  <c r="E45" i="18"/>
  <c r="T45" i="18" s="1"/>
  <c r="T44" i="18"/>
  <c r="S44" i="18"/>
  <c r="R44" i="18"/>
  <c r="Q44" i="18"/>
  <c r="P44" i="18"/>
  <c r="E44" i="18"/>
  <c r="U44" i="18" s="1"/>
  <c r="S43" i="18"/>
  <c r="R43" i="18"/>
  <c r="Q43" i="18"/>
  <c r="P43" i="18"/>
  <c r="E43" i="18"/>
  <c r="O41" i="18"/>
  <c r="N41" i="18"/>
  <c r="M41" i="18"/>
  <c r="L41" i="18"/>
  <c r="K41" i="18"/>
  <c r="J41" i="18"/>
  <c r="I41" i="18"/>
  <c r="S41" i="18" s="1"/>
  <c r="H41" i="18"/>
  <c r="R41" i="18" s="1"/>
  <c r="G41" i="18"/>
  <c r="F41" i="18"/>
  <c r="C41" i="18"/>
  <c r="E41" i="18" s="1"/>
  <c r="B41" i="18"/>
  <c r="S40" i="18"/>
  <c r="R40" i="18"/>
  <c r="Q40" i="18"/>
  <c r="P40" i="18"/>
  <c r="E40" i="18"/>
  <c r="S39" i="18"/>
  <c r="R39" i="18"/>
  <c r="Q39" i="18"/>
  <c r="P39" i="18"/>
  <c r="E39" i="18"/>
  <c r="S38" i="18"/>
  <c r="R38" i="18"/>
  <c r="Q38" i="18"/>
  <c r="P38" i="18"/>
  <c r="E38" i="18"/>
  <c r="T38" i="18" s="1"/>
  <c r="S37" i="18"/>
  <c r="R37" i="18"/>
  <c r="Q37" i="18"/>
  <c r="P37" i="18"/>
  <c r="T37" i="18" s="1"/>
  <c r="E37" i="18"/>
  <c r="U36" i="18"/>
  <c r="S36" i="18"/>
  <c r="R36" i="18"/>
  <c r="Q36" i="18"/>
  <c r="P36" i="18"/>
  <c r="E36" i="18"/>
  <c r="T36" i="18" s="1"/>
  <c r="O34" i="18"/>
  <c r="N34" i="18"/>
  <c r="M34" i="18"/>
  <c r="L34" i="18"/>
  <c r="K34" i="18"/>
  <c r="J34" i="18"/>
  <c r="I34" i="18"/>
  <c r="H34" i="18"/>
  <c r="R34" i="18" s="1"/>
  <c r="G34" i="18"/>
  <c r="F34" i="18"/>
  <c r="C34" i="18"/>
  <c r="B34" i="18"/>
  <c r="U33" i="18"/>
  <c r="S33" i="18"/>
  <c r="R33" i="18"/>
  <c r="Q33" i="18"/>
  <c r="P33" i="18"/>
  <c r="E33" i="18"/>
  <c r="T33" i="18" s="1"/>
  <c r="O31" i="18"/>
  <c r="N31" i="18"/>
  <c r="M31" i="18"/>
  <c r="L31" i="18"/>
  <c r="K31" i="18"/>
  <c r="J31" i="18"/>
  <c r="I31" i="18"/>
  <c r="H31" i="18"/>
  <c r="P31" i="18" s="1"/>
  <c r="G31" i="18"/>
  <c r="F31" i="18"/>
  <c r="C31" i="18"/>
  <c r="B31" i="18"/>
  <c r="U30" i="18"/>
  <c r="S30" i="18"/>
  <c r="R30" i="18"/>
  <c r="Q30" i="18"/>
  <c r="P30" i="18"/>
  <c r="E30" i="18"/>
  <c r="T30" i="18" s="1"/>
  <c r="S29" i="18"/>
  <c r="R29" i="18"/>
  <c r="Q29" i="18"/>
  <c r="P29" i="18"/>
  <c r="E29" i="18"/>
  <c r="U28" i="18"/>
  <c r="S28" i="18"/>
  <c r="R28" i="18"/>
  <c r="Q28" i="18"/>
  <c r="P28" i="18"/>
  <c r="E28" i="18"/>
  <c r="T28" i="18" s="1"/>
  <c r="U27" i="18"/>
  <c r="S27" i="18"/>
  <c r="R27" i="18"/>
  <c r="Q27" i="18"/>
  <c r="P27" i="18"/>
  <c r="E27" i="18"/>
  <c r="T27" i="18" s="1"/>
  <c r="O25" i="18"/>
  <c r="N25" i="18"/>
  <c r="M25" i="18"/>
  <c r="L25" i="18"/>
  <c r="K25" i="18"/>
  <c r="J25" i="18"/>
  <c r="I25" i="18"/>
  <c r="S25" i="18" s="1"/>
  <c r="H25" i="18"/>
  <c r="R25" i="18" s="1"/>
  <c r="G25" i="18"/>
  <c r="F25" i="18"/>
  <c r="C25" i="18"/>
  <c r="B25" i="18"/>
  <c r="E25" i="18" s="1"/>
  <c r="U24" i="18"/>
  <c r="T24" i="18"/>
  <c r="S24" i="18"/>
  <c r="R24" i="18"/>
  <c r="Q24" i="18"/>
  <c r="P24" i="18"/>
  <c r="E24" i="18"/>
  <c r="S23" i="18"/>
  <c r="R23" i="18"/>
  <c r="Q23" i="18"/>
  <c r="P23" i="18"/>
  <c r="E23" i="18"/>
  <c r="S22" i="18"/>
  <c r="R22" i="18"/>
  <c r="Q22" i="18"/>
  <c r="P22" i="18"/>
  <c r="E22" i="18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U19" i="18"/>
  <c r="S19" i="18"/>
  <c r="R19" i="18"/>
  <c r="Q19" i="18"/>
  <c r="P19" i="18"/>
  <c r="E19" i="18"/>
  <c r="T19" i="18" s="1"/>
  <c r="S18" i="18"/>
  <c r="R18" i="18"/>
  <c r="Q18" i="18"/>
  <c r="P18" i="18"/>
  <c r="E18" i="18"/>
  <c r="O16" i="18"/>
  <c r="N16" i="18"/>
  <c r="M16" i="18"/>
  <c r="L16" i="18"/>
  <c r="K16" i="18"/>
  <c r="J16" i="18"/>
  <c r="I16" i="18"/>
  <c r="H16" i="18"/>
  <c r="G16" i="18"/>
  <c r="F16" i="18"/>
  <c r="C16" i="18"/>
  <c r="B16" i="18"/>
  <c r="U15" i="18"/>
  <c r="S15" i="18"/>
  <c r="R15" i="18"/>
  <c r="Q15" i="18"/>
  <c r="P15" i="18"/>
  <c r="E15" i="18"/>
  <c r="T15" i="18" s="1"/>
  <c r="S14" i="18"/>
  <c r="R14" i="18"/>
  <c r="Q14" i="18"/>
  <c r="P14" i="18"/>
  <c r="E14" i="18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E10" i="18"/>
  <c r="T9" i="18"/>
  <c r="S9" i="18"/>
  <c r="R9" i="18"/>
  <c r="Q9" i="18"/>
  <c r="P9" i="18"/>
  <c r="E9" i="18"/>
  <c r="U9" i="18" s="1"/>
  <c r="U96" i="17"/>
  <c r="S96" i="17"/>
  <c r="R96" i="17"/>
  <c r="Q96" i="17"/>
  <c r="P96" i="17"/>
  <c r="E96" i="17"/>
  <c r="T96" i="17" s="1"/>
  <c r="T95" i="17"/>
  <c r="S95" i="17"/>
  <c r="R95" i="17"/>
  <c r="Q95" i="17"/>
  <c r="P95" i="17"/>
  <c r="E95" i="17"/>
  <c r="U95" i="17" s="1"/>
  <c r="U94" i="17"/>
  <c r="T94" i="17"/>
  <c r="S94" i="17"/>
  <c r="R94" i="17"/>
  <c r="Q94" i="17"/>
  <c r="P94" i="17"/>
  <c r="E94" i="17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T90" i="17" s="1"/>
  <c r="U89" i="17"/>
  <c r="S89" i="17"/>
  <c r="R89" i="17"/>
  <c r="Q89" i="17"/>
  <c r="P89" i="17"/>
  <c r="E89" i="17"/>
  <c r="T89" i="17" s="1"/>
  <c r="U88" i="17"/>
  <c r="S88" i="17"/>
  <c r="R88" i="17"/>
  <c r="Q88" i="17"/>
  <c r="P88" i="17"/>
  <c r="E88" i="17"/>
  <c r="T88" i="17" s="1"/>
  <c r="T86" i="17"/>
  <c r="S86" i="17"/>
  <c r="R86" i="17"/>
  <c r="Q86" i="17"/>
  <c r="P86" i="17"/>
  <c r="E86" i="17"/>
  <c r="U86" i="17" s="1"/>
  <c r="O74" i="17"/>
  <c r="N74" i="17"/>
  <c r="M74" i="17"/>
  <c r="L74" i="17"/>
  <c r="K74" i="17"/>
  <c r="J74" i="17"/>
  <c r="I74" i="17"/>
  <c r="H74" i="17"/>
  <c r="G74" i="17"/>
  <c r="F74" i="17"/>
  <c r="C74" i="17"/>
  <c r="B74" i="17"/>
  <c r="O73" i="17"/>
  <c r="N73" i="17"/>
  <c r="M73" i="17"/>
  <c r="L73" i="17"/>
  <c r="K73" i="17"/>
  <c r="J73" i="17"/>
  <c r="I73" i="17"/>
  <c r="Q73" i="17" s="1"/>
  <c r="H73" i="17"/>
  <c r="R73" i="17" s="1"/>
  <c r="G73" i="17"/>
  <c r="F73" i="17"/>
  <c r="C73" i="17"/>
  <c r="B73" i="17"/>
  <c r="S72" i="17"/>
  <c r="O72" i="17"/>
  <c r="N72" i="17"/>
  <c r="M72" i="17"/>
  <c r="L72" i="17"/>
  <c r="K72" i="17"/>
  <c r="J72" i="17"/>
  <c r="R72" i="17" s="1"/>
  <c r="I72" i="17"/>
  <c r="Q72" i="17" s="1"/>
  <c r="H72" i="17"/>
  <c r="G72" i="17"/>
  <c r="F72" i="17"/>
  <c r="C72" i="17"/>
  <c r="B72" i="17"/>
  <c r="E72" i="17" s="1"/>
  <c r="S71" i="17"/>
  <c r="R71" i="17"/>
  <c r="Q71" i="17"/>
  <c r="P71" i="17"/>
  <c r="E71" i="17"/>
  <c r="U71" i="17" s="1"/>
  <c r="U70" i="17"/>
  <c r="S70" i="17"/>
  <c r="R70" i="17"/>
  <c r="Q70" i="17"/>
  <c r="P70" i="17"/>
  <c r="E70" i="17"/>
  <c r="T70" i="17" s="1"/>
  <c r="O68" i="17"/>
  <c r="N68" i="17"/>
  <c r="M68" i="17"/>
  <c r="L68" i="17"/>
  <c r="K68" i="17"/>
  <c r="J68" i="17"/>
  <c r="I68" i="17"/>
  <c r="H68" i="17"/>
  <c r="G68" i="17"/>
  <c r="F68" i="17"/>
  <c r="C68" i="17"/>
  <c r="B68" i="17"/>
  <c r="O67" i="17"/>
  <c r="N67" i="17"/>
  <c r="M67" i="17"/>
  <c r="L67" i="17"/>
  <c r="K67" i="17"/>
  <c r="J67" i="17"/>
  <c r="I67" i="17"/>
  <c r="Q67" i="17" s="1"/>
  <c r="H67" i="17"/>
  <c r="R67" i="17" s="1"/>
  <c r="G67" i="17"/>
  <c r="F67" i="17"/>
  <c r="C67" i="17"/>
  <c r="B67" i="17"/>
  <c r="E67" i="17" s="1"/>
  <c r="U66" i="17"/>
  <c r="S66" i="17"/>
  <c r="R66" i="17"/>
  <c r="Q66" i="17"/>
  <c r="P66" i="17"/>
  <c r="E66" i="17"/>
  <c r="T66" i="17" s="1"/>
  <c r="S65" i="17"/>
  <c r="R65" i="17"/>
  <c r="Q65" i="17"/>
  <c r="P65" i="17"/>
  <c r="E65" i="17"/>
  <c r="T64" i="17"/>
  <c r="S64" i="17"/>
  <c r="R64" i="17"/>
  <c r="Q64" i="17"/>
  <c r="P64" i="17"/>
  <c r="E64" i="17"/>
  <c r="U64" i="17" s="1"/>
  <c r="U63" i="17"/>
  <c r="S63" i="17"/>
  <c r="R63" i="17"/>
  <c r="Q63" i="17"/>
  <c r="P63" i="17"/>
  <c r="E63" i="17"/>
  <c r="T63" i="17" s="1"/>
  <c r="T62" i="17"/>
  <c r="S62" i="17"/>
  <c r="R62" i="17"/>
  <c r="Q62" i="17"/>
  <c r="P62" i="17"/>
  <c r="E62" i="17"/>
  <c r="U62" i="17" s="1"/>
  <c r="O60" i="17"/>
  <c r="N60" i="17"/>
  <c r="M60" i="17"/>
  <c r="L60" i="17"/>
  <c r="K60" i="17"/>
  <c r="J60" i="17"/>
  <c r="I60" i="17"/>
  <c r="S60" i="17" s="1"/>
  <c r="H60" i="17"/>
  <c r="R60" i="17" s="1"/>
  <c r="C60" i="17"/>
  <c r="B60" i="17"/>
  <c r="S59" i="17"/>
  <c r="R59" i="17"/>
  <c r="Q59" i="17"/>
  <c r="P59" i="17"/>
  <c r="E59" i="17"/>
  <c r="S58" i="17"/>
  <c r="R58" i="17"/>
  <c r="Q58" i="17"/>
  <c r="P58" i="17"/>
  <c r="E58" i="17"/>
  <c r="T57" i="17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O54" i="17"/>
  <c r="N54" i="17"/>
  <c r="M54" i="17"/>
  <c r="L54" i="17"/>
  <c r="K54" i="17"/>
  <c r="S54" i="17" s="1"/>
  <c r="J54" i="17"/>
  <c r="I54" i="17"/>
  <c r="H54" i="17"/>
  <c r="G54" i="17"/>
  <c r="F54" i="17"/>
  <c r="C54" i="17"/>
  <c r="B54" i="17"/>
  <c r="S53" i="17"/>
  <c r="R53" i="17"/>
  <c r="Q53" i="17"/>
  <c r="P53" i="17"/>
  <c r="E53" i="17"/>
  <c r="T52" i="17"/>
  <c r="S52" i="17"/>
  <c r="R52" i="17"/>
  <c r="Q52" i="17"/>
  <c r="P52" i="17"/>
  <c r="E52" i="17"/>
  <c r="U52" i="17" s="1"/>
  <c r="U51" i="17"/>
  <c r="T51" i="17"/>
  <c r="S51" i="17"/>
  <c r="R51" i="17"/>
  <c r="Q51" i="17"/>
  <c r="P51" i="17"/>
  <c r="E51" i="17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S48" i="17"/>
  <c r="R48" i="17"/>
  <c r="Q48" i="17"/>
  <c r="P48" i="17"/>
  <c r="E48" i="17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T44" i="17"/>
  <c r="S44" i="17"/>
  <c r="R44" i="17"/>
  <c r="Q44" i="17"/>
  <c r="P44" i="17"/>
  <c r="E44" i="17"/>
  <c r="U44" i="17" s="1"/>
  <c r="U43" i="17"/>
  <c r="T43" i="17"/>
  <c r="S43" i="17"/>
  <c r="R43" i="17"/>
  <c r="Q43" i="17"/>
  <c r="P43" i="17"/>
  <c r="E43" i="17"/>
  <c r="O41" i="17"/>
  <c r="N41" i="17"/>
  <c r="M41" i="17"/>
  <c r="L41" i="17"/>
  <c r="K41" i="17"/>
  <c r="J41" i="17"/>
  <c r="I41" i="17"/>
  <c r="H41" i="17"/>
  <c r="R41" i="17" s="1"/>
  <c r="G41" i="17"/>
  <c r="F41" i="17"/>
  <c r="C41" i="17"/>
  <c r="B41" i="17"/>
  <c r="U40" i="17"/>
  <c r="S40" i="17"/>
  <c r="R40" i="17"/>
  <c r="Q40" i="17"/>
  <c r="P40" i="17"/>
  <c r="E40" i="17"/>
  <c r="T40" i="17" s="1"/>
  <c r="S39" i="17"/>
  <c r="R39" i="17"/>
  <c r="Q39" i="17"/>
  <c r="P39" i="17"/>
  <c r="E39" i="17"/>
  <c r="T39" i="17" s="1"/>
  <c r="S38" i="17"/>
  <c r="R38" i="17"/>
  <c r="Q38" i="17"/>
  <c r="P38" i="17"/>
  <c r="E38" i="17"/>
  <c r="S37" i="17"/>
  <c r="R37" i="17"/>
  <c r="Q37" i="17"/>
  <c r="P37" i="17"/>
  <c r="E37" i="17"/>
  <c r="S36" i="17"/>
  <c r="R36" i="17"/>
  <c r="Q36" i="17"/>
  <c r="P36" i="17"/>
  <c r="E36" i="17"/>
  <c r="U36" i="17" s="1"/>
  <c r="O34" i="17"/>
  <c r="N34" i="17"/>
  <c r="M34" i="17"/>
  <c r="L34" i="17"/>
  <c r="K34" i="17"/>
  <c r="J34" i="17"/>
  <c r="I34" i="17"/>
  <c r="S34" i="17" s="1"/>
  <c r="H34" i="17"/>
  <c r="G34" i="17"/>
  <c r="F34" i="17"/>
  <c r="C34" i="17"/>
  <c r="B34" i="17"/>
  <c r="S33" i="17"/>
  <c r="R33" i="17"/>
  <c r="Q33" i="17"/>
  <c r="P33" i="17"/>
  <c r="E33" i="17"/>
  <c r="O31" i="17"/>
  <c r="N31" i="17"/>
  <c r="M31" i="17"/>
  <c r="L31" i="17"/>
  <c r="K31" i="17"/>
  <c r="J31" i="17"/>
  <c r="I31" i="17"/>
  <c r="H31" i="17"/>
  <c r="R31" i="17" s="1"/>
  <c r="G31" i="17"/>
  <c r="F31" i="17"/>
  <c r="C31" i="17"/>
  <c r="B31" i="17"/>
  <c r="U30" i="17"/>
  <c r="S30" i="17"/>
  <c r="R30" i="17"/>
  <c r="Q30" i="17"/>
  <c r="P30" i="17"/>
  <c r="E30" i="17"/>
  <c r="T30" i="17" s="1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U27" i="17"/>
  <c r="T27" i="17"/>
  <c r="S27" i="17"/>
  <c r="R27" i="17"/>
  <c r="Q27" i="17"/>
  <c r="P27" i="17"/>
  <c r="E27" i="17"/>
  <c r="S25" i="17"/>
  <c r="O25" i="17"/>
  <c r="N25" i="17"/>
  <c r="M25" i="17"/>
  <c r="L25" i="17"/>
  <c r="K25" i="17"/>
  <c r="J25" i="17"/>
  <c r="I25" i="17"/>
  <c r="H25" i="17"/>
  <c r="R25" i="17" s="1"/>
  <c r="G25" i="17"/>
  <c r="F25" i="17"/>
  <c r="C25" i="17"/>
  <c r="B25" i="17"/>
  <c r="U24" i="17"/>
  <c r="S24" i="17"/>
  <c r="R24" i="17"/>
  <c r="Q24" i="17"/>
  <c r="P24" i="17"/>
  <c r="E24" i="17"/>
  <c r="T24" i="17" s="1"/>
  <c r="S23" i="17"/>
  <c r="R23" i="17"/>
  <c r="Q23" i="17"/>
  <c r="P23" i="17"/>
  <c r="E23" i="17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T19" i="17" s="1"/>
  <c r="S18" i="17"/>
  <c r="R18" i="17"/>
  <c r="Q18" i="17"/>
  <c r="P18" i="17"/>
  <c r="E18" i="17"/>
  <c r="T18" i="17" s="1"/>
  <c r="O16" i="17"/>
  <c r="N16" i="17"/>
  <c r="M16" i="17"/>
  <c r="L16" i="17"/>
  <c r="K16" i="17"/>
  <c r="J16" i="17"/>
  <c r="I16" i="17"/>
  <c r="S16" i="17" s="1"/>
  <c r="H16" i="17"/>
  <c r="G16" i="17"/>
  <c r="F16" i="17"/>
  <c r="C16" i="17"/>
  <c r="B16" i="17"/>
  <c r="S15" i="17"/>
  <c r="R15" i="17"/>
  <c r="Q15" i="17"/>
  <c r="P15" i="17"/>
  <c r="E15" i="17"/>
  <c r="U14" i="17"/>
  <c r="S14" i="17"/>
  <c r="R14" i="17"/>
  <c r="Q14" i="17"/>
  <c r="P14" i="17"/>
  <c r="E14" i="17"/>
  <c r="T14" i="17" s="1"/>
  <c r="S13" i="17"/>
  <c r="R13" i="17"/>
  <c r="Q13" i="17"/>
  <c r="P13" i="17"/>
  <c r="E13" i="17"/>
  <c r="T13" i="17" s="1"/>
  <c r="T12" i="17"/>
  <c r="S12" i="17"/>
  <c r="R12" i="17"/>
  <c r="Q12" i="17"/>
  <c r="P12" i="17"/>
  <c r="E12" i="17"/>
  <c r="U12" i="17" s="1"/>
  <c r="U11" i="17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S96" i="16"/>
  <c r="R96" i="16"/>
  <c r="Q96" i="16"/>
  <c r="P96" i="16"/>
  <c r="E96" i="16"/>
  <c r="S95" i="16"/>
  <c r="R95" i="16"/>
  <c r="Q95" i="16"/>
  <c r="P95" i="16"/>
  <c r="E95" i="16"/>
  <c r="U95" i="16" s="1"/>
  <c r="S94" i="16"/>
  <c r="R94" i="16"/>
  <c r="Q94" i="16"/>
  <c r="P94" i="16"/>
  <c r="E94" i="16"/>
  <c r="T94" i="16" s="1"/>
  <c r="U93" i="16"/>
  <c r="S93" i="16"/>
  <c r="R93" i="16"/>
  <c r="Q93" i="16"/>
  <c r="P93" i="16"/>
  <c r="E93" i="16"/>
  <c r="T93" i="16" s="1"/>
  <c r="T92" i="16"/>
  <c r="S92" i="16"/>
  <c r="R92" i="16"/>
  <c r="Q92" i="16"/>
  <c r="P92" i="16"/>
  <c r="E92" i="16"/>
  <c r="U92" i="16" s="1"/>
  <c r="T91" i="16"/>
  <c r="S91" i="16"/>
  <c r="R91" i="16"/>
  <c r="Q91" i="16"/>
  <c r="P91" i="16"/>
  <c r="E91" i="16"/>
  <c r="S90" i="16"/>
  <c r="R90" i="16"/>
  <c r="Q90" i="16"/>
  <c r="P90" i="16"/>
  <c r="E90" i="16"/>
  <c r="S89" i="16"/>
  <c r="R89" i="16"/>
  <c r="Q89" i="16"/>
  <c r="P89" i="16"/>
  <c r="E89" i="16"/>
  <c r="S88" i="16"/>
  <c r="R88" i="16"/>
  <c r="Q88" i="16"/>
  <c r="P88" i="16"/>
  <c r="E88" i="16"/>
  <c r="S86" i="16"/>
  <c r="R86" i="16"/>
  <c r="Q86" i="16"/>
  <c r="P86" i="16"/>
  <c r="E86" i="16"/>
  <c r="U86" i="16" s="1"/>
  <c r="O74" i="16"/>
  <c r="N74" i="16"/>
  <c r="M74" i="16"/>
  <c r="L74" i="16"/>
  <c r="K74" i="16"/>
  <c r="J74" i="16"/>
  <c r="I74" i="16"/>
  <c r="H74" i="16"/>
  <c r="G74" i="16"/>
  <c r="F74" i="16"/>
  <c r="C74" i="16"/>
  <c r="B74" i="16"/>
  <c r="O73" i="16"/>
  <c r="N73" i="16"/>
  <c r="M73" i="16"/>
  <c r="L73" i="16"/>
  <c r="K73" i="16"/>
  <c r="S73" i="16" s="1"/>
  <c r="J73" i="16"/>
  <c r="I73" i="16"/>
  <c r="H73" i="16"/>
  <c r="G73" i="16"/>
  <c r="F73" i="16"/>
  <c r="C73" i="16"/>
  <c r="B73" i="16"/>
  <c r="O72" i="16"/>
  <c r="N72" i="16"/>
  <c r="M72" i="16"/>
  <c r="L72" i="16"/>
  <c r="K72" i="16"/>
  <c r="J72" i="16"/>
  <c r="I72" i="16"/>
  <c r="Q72" i="16" s="1"/>
  <c r="H72" i="16"/>
  <c r="R72" i="16" s="1"/>
  <c r="G72" i="16"/>
  <c r="F72" i="16"/>
  <c r="C72" i="16"/>
  <c r="B72" i="16"/>
  <c r="E72" i="16" s="1"/>
  <c r="S71" i="16"/>
  <c r="R71" i="16"/>
  <c r="Q71" i="16"/>
  <c r="P71" i="16"/>
  <c r="E71" i="16"/>
  <c r="S70" i="16"/>
  <c r="R70" i="16"/>
  <c r="Q70" i="16"/>
  <c r="U70" i="16" s="1"/>
  <c r="P70" i="16"/>
  <c r="E70" i="16"/>
  <c r="O68" i="16"/>
  <c r="N68" i="16"/>
  <c r="M68" i="16"/>
  <c r="L68" i="16"/>
  <c r="K68" i="16"/>
  <c r="J68" i="16"/>
  <c r="R68" i="16" s="1"/>
  <c r="I68" i="16"/>
  <c r="H68" i="16"/>
  <c r="G68" i="16"/>
  <c r="F68" i="16"/>
  <c r="C68" i="16"/>
  <c r="B68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E67" i="16" s="1"/>
  <c r="S66" i="16"/>
  <c r="R66" i="16"/>
  <c r="Q66" i="16"/>
  <c r="P66" i="16"/>
  <c r="E66" i="16"/>
  <c r="S65" i="16"/>
  <c r="R65" i="16"/>
  <c r="Q65" i="16"/>
  <c r="P65" i="16"/>
  <c r="E65" i="16"/>
  <c r="T65" i="16" s="1"/>
  <c r="S64" i="16"/>
  <c r="R64" i="16"/>
  <c r="Q64" i="16"/>
  <c r="P64" i="16"/>
  <c r="E64" i="16"/>
  <c r="S63" i="16"/>
  <c r="R63" i="16"/>
  <c r="Q63" i="16"/>
  <c r="P63" i="16"/>
  <c r="E63" i="16"/>
  <c r="U62" i="16"/>
  <c r="S62" i="16"/>
  <c r="R62" i="16"/>
  <c r="Q62" i="16"/>
  <c r="P62" i="16"/>
  <c r="E62" i="16"/>
  <c r="T62" i="16" s="1"/>
  <c r="O60" i="16"/>
  <c r="N60" i="16"/>
  <c r="M60" i="16"/>
  <c r="L60" i="16"/>
  <c r="K60" i="16"/>
  <c r="J60" i="16"/>
  <c r="I60" i="16"/>
  <c r="S60" i="16" s="1"/>
  <c r="H60" i="16"/>
  <c r="R60" i="16" s="1"/>
  <c r="E60" i="16"/>
  <c r="C60" i="16"/>
  <c r="B60" i="16"/>
  <c r="U59" i="16"/>
  <c r="S59" i="16"/>
  <c r="R59" i="16"/>
  <c r="Q59" i="16"/>
  <c r="P59" i="16"/>
  <c r="E59" i="16"/>
  <c r="T59" i="16" s="1"/>
  <c r="S58" i="16"/>
  <c r="R58" i="16"/>
  <c r="Q58" i="16"/>
  <c r="P58" i="16"/>
  <c r="E58" i="16"/>
  <c r="S57" i="16"/>
  <c r="R57" i="16"/>
  <c r="Q57" i="16"/>
  <c r="P57" i="16"/>
  <c r="E57" i="16"/>
  <c r="S56" i="16"/>
  <c r="R56" i="16"/>
  <c r="Q56" i="16"/>
  <c r="P56" i="16"/>
  <c r="E56" i="16"/>
  <c r="T56" i="16" s="1"/>
  <c r="O54" i="16"/>
  <c r="N54" i="16"/>
  <c r="M54" i="16"/>
  <c r="L54" i="16"/>
  <c r="K54" i="16"/>
  <c r="J54" i="16"/>
  <c r="I54" i="16"/>
  <c r="H54" i="16"/>
  <c r="R54" i="16" s="1"/>
  <c r="G54" i="16"/>
  <c r="F54" i="16"/>
  <c r="C54" i="16"/>
  <c r="B54" i="16"/>
  <c r="S53" i="16"/>
  <c r="R53" i="16"/>
  <c r="Q53" i="16"/>
  <c r="U53" i="16" s="1"/>
  <c r="P53" i="16"/>
  <c r="E53" i="16"/>
  <c r="U52" i="16"/>
  <c r="S52" i="16"/>
  <c r="R52" i="16"/>
  <c r="Q52" i="16"/>
  <c r="P52" i="16"/>
  <c r="E52" i="16"/>
  <c r="T52" i="16" s="1"/>
  <c r="S51" i="16"/>
  <c r="R51" i="16"/>
  <c r="Q51" i="16"/>
  <c r="P51" i="16"/>
  <c r="E51" i="16"/>
  <c r="U51" i="16" s="1"/>
  <c r="U50" i="16"/>
  <c r="S50" i="16"/>
  <c r="R50" i="16"/>
  <c r="Q50" i="16"/>
  <c r="P50" i="16"/>
  <c r="E50" i="16"/>
  <c r="T50" i="16" s="1"/>
  <c r="U49" i="16"/>
  <c r="S49" i="16"/>
  <c r="R49" i="16"/>
  <c r="Q49" i="16"/>
  <c r="P49" i="16"/>
  <c r="E49" i="16"/>
  <c r="T49" i="16" s="1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T45" i="16" s="1"/>
  <c r="U44" i="16"/>
  <c r="T44" i="16"/>
  <c r="S44" i="16"/>
  <c r="R44" i="16"/>
  <c r="Q44" i="16"/>
  <c r="P44" i="16"/>
  <c r="E44" i="16"/>
  <c r="S43" i="16"/>
  <c r="R43" i="16"/>
  <c r="Q43" i="16"/>
  <c r="P43" i="16"/>
  <c r="E43" i="16"/>
  <c r="O41" i="16"/>
  <c r="N41" i="16"/>
  <c r="M41" i="16"/>
  <c r="L41" i="16"/>
  <c r="K41" i="16"/>
  <c r="J41" i="16"/>
  <c r="I41" i="16"/>
  <c r="S41" i="16" s="1"/>
  <c r="H41" i="16"/>
  <c r="R41" i="16" s="1"/>
  <c r="G41" i="16"/>
  <c r="F41" i="16"/>
  <c r="C41" i="16"/>
  <c r="B41" i="16"/>
  <c r="T40" i="16"/>
  <c r="S40" i="16"/>
  <c r="R40" i="16"/>
  <c r="Q40" i="16"/>
  <c r="P40" i="16"/>
  <c r="E40" i="16"/>
  <c r="U40" i="16" s="1"/>
  <c r="U39" i="16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T37" i="16" s="1"/>
  <c r="S36" i="16"/>
  <c r="R36" i="16"/>
  <c r="Q36" i="16"/>
  <c r="P36" i="16"/>
  <c r="E36" i="16"/>
  <c r="O34" i="16"/>
  <c r="N34" i="16"/>
  <c r="M34" i="16"/>
  <c r="L34" i="16"/>
  <c r="K34" i="16"/>
  <c r="J34" i="16"/>
  <c r="I34" i="16"/>
  <c r="S34" i="16" s="1"/>
  <c r="H34" i="16"/>
  <c r="R34" i="16" s="1"/>
  <c r="G34" i="16"/>
  <c r="F34" i="16"/>
  <c r="C34" i="16"/>
  <c r="E34" i="16" s="1"/>
  <c r="B34" i="16"/>
  <c r="S33" i="16"/>
  <c r="R33" i="16"/>
  <c r="Q33" i="16"/>
  <c r="P33" i="16"/>
  <c r="E33" i="16"/>
  <c r="O31" i="16"/>
  <c r="N31" i="16"/>
  <c r="M31" i="16"/>
  <c r="L31" i="16"/>
  <c r="K31" i="16"/>
  <c r="J31" i="16"/>
  <c r="I31" i="16"/>
  <c r="S31" i="16" s="1"/>
  <c r="H31" i="16"/>
  <c r="R31" i="16" s="1"/>
  <c r="G31" i="16"/>
  <c r="F31" i="16"/>
  <c r="C31" i="16"/>
  <c r="B31" i="16"/>
  <c r="S30" i="16"/>
  <c r="R30" i="16"/>
  <c r="Q30" i="16"/>
  <c r="P30" i="16"/>
  <c r="E30" i="16"/>
  <c r="S29" i="16"/>
  <c r="R29" i="16"/>
  <c r="Q29" i="16"/>
  <c r="P29" i="16"/>
  <c r="E29" i="16"/>
  <c r="S28" i="16"/>
  <c r="R28" i="16"/>
  <c r="Q28" i="16"/>
  <c r="P28" i="16"/>
  <c r="E28" i="16"/>
  <c r="S27" i="16"/>
  <c r="R27" i="16"/>
  <c r="Q27" i="16"/>
  <c r="P27" i="16"/>
  <c r="E27" i="16"/>
  <c r="O25" i="16"/>
  <c r="N25" i="16"/>
  <c r="M25" i="16"/>
  <c r="L25" i="16"/>
  <c r="K25" i="16"/>
  <c r="J25" i="16"/>
  <c r="I25" i="16"/>
  <c r="S25" i="16" s="1"/>
  <c r="H25" i="16"/>
  <c r="G25" i="16"/>
  <c r="F25" i="16"/>
  <c r="C25" i="16"/>
  <c r="B25" i="16"/>
  <c r="E25" i="16" s="1"/>
  <c r="T24" i="16"/>
  <c r="S24" i="16"/>
  <c r="R24" i="16"/>
  <c r="Q24" i="16"/>
  <c r="P24" i="16"/>
  <c r="E24" i="16"/>
  <c r="U24" i="16" s="1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U21" i="16"/>
  <c r="S21" i="16"/>
  <c r="R21" i="16"/>
  <c r="Q21" i="16"/>
  <c r="P21" i="16"/>
  <c r="E21" i="16"/>
  <c r="T21" i="16" s="1"/>
  <c r="U20" i="16"/>
  <c r="T20" i="16"/>
  <c r="S20" i="16"/>
  <c r="R20" i="16"/>
  <c r="Q20" i="16"/>
  <c r="P20" i="16"/>
  <c r="E20" i="16"/>
  <c r="S19" i="16"/>
  <c r="R19" i="16"/>
  <c r="Q19" i="16"/>
  <c r="P19" i="16"/>
  <c r="E19" i="16"/>
  <c r="S18" i="16"/>
  <c r="R18" i="16"/>
  <c r="Q18" i="16"/>
  <c r="P18" i="16"/>
  <c r="E18" i="16"/>
  <c r="S16" i="16"/>
  <c r="O16" i="16"/>
  <c r="N16" i="16"/>
  <c r="M16" i="16"/>
  <c r="L16" i="16"/>
  <c r="K16" i="16"/>
  <c r="J16" i="16"/>
  <c r="I16" i="16"/>
  <c r="H16" i="16"/>
  <c r="R16" i="16" s="1"/>
  <c r="G16" i="16"/>
  <c r="F16" i="16"/>
  <c r="C16" i="16"/>
  <c r="B16" i="16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U13" i="16" s="1"/>
  <c r="U12" i="16"/>
  <c r="S12" i="16"/>
  <c r="R12" i="16"/>
  <c r="Q12" i="16"/>
  <c r="P12" i="16"/>
  <c r="E12" i="16"/>
  <c r="T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U9" i="16"/>
  <c r="S9" i="16"/>
  <c r="R9" i="16"/>
  <c r="Q9" i="16"/>
  <c r="P9" i="16"/>
  <c r="E9" i="16"/>
  <c r="T9" i="16" s="1"/>
  <c r="S96" i="15"/>
  <c r="R96" i="15"/>
  <c r="Q96" i="15"/>
  <c r="P96" i="15"/>
  <c r="E96" i="15"/>
  <c r="S95" i="15"/>
  <c r="R95" i="15"/>
  <c r="Q95" i="15"/>
  <c r="P95" i="15"/>
  <c r="E95" i="15"/>
  <c r="S94" i="15"/>
  <c r="R94" i="15"/>
  <c r="Q94" i="15"/>
  <c r="P94" i="15"/>
  <c r="E94" i="15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U90" i="15"/>
  <c r="S90" i="15"/>
  <c r="R90" i="15"/>
  <c r="Q90" i="15"/>
  <c r="P90" i="15"/>
  <c r="E90" i="15"/>
  <c r="T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S86" i="15"/>
  <c r="R86" i="15"/>
  <c r="Q86" i="15"/>
  <c r="P86" i="15"/>
  <c r="E86" i="15"/>
  <c r="O74" i="15"/>
  <c r="N74" i="15"/>
  <c r="M74" i="15"/>
  <c r="L74" i="15"/>
  <c r="K74" i="15"/>
  <c r="J74" i="15"/>
  <c r="I74" i="15"/>
  <c r="S74" i="15" s="1"/>
  <c r="H74" i="15"/>
  <c r="R74" i="15" s="1"/>
  <c r="G74" i="15"/>
  <c r="F74" i="15"/>
  <c r="C74" i="15"/>
  <c r="B74" i="15"/>
  <c r="O73" i="15"/>
  <c r="N73" i="15"/>
  <c r="M73" i="15"/>
  <c r="L73" i="15"/>
  <c r="K73" i="15"/>
  <c r="J73" i="15"/>
  <c r="I73" i="15"/>
  <c r="S73" i="15" s="1"/>
  <c r="H73" i="15"/>
  <c r="G73" i="15"/>
  <c r="F73" i="15"/>
  <c r="E73" i="15"/>
  <c r="C73" i="15"/>
  <c r="B73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E72" i="15" s="1"/>
  <c r="B72" i="15"/>
  <c r="U71" i="15"/>
  <c r="S71" i="15"/>
  <c r="R71" i="15"/>
  <c r="Q71" i="15"/>
  <c r="P71" i="15"/>
  <c r="E71" i="15"/>
  <c r="T71" i="15" s="1"/>
  <c r="S70" i="15"/>
  <c r="R70" i="15"/>
  <c r="Q70" i="15"/>
  <c r="P70" i="15"/>
  <c r="E70" i="15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T66" i="15"/>
  <c r="S66" i="15"/>
  <c r="R66" i="15"/>
  <c r="Q66" i="15"/>
  <c r="P66" i="15"/>
  <c r="E66" i="15"/>
  <c r="U66" i="15" s="1"/>
  <c r="S65" i="15"/>
  <c r="R65" i="15"/>
  <c r="Q65" i="15"/>
  <c r="P65" i="15"/>
  <c r="E65" i="15"/>
  <c r="S64" i="15"/>
  <c r="R64" i="15"/>
  <c r="Q64" i="15"/>
  <c r="P64" i="15"/>
  <c r="E64" i="15"/>
  <c r="U63" i="15"/>
  <c r="S63" i="15"/>
  <c r="R63" i="15"/>
  <c r="Q63" i="15"/>
  <c r="P63" i="15"/>
  <c r="E63" i="15"/>
  <c r="T63" i="15" s="1"/>
  <c r="S62" i="15"/>
  <c r="R62" i="15"/>
  <c r="Q62" i="15"/>
  <c r="P62" i="15"/>
  <c r="E62" i="15"/>
  <c r="T62" i="15" s="1"/>
  <c r="O60" i="15"/>
  <c r="N60" i="15"/>
  <c r="M60" i="15"/>
  <c r="L60" i="15"/>
  <c r="K60" i="15"/>
  <c r="J60" i="15"/>
  <c r="I60" i="15"/>
  <c r="S60" i="15" s="1"/>
  <c r="H60" i="15"/>
  <c r="R60" i="15" s="1"/>
  <c r="C60" i="15"/>
  <c r="B60" i="15"/>
  <c r="S59" i="15"/>
  <c r="R59" i="15"/>
  <c r="Q59" i="15"/>
  <c r="P59" i="15"/>
  <c r="E59" i="15"/>
  <c r="U59" i="15" s="1"/>
  <c r="S58" i="15"/>
  <c r="R58" i="15"/>
  <c r="Q58" i="15"/>
  <c r="P58" i="15"/>
  <c r="E58" i="15"/>
  <c r="U58" i="15" s="1"/>
  <c r="T57" i="15"/>
  <c r="S57" i="15"/>
  <c r="R57" i="15"/>
  <c r="Q57" i="15"/>
  <c r="P57" i="15"/>
  <c r="E57" i="15"/>
  <c r="U57" i="15" s="1"/>
  <c r="S56" i="15"/>
  <c r="R56" i="15"/>
  <c r="Q56" i="15"/>
  <c r="P56" i="15"/>
  <c r="E56" i="15"/>
  <c r="O54" i="15"/>
  <c r="N54" i="15"/>
  <c r="M54" i="15"/>
  <c r="L54" i="15"/>
  <c r="K54" i="15"/>
  <c r="J54" i="15"/>
  <c r="I54" i="15"/>
  <c r="S54" i="15" s="1"/>
  <c r="H54" i="15"/>
  <c r="G54" i="15"/>
  <c r="F54" i="15"/>
  <c r="C54" i="15"/>
  <c r="B54" i="15"/>
  <c r="E54" i="15" s="1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U50" i="15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T48" i="15" s="1"/>
  <c r="U47" i="15"/>
  <c r="S47" i="15"/>
  <c r="R47" i="15"/>
  <c r="Q47" i="15"/>
  <c r="P47" i="15"/>
  <c r="E47" i="15"/>
  <c r="T47" i="15" s="1"/>
  <c r="S46" i="15"/>
  <c r="R46" i="15"/>
  <c r="Q46" i="15"/>
  <c r="P46" i="15"/>
  <c r="E46" i="15"/>
  <c r="T46" i="15" s="1"/>
  <c r="S45" i="15"/>
  <c r="R45" i="15"/>
  <c r="Q45" i="15"/>
  <c r="P45" i="15"/>
  <c r="E45" i="15"/>
  <c r="S44" i="15"/>
  <c r="R44" i="15"/>
  <c r="Q44" i="15"/>
  <c r="P44" i="15"/>
  <c r="E44" i="15"/>
  <c r="U43" i="15"/>
  <c r="S43" i="15"/>
  <c r="R43" i="15"/>
  <c r="Q43" i="15"/>
  <c r="P43" i="15"/>
  <c r="E43" i="15"/>
  <c r="T43" i="15" s="1"/>
  <c r="S41" i="15"/>
  <c r="O41" i="15"/>
  <c r="N41" i="15"/>
  <c r="M41" i="15"/>
  <c r="L41" i="15"/>
  <c r="K41" i="15"/>
  <c r="J41" i="15"/>
  <c r="I41" i="15"/>
  <c r="H41" i="15"/>
  <c r="R41" i="15" s="1"/>
  <c r="G41" i="15"/>
  <c r="F41" i="15"/>
  <c r="C41" i="15"/>
  <c r="B41" i="15"/>
  <c r="T40" i="15"/>
  <c r="S40" i="15"/>
  <c r="R40" i="15"/>
  <c r="Q40" i="15"/>
  <c r="P40" i="15"/>
  <c r="E40" i="15"/>
  <c r="U40" i="15" s="1"/>
  <c r="U39" i="15"/>
  <c r="T39" i="15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T37" i="15" s="1"/>
  <c r="E37" i="15"/>
  <c r="S36" i="15"/>
  <c r="R36" i="15"/>
  <c r="Q36" i="15"/>
  <c r="P36" i="15"/>
  <c r="E36" i="15"/>
  <c r="S34" i="15"/>
  <c r="O34" i="15"/>
  <c r="N34" i="15"/>
  <c r="M34" i="15"/>
  <c r="L34" i="15"/>
  <c r="K34" i="15"/>
  <c r="J34" i="15"/>
  <c r="I34" i="15"/>
  <c r="H34" i="15"/>
  <c r="G34" i="15"/>
  <c r="F34" i="15"/>
  <c r="C34" i="15"/>
  <c r="E34" i="15" s="1"/>
  <c r="B34" i="15"/>
  <c r="S33" i="15"/>
  <c r="R33" i="15"/>
  <c r="Q33" i="15"/>
  <c r="P33" i="15"/>
  <c r="E33" i="15"/>
  <c r="O31" i="15"/>
  <c r="N31" i="15"/>
  <c r="M31" i="15"/>
  <c r="L31" i="15"/>
  <c r="K31" i="15"/>
  <c r="J31" i="15"/>
  <c r="I31" i="15"/>
  <c r="H31" i="15"/>
  <c r="R31" i="15" s="1"/>
  <c r="G31" i="15"/>
  <c r="F31" i="15"/>
  <c r="C31" i="15"/>
  <c r="E31" i="15" s="1"/>
  <c r="B31" i="15"/>
  <c r="U30" i="15"/>
  <c r="S30" i="15"/>
  <c r="R30" i="15"/>
  <c r="Q30" i="15"/>
  <c r="P30" i="15"/>
  <c r="E30" i="15"/>
  <c r="T30" i="15" s="1"/>
  <c r="S29" i="15"/>
  <c r="R29" i="15"/>
  <c r="Q29" i="15"/>
  <c r="P29" i="15"/>
  <c r="E29" i="15"/>
  <c r="U28" i="15"/>
  <c r="S28" i="15"/>
  <c r="R28" i="15"/>
  <c r="Q28" i="15"/>
  <c r="P28" i="15"/>
  <c r="E28" i="15"/>
  <c r="T28" i="15" s="1"/>
  <c r="S27" i="15"/>
  <c r="R27" i="15"/>
  <c r="Q27" i="15"/>
  <c r="P27" i="15"/>
  <c r="E27" i="15"/>
  <c r="O25" i="15"/>
  <c r="N25" i="15"/>
  <c r="M25" i="15"/>
  <c r="L25" i="15"/>
  <c r="K25" i="15"/>
  <c r="J25" i="15"/>
  <c r="I25" i="15"/>
  <c r="S25" i="15" s="1"/>
  <c r="H25" i="15"/>
  <c r="R25" i="15" s="1"/>
  <c r="G25" i="15"/>
  <c r="F25" i="15"/>
  <c r="C25" i="15"/>
  <c r="B25" i="15"/>
  <c r="U24" i="15"/>
  <c r="S24" i="15"/>
  <c r="R24" i="15"/>
  <c r="Q24" i="15"/>
  <c r="P24" i="15"/>
  <c r="E24" i="15"/>
  <c r="T24" i="15" s="1"/>
  <c r="T23" i="15"/>
  <c r="S23" i="15"/>
  <c r="R23" i="15"/>
  <c r="Q23" i="15"/>
  <c r="P23" i="15"/>
  <c r="E23" i="15"/>
  <c r="U23" i="15" s="1"/>
  <c r="U22" i="15"/>
  <c r="T22" i="15"/>
  <c r="S22" i="15"/>
  <c r="R22" i="15"/>
  <c r="Q22" i="15"/>
  <c r="P22" i="15"/>
  <c r="E22" i="15"/>
  <c r="S21" i="15"/>
  <c r="R21" i="15"/>
  <c r="Q21" i="15"/>
  <c r="P21" i="15"/>
  <c r="E21" i="15"/>
  <c r="T20" i="15"/>
  <c r="S20" i="15"/>
  <c r="R20" i="15"/>
  <c r="Q20" i="15"/>
  <c r="P20" i="15"/>
  <c r="E20" i="15"/>
  <c r="U20" i="15" s="1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B16" i="15"/>
  <c r="T15" i="15"/>
  <c r="S15" i="15"/>
  <c r="R15" i="15"/>
  <c r="Q15" i="15"/>
  <c r="P15" i="15"/>
  <c r="E15" i="15"/>
  <c r="U15" i="15" s="1"/>
  <c r="S14" i="15"/>
  <c r="R14" i="15"/>
  <c r="Q14" i="15"/>
  <c r="P14" i="15"/>
  <c r="E14" i="15"/>
  <c r="T14" i="15" s="1"/>
  <c r="U13" i="15"/>
  <c r="S13" i="15"/>
  <c r="R13" i="15"/>
  <c r="Q13" i="15"/>
  <c r="P13" i="15"/>
  <c r="E13" i="15"/>
  <c r="T13" i="15" s="1"/>
  <c r="S12" i="15"/>
  <c r="R12" i="15"/>
  <c r="Q12" i="15"/>
  <c r="P12" i="15"/>
  <c r="E12" i="15"/>
  <c r="T12" i="15" s="1"/>
  <c r="T11" i="15"/>
  <c r="S11" i="15"/>
  <c r="R11" i="15"/>
  <c r="Q11" i="15"/>
  <c r="P11" i="15"/>
  <c r="E11" i="15"/>
  <c r="U11" i="15" s="1"/>
  <c r="S10" i="15"/>
  <c r="R10" i="15"/>
  <c r="Q10" i="15"/>
  <c r="P10" i="15"/>
  <c r="E10" i="15"/>
  <c r="U10" i="15" s="1"/>
  <c r="S9" i="15"/>
  <c r="R9" i="15"/>
  <c r="Q9" i="15"/>
  <c r="P9" i="15"/>
  <c r="E9" i="15"/>
  <c r="U9" i="15" s="1"/>
  <c r="S96" i="14"/>
  <c r="R96" i="14"/>
  <c r="Q96" i="14"/>
  <c r="P96" i="14"/>
  <c r="E96" i="14"/>
  <c r="T96" i="14" s="1"/>
  <c r="S95" i="14"/>
  <c r="R95" i="14"/>
  <c r="Q95" i="14"/>
  <c r="P95" i="14"/>
  <c r="E95" i="14"/>
  <c r="S94" i="14"/>
  <c r="R94" i="14"/>
  <c r="Q94" i="14"/>
  <c r="U94" i="14" s="1"/>
  <c r="P94" i="14"/>
  <c r="E94" i="14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S91" i="14"/>
  <c r="R91" i="14"/>
  <c r="Q91" i="14"/>
  <c r="P91" i="14"/>
  <c r="E91" i="14"/>
  <c r="U91" i="14" s="1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S86" i="14"/>
  <c r="R86" i="14"/>
  <c r="Q86" i="14"/>
  <c r="P86" i="14"/>
  <c r="E86" i="14"/>
  <c r="U86" i="14" s="1"/>
  <c r="O74" i="14"/>
  <c r="N74" i="14"/>
  <c r="M74" i="14"/>
  <c r="L74" i="14"/>
  <c r="K74" i="14"/>
  <c r="J74" i="14"/>
  <c r="I74" i="14"/>
  <c r="H74" i="14"/>
  <c r="G74" i="14"/>
  <c r="F74" i="14"/>
  <c r="C74" i="14"/>
  <c r="B74" i="14"/>
  <c r="E74" i="14" s="1"/>
  <c r="O73" i="14"/>
  <c r="N73" i="14"/>
  <c r="M73" i="14"/>
  <c r="L73" i="14"/>
  <c r="K73" i="14"/>
  <c r="S73" i="14" s="1"/>
  <c r="J73" i="14"/>
  <c r="I73" i="14"/>
  <c r="H73" i="14"/>
  <c r="G73" i="14"/>
  <c r="F73" i="14"/>
  <c r="C73" i="14"/>
  <c r="B73" i="14"/>
  <c r="E73" i="14" s="1"/>
  <c r="O72" i="14"/>
  <c r="N72" i="14"/>
  <c r="M72" i="14"/>
  <c r="L72" i="14"/>
  <c r="K72" i="14"/>
  <c r="J72" i="14"/>
  <c r="I72" i="14"/>
  <c r="H72" i="14"/>
  <c r="R72" i="14" s="1"/>
  <c r="G72" i="14"/>
  <c r="F72" i="14"/>
  <c r="C72" i="14"/>
  <c r="B72" i="14"/>
  <c r="E72" i="14" s="1"/>
  <c r="T71" i="14"/>
  <c r="S71" i="14"/>
  <c r="R71" i="14"/>
  <c r="Q71" i="14"/>
  <c r="P71" i="14"/>
  <c r="E71" i="14"/>
  <c r="U71" i="14" s="1"/>
  <c r="S70" i="14"/>
  <c r="R70" i="14"/>
  <c r="Q70" i="14"/>
  <c r="P70" i="14"/>
  <c r="E70" i="14"/>
  <c r="O68" i="14"/>
  <c r="N68" i="14"/>
  <c r="M68" i="14"/>
  <c r="L68" i="14"/>
  <c r="K68" i="14"/>
  <c r="J68" i="14"/>
  <c r="I68" i="14"/>
  <c r="H68" i="14"/>
  <c r="G68" i="14"/>
  <c r="F68" i="14"/>
  <c r="C68" i="14"/>
  <c r="B68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E67" i="14" s="1"/>
  <c r="S66" i="14"/>
  <c r="R66" i="14"/>
  <c r="Q66" i="14"/>
  <c r="P66" i="14"/>
  <c r="E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S63" i="14"/>
  <c r="R63" i="14"/>
  <c r="Q63" i="14"/>
  <c r="P63" i="14"/>
  <c r="E63" i="14"/>
  <c r="T63" i="14" s="1"/>
  <c r="U62" i="14"/>
  <c r="S62" i="14"/>
  <c r="R62" i="14"/>
  <c r="Q62" i="14"/>
  <c r="P62" i="14"/>
  <c r="E62" i="14"/>
  <c r="T62" i="14" s="1"/>
  <c r="O60" i="14"/>
  <c r="N60" i="14"/>
  <c r="M60" i="14"/>
  <c r="L60" i="14"/>
  <c r="K60" i="14"/>
  <c r="J60" i="14"/>
  <c r="I60" i="14"/>
  <c r="H60" i="14"/>
  <c r="C60" i="14"/>
  <c r="B60" i="14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T57" i="14"/>
  <c r="S57" i="14"/>
  <c r="R57" i="14"/>
  <c r="Q57" i="14"/>
  <c r="P57" i="14"/>
  <c r="E57" i="14"/>
  <c r="U57" i="14" s="1"/>
  <c r="S56" i="14"/>
  <c r="R56" i="14"/>
  <c r="Q56" i="14"/>
  <c r="P56" i="14"/>
  <c r="E56" i="14"/>
  <c r="T56" i="14" s="1"/>
  <c r="O54" i="14"/>
  <c r="N54" i="14"/>
  <c r="M54" i="14"/>
  <c r="L54" i="14"/>
  <c r="K54" i="14"/>
  <c r="J54" i="14"/>
  <c r="I54" i="14"/>
  <c r="H54" i="14"/>
  <c r="R54" i="14" s="1"/>
  <c r="G54" i="14"/>
  <c r="F54" i="14"/>
  <c r="C54" i="14"/>
  <c r="B54" i="14"/>
  <c r="E54" i="14" s="1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T51" i="14" s="1"/>
  <c r="S50" i="14"/>
  <c r="R50" i="14"/>
  <c r="Q50" i="14"/>
  <c r="P50" i="14"/>
  <c r="E50" i="14"/>
  <c r="T50" i="14" s="1"/>
  <c r="U49" i="14"/>
  <c r="T49" i="14"/>
  <c r="S49" i="14"/>
  <c r="R49" i="14"/>
  <c r="Q49" i="14"/>
  <c r="P49" i="14"/>
  <c r="E49" i="14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5" i="14"/>
  <c r="S45" i="14"/>
  <c r="R45" i="14"/>
  <c r="Q45" i="14"/>
  <c r="P45" i="14"/>
  <c r="E45" i="14"/>
  <c r="S44" i="14"/>
  <c r="R44" i="14"/>
  <c r="Q44" i="14"/>
  <c r="P44" i="14"/>
  <c r="E44" i="14"/>
  <c r="S43" i="14"/>
  <c r="R43" i="14"/>
  <c r="Q43" i="14"/>
  <c r="P43" i="14"/>
  <c r="E43" i="14"/>
  <c r="T43" i="14" s="1"/>
  <c r="S41" i="14"/>
  <c r="O41" i="14"/>
  <c r="N41" i="14"/>
  <c r="M41" i="14"/>
  <c r="L41" i="14"/>
  <c r="K41" i="14"/>
  <c r="J41" i="14"/>
  <c r="I41" i="14"/>
  <c r="H41" i="14"/>
  <c r="R41" i="14" s="1"/>
  <c r="G41" i="14"/>
  <c r="F41" i="14"/>
  <c r="C41" i="14"/>
  <c r="B41" i="14"/>
  <c r="U40" i="14"/>
  <c r="S40" i="14"/>
  <c r="R40" i="14"/>
  <c r="Q40" i="14"/>
  <c r="P40" i="14"/>
  <c r="E40" i="14"/>
  <c r="T40" i="14" s="1"/>
  <c r="S39" i="14"/>
  <c r="R39" i="14"/>
  <c r="Q39" i="14"/>
  <c r="P39" i="14"/>
  <c r="E39" i="14"/>
  <c r="U39" i="14" s="1"/>
  <c r="U38" i="14"/>
  <c r="S38" i="14"/>
  <c r="R38" i="14"/>
  <c r="Q38" i="14"/>
  <c r="P38" i="14"/>
  <c r="E38" i="14"/>
  <c r="T38" i="14" s="1"/>
  <c r="S37" i="14"/>
  <c r="R37" i="14"/>
  <c r="Q37" i="14"/>
  <c r="U37" i="14" s="1"/>
  <c r="P37" i="14"/>
  <c r="T37" i="14" s="1"/>
  <c r="E37" i="14"/>
  <c r="S36" i="14"/>
  <c r="R36" i="14"/>
  <c r="Q36" i="14"/>
  <c r="P36" i="14"/>
  <c r="E36" i="14"/>
  <c r="T36" i="14" s="1"/>
  <c r="O34" i="14"/>
  <c r="N34" i="14"/>
  <c r="M34" i="14"/>
  <c r="Q34" i="14" s="1"/>
  <c r="L34" i="14"/>
  <c r="K34" i="14"/>
  <c r="J34" i="14"/>
  <c r="I34" i="14"/>
  <c r="S34" i="14" s="1"/>
  <c r="H34" i="14"/>
  <c r="R34" i="14" s="1"/>
  <c r="G34" i="14"/>
  <c r="F34" i="14"/>
  <c r="C34" i="14"/>
  <c r="E34" i="14" s="1"/>
  <c r="B34" i="14"/>
  <c r="S33" i="14"/>
  <c r="R33" i="14"/>
  <c r="Q33" i="14"/>
  <c r="P33" i="14"/>
  <c r="E33" i="14"/>
  <c r="O31" i="14"/>
  <c r="N31" i="14"/>
  <c r="M31" i="14"/>
  <c r="L31" i="14"/>
  <c r="K31" i="14"/>
  <c r="J31" i="14"/>
  <c r="I31" i="14"/>
  <c r="H31" i="14"/>
  <c r="R31" i="14" s="1"/>
  <c r="G31" i="14"/>
  <c r="F31" i="14"/>
  <c r="C31" i="14"/>
  <c r="B31" i="14"/>
  <c r="S30" i="14"/>
  <c r="R30" i="14"/>
  <c r="Q30" i="14"/>
  <c r="P30" i="14"/>
  <c r="E30" i="14"/>
  <c r="T29" i="14"/>
  <c r="S29" i="14"/>
  <c r="R29" i="14"/>
  <c r="Q29" i="14"/>
  <c r="P29" i="14"/>
  <c r="E29" i="14"/>
  <c r="U29" i="14" s="1"/>
  <c r="S28" i="14"/>
  <c r="R28" i="14"/>
  <c r="Q28" i="14"/>
  <c r="P28" i="14"/>
  <c r="E28" i="14"/>
  <c r="S27" i="14"/>
  <c r="R27" i="14"/>
  <c r="Q27" i="14"/>
  <c r="P27" i="14"/>
  <c r="E27" i="14"/>
  <c r="O25" i="14"/>
  <c r="N25" i="14"/>
  <c r="M25" i="14"/>
  <c r="L25" i="14"/>
  <c r="K25" i="14"/>
  <c r="J25" i="14"/>
  <c r="I25" i="14"/>
  <c r="S25" i="14" s="1"/>
  <c r="H25" i="14"/>
  <c r="G25" i="14"/>
  <c r="F25" i="14"/>
  <c r="C25" i="14"/>
  <c r="B25" i="14"/>
  <c r="S24" i="14"/>
  <c r="R24" i="14"/>
  <c r="Q24" i="14"/>
  <c r="P24" i="14"/>
  <c r="E24" i="14"/>
  <c r="S23" i="14"/>
  <c r="R23" i="14"/>
  <c r="Q23" i="14"/>
  <c r="P23" i="14"/>
  <c r="E23" i="14"/>
  <c r="T23" i="14" s="1"/>
  <c r="S22" i="14"/>
  <c r="R22" i="14"/>
  <c r="Q22" i="14"/>
  <c r="P22" i="14"/>
  <c r="E22" i="14"/>
  <c r="S21" i="14"/>
  <c r="R21" i="14"/>
  <c r="Q21" i="14"/>
  <c r="P21" i="14"/>
  <c r="E21" i="14"/>
  <c r="U20" i="14"/>
  <c r="T20" i="14"/>
  <c r="S20" i="14"/>
  <c r="R20" i="14"/>
  <c r="Q20" i="14"/>
  <c r="P20" i="14"/>
  <c r="E20" i="14"/>
  <c r="T19" i="14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O16" i="14"/>
  <c r="N16" i="14"/>
  <c r="M16" i="14"/>
  <c r="L16" i="14"/>
  <c r="K16" i="14"/>
  <c r="J16" i="14"/>
  <c r="I16" i="14"/>
  <c r="S16" i="14" s="1"/>
  <c r="H16" i="14"/>
  <c r="R16" i="14" s="1"/>
  <c r="G16" i="14"/>
  <c r="F16" i="14"/>
  <c r="C16" i="14"/>
  <c r="B16" i="14"/>
  <c r="E16" i="14" s="1"/>
  <c r="S15" i="14"/>
  <c r="R15" i="14"/>
  <c r="Q15" i="14"/>
  <c r="P15" i="14"/>
  <c r="E15" i="14"/>
  <c r="S14" i="14"/>
  <c r="R14" i="14"/>
  <c r="Q14" i="14"/>
  <c r="P14" i="14"/>
  <c r="E14" i="14"/>
  <c r="T14" i="14" s="1"/>
  <c r="T13" i="14"/>
  <c r="S13" i="14"/>
  <c r="R13" i="14"/>
  <c r="Q13" i="14"/>
  <c r="P13" i="14"/>
  <c r="E13" i="14"/>
  <c r="U13" i="14" s="1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S10" i="14"/>
  <c r="R10" i="14"/>
  <c r="Q10" i="14"/>
  <c r="P10" i="14"/>
  <c r="E10" i="14"/>
  <c r="T10" i="14" s="1"/>
  <c r="U9" i="14"/>
  <c r="T9" i="14"/>
  <c r="S9" i="14"/>
  <c r="R9" i="14"/>
  <c r="Q9" i="14"/>
  <c r="P9" i="14"/>
  <c r="E9" i="14"/>
  <c r="T96" i="13"/>
  <c r="S96" i="13"/>
  <c r="R96" i="13"/>
  <c r="Q96" i="13"/>
  <c r="P96" i="13"/>
  <c r="E96" i="13"/>
  <c r="U96" i="13" s="1"/>
  <c r="S95" i="13"/>
  <c r="R95" i="13"/>
  <c r="Q95" i="13"/>
  <c r="P95" i="13"/>
  <c r="E95" i="13"/>
  <c r="S94" i="13"/>
  <c r="R94" i="13"/>
  <c r="Q94" i="13"/>
  <c r="P94" i="13"/>
  <c r="E94" i="13"/>
  <c r="T93" i="13"/>
  <c r="S93" i="13"/>
  <c r="R93" i="13"/>
  <c r="Q93" i="13"/>
  <c r="P93" i="13"/>
  <c r="E93" i="13"/>
  <c r="U93" i="13" s="1"/>
  <c r="U92" i="13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U90" i="13" s="1"/>
  <c r="U89" i="13"/>
  <c r="S89" i="13"/>
  <c r="R89" i="13"/>
  <c r="Q89" i="13"/>
  <c r="P89" i="13"/>
  <c r="E89" i="13"/>
  <c r="T89" i="13" s="1"/>
  <c r="T88" i="13"/>
  <c r="S88" i="13"/>
  <c r="R88" i="13"/>
  <c r="Q88" i="13"/>
  <c r="P88" i="13"/>
  <c r="E88" i="13"/>
  <c r="S86" i="13"/>
  <c r="R86" i="13"/>
  <c r="Q86" i="13"/>
  <c r="P86" i="13"/>
  <c r="E86" i="13"/>
  <c r="O74" i="13"/>
  <c r="N74" i="13"/>
  <c r="M74" i="13"/>
  <c r="L74" i="13"/>
  <c r="K74" i="13"/>
  <c r="S74" i="13" s="1"/>
  <c r="J74" i="13"/>
  <c r="I74" i="13"/>
  <c r="H74" i="13"/>
  <c r="G74" i="13"/>
  <c r="F74" i="13"/>
  <c r="C74" i="13"/>
  <c r="B74" i="13"/>
  <c r="O73" i="13"/>
  <c r="N73" i="13"/>
  <c r="M73" i="13"/>
  <c r="Q73" i="13" s="1"/>
  <c r="L73" i="13"/>
  <c r="K73" i="13"/>
  <c r="J73" i="13"/>
  <c r="I73" i="13"/>
  <c r="S73" i="13" s="1"/>
  <c r="H73" i="13"/>
  <c r="G73" i="13"/>
  <c r="F73" i="13"/>
  <c r="C73" i="13"/>
  <c r="E73" i="13" s="1"/>
  <c r="B73" i="13"/>
  <c r="O72" i="13"/>
  <c r="N72" i="13"/>
  <c r="M72" i="13"/>
  <c r="L72" i="13"/>
  <c r="K72" i="13"/>
  <c r="J72" i="13"/>
  <c r="I72" i="13"/>
  <c r="S72" i="13" s="1"/>
  <c r="H72" i="13"/>
  <c r="G72" i="13"/>
  <c r="F72" i="13"/>
  <c r="E72" i="13"/>
  <c r="C72" i="13"/>
  <c r="B72" i="13"/>
  <c r="U71" i="13"/>
  <c r="S71" i="13"/>
  <c r="R71" i="13"/>
  <c r="Q71" i="13"/>
  <c r="P71" i="13"/>
  <c r="E71" i="13"/>
  <c r="T71" i="13" s="1"/>
  <c r="S70" i="13"/>
  <c r="R70" i="13"/>
  <c r="Q70" i="13"/>
  <c r="P70" i="13"/>
  <c r="E70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O67" i="13"/>
  <c r="N67" i="13"/>
  <c r="M67" i="13"/>
  <c r="L67" i="13"/>
  <c r="K67" i="13"/>
  <c r="J67" i="13"/>
  <c r="I67" i="13"/>
  <c r="S67" i="13" s="1"/>
  <c r="H67" i="13"/>
  <c r="R67" i="13" s="1"/>
  <c r="G67" i="13"/>
  <c r="F67" i="13"/>
  <c r="E67" i="13"/>
  <c r="C67" i="13"/>
  <c r="B67" i="13"/>
  <c r="U66" i="13"/>
  <c r="S66" i="13"/>
  <c r="R66" i="13"/>
  <c r="Q66" i="13"/>
  <c r="P66" i="13"/>
  <c r="E66" i="13"/>
  <c r="T66" i="13" s="1"/>
  <c r="T65" i="13"/>
  <c r="S65" i="13"/>
  <c r="R65" i="13"/>
  <c r="Q65" i="13"/>
  <c r="P65" i="13"/>
  <c r="E65" i="13"/>
  <c r="U65" i="13" s="1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O60" i="13"/>
  <c r="N60" i="13"/>
  <c r="M60" i="13"/>
  <c r="L60" i="13"/>
  <c r="K60" i="13"/>
  <c r="J60" i="13"/>
  <c r="I60" i="13"/>
  <c r="H60" i="13"/>
  <c r="R60" i="13" s="1"/>
  <c r="C60" i="13"/>
  <c r="B60" i="13"/>
  <c r="S59" i="13"/>
  <c r="R59" i="13"/>
  <c r="Q59" i="13"/>
  <c r="P59" i="13"/>
  <c r="E59" i="13"/>
  <c r="U59" i="13" s="1"/>
  <c r="U58" i="13"/>
  <c r="S58" i="13"/>
  <c r="R58" i="13"/>
  <c r="Q58" i="13"/>
  <c r="P58" i="13"/>
  <c r="E58" i="13"/>
  <c r="T58" i="13" s="1"/>
  <c r="U57" i="13"/>
  <c r="S57" i="13"/>
  <c r="R57" i="13"/>
  <c r="Q57" i="13"/>
  <c r="P57" i="13"/>
  <c r="E57" i="13"/>
  <c r="T57" i="13" s="1"/>
  <c r="S56" i="13"/>
  <c r="R56" i="13"/>
  <c r="Q56" i="13"/>
  <c r="P56" i="13"/>
  <c r="E56" i="13"/>
  <c r="O54" i="13"/>
  <c r="N54" i="13"/>
  <c r="M54" i="13"/>
  <c r="L54" i="13"/>
  <c r="K54" i="13"/>
  <c r="J54" i="13"/>
  <c r="I54" i="13"/>
  <c r="H54" i="13"/>
  <c r="R54" i="13" s="1"/>
  <c r="G54" i="13"/>
  <c r="F54" i="13"/>
  <c r="C54" i="13"/>
  <c r="E54" i="13" s="1"/>
  <c r="B54" i="13"/>
  <c r="S53" i="13"/>
  <c r="R53" i="13"/>
  <c r="Q53" i="13"/>
  <c r="P53" i="13"/>
  <c r="E53" i="13"/>
  <c r="T53" i="13" s="1"/>
  <c r="S52" i="13"/>
  <c r="R52" i="13"/>
  <c r="Q52" i="13"/>
  <c r="P52" i="13"/>
  <c r="T52" i="13" s="1"/>
  <c r="E52" i="13"/>
  <c r="U51" i="13"/>
  <c r="S51" i="13"/>
  <c r="R51" i="13"/>
  <c r="Q51" i="13"/>
  <c r="P51" i="13"/>
  <c r="E51" i="13"/>
  <c r="T51" i="13" s="1"/>
  <c r="S50" i="13"/>
  <c r="R50" i="13"/>
  <c r="Q50" i="13"/>
  <c r="P50" i="13"/>
  <c r="E50" i="13"/>
  <c r="S49" i="13"/>
  <c r="R49" i="13"/>
  <c r="Q49" i="13"/>
  <c r="P49" i="13"/>
  <c r="E49" i="13"/>
  <c r="T49" i="13" s="1"/>
  <c r="S48" i="13"/>
  <c r="R48" i="13"/>
  <c r="Q48" i="13"/>
  <c r="P48" i="13"/>
  <c r="E48" i="13"/>
  <c r="S47" i="13"/>
  <c r="R47" i="13"/>
  <c r="Q47" i="13"/>
  <c r="P47" i="13"/>
  <c r="E47" i="13"/>
  <c r="U46" i="13"/>
  <c r="T46" i="13"/>
  <c r="S46" i="13"/>
  <c r="R46" i="13"/>
  <c r="Q46" i="13"/>
  <c r="P46" i="13"/>
  <c r="E46" i="13"/>
  <c r="T45" i="13"/>
  <c r="S45" i="13"/>
  <c r="R45" i="13"/>
  <c r="Q45" i="13"/>
  <c r="P45" i="13"/>
  <c r="E45" i="13"/>
  <c r="S44" i="13"/>
  <c r="R44" i="13"/>
  <c r="Q44" i="13"/>
  <c r="P44" i="13"/>
  <c r="T44" i="13" s="1"/>
  <c r="E44" i="13"/>
  <c r="S43" i="13"/>
  <c r="R43" i="13"/>
  <c r="Q43" i="13"/>
  <c r="P43" i="13"/>
  <c r="E43" i="13"/>
  <c r="S41" i="13"/>
  <c r="O41" i="13"/>
  <c r="N41" i="13"/>
  <c r="M41" i="13"/>
  <c r="L41" i="13"/>
  <c r="K41" i="13"/>
  <c r="J41" i="13"/>
  <c r="I41" i="13"/>
  <c r="Q41" i="13" s="1"/>
  <c r="H41" i="13"/>
  <c r="R41" i="13" s="1"/>
  <c r="G41" i="13"/>
  <c r="F41" i="13"/>
  <c r="C41" i="13"/>
  <c r="B41" i="13"/>
  <c r="S40" i="13"/>
  <c r="R40" i="13"/>
  <c r="Q40" i="13"/>
  <c r="P40" i="13"/>
  <c r="E40" i="13"/>
  <c r="T40" i="13" s="1"/>
  <c r="T39" i="13"/>
  <c r="S39" i="13"/>
  <c r="R39" i="13"/>
  <c r="Q39" i="13"/>
  <c r="P39" i="13"/>
  <c r="E39" i="13"/>
  <c r="U39" i="13" s="1"/>
  <c r="U38" i="13"/>
  <c r="S38" i="13"/>
  <c r="R38" i="13"/>
  <c r="Q38" i="13"/>
  <c r="P38" i="13"/>
  <c r="E38" i="13"/>
  <c r="T38" i="13" s="1"/>
  <c r="U37" i="13"/>
  <c r="S37" i="13"/>
  <c r="R37" i="13"/>
  <c r="Q37" i="13"/>
  <c r="P37" i="13"/>
  <c r="E37" i="13"/>
  <c r="T37" i="13" s="1"/>
  <c r="U36" i="13"/>
  <c r="S36" i="13"/>
  <c r="R36" i="13"/>
  <c r="Q36" i="13"/>
  <c r="P36" i="13"/>
  <c r="E36" i="13"/>
  <c r="T36" i="13" s="1"/>
  <c r="S34" i="13"/>
  <c r="O34" i="13"/>
  <c r="N34" i="13"/>
  <c r="M34" i="13"/>
  <c r="L34" i="13"/>
  <c r="K34" i="13"/>
  <c r="J34" i="13"/>
  <c r="I34" i="13"/>
  <c r="H34" i="13"/>
  <c r="R34" i="13" s="1"/>
  <c r="G34" i="13"/>
  <c r="F34" i="13"/>
  <c r="C34" i="13"/>
  <c r="B34" i="13"/>
  <c r="S33" i="13"/>
  <c r="R33" i="13"/>
  <c r="Q33" i="13"/>
  <c r="U33" i="13" s="1"/>
  <c r="P33" i="13"/>
  <c r="T33" i="13" s="1"/>
  <c r="E33" i="13"/>
  <c r="O31" i="13"/>
  <c r="N31" i="13"/>
  <c r="M31" i="13"/>
  <c r="L31" i="13"/>
  <c r="K31" i="13"/>
  <c r="J31" i="13"/>
  <c r="I31" i="13"/>
  <c r="S31" i="13" s="1"/>
  <c r="H31" i="13"/>
  <c r="R31" i="13" s="1"/>
  <c r="G31" i="13"/>
  <c r="F31" i="13"/>
  <c r="C31" i="13"/>
  <c r="B31" i="13"/>
  <c r="E31" i="13" s="1"/>
  <c r="U30" i="13"/>
  <c r="T30" i="13"/>
  <c r="S30" i="13"/>
  <c r="R30" i="13"/>
  <c r="Q30" i="13"/>
  <c r="P30" i="13"/>
  <c r="E30" i="13"/>
  <c r="U29" i="13"/>
  <c r="S29" i="13"/>
  <c r="R29" i="13"/>
  <c r="Q29" i="13"/>
  <c r="P29" i="13"/>
  <c r="E29" i="13"/>
  <c r="T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5" i="13"/>
  <c r="O25" i="13"/>
  <c r="N25" i="13"/>
  <c r="M25" i="13"/>
  <c r="L25" i="13"/>
  <c r="K25" i="13"/>
  <c r="J25" i="13"/>
  <c r="I25" i="13"/>
  <c r="H25" i="13"/>
  <c r="R25" i="13" s="1"/>
  <c r="G25" i="13"/>
  <c r="F25" i="13"/>
  <c r="C25" i="13"/>
  <c r="B25" i="13"/>
  <c r="E25" i="13" s="1"/>
  <c r="S24" i="13"/>
  <c r="R24" i="13"/>
  <c r="Q24" i="13"/>
  <c r="P24" i="13"/>
  <c r="E24" i="13"/>
  <c r="U24" i="13" s="1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T21" i="13" s="1"/>
  <c r="U20" i="13"/>
  <c r="T20" i="13"/>
  <c r="S20" i="13"/>
  <c r="R20" i="13"/>
  <c r="Q20" i="13"/>
  <c r="P20" i="13"/>
  <c r="E20" i="13"/>
  <c r="U19" i="13"/>
  <c r="T19" i="13"/>
  <c r="S19" i="13"/>
  <c r="R19" i="13"/>
  <c r="Q19" i="13"/>
  <c r="P19" i="13"/>
  <c r="E19" i="13"/>
  <c r="T18" i="13"/>
  <c r="S18" i="13"/>
  <c r="R18" i="13"/>
  <c r="Q18" i="13"/>
  <c r="P18" i="13"/>
  <c r="E18" i="13"/>
  <c r="U18" i="13" s="1"/>
  <c r="O16" i="13"/>
  <c r="N16" i="13"/>
  <c r="M16" i="13"/>
  <c r="L16" i="13"/>
  <c r="K16" i="13"/>
  <c r="J16" i="13"/>
  <c r="I16" i="13"/>
  <c r="S16" i="13" s="1"/>
  <c r="H16" i="13"/>
  <c r="G16" i="13"/>
  <c r="F16" i="13"/>
  <c r="C16" i="13"/>
  <c r="E16" i="13" s="1"/>
  <c r="B16" i="13"/>
  <c r="S15" i="13"/>
  <c r="R15" i="13"/>
  <c r="Q15" i="13"/>
  <c r="P15" i="13"/>
  <c r="E15" i="13"/>
  <c r="S14" i="13"/>
  <c r="R14" i="13"/>
  <c r="Q14" i="13"/>
  <c r="P14" i="13"/>
  <c r="E14" i="13"/>
  <c r="U14" i="13" s="1"/>
  <c r="T13" i="13"/>
  <c r="S13" i="13"/>
  <c r="R13" i="13"/>
  <c r="Q13" i="13"/>
  <c r="P13" i="13"/>
  <c r="E13" i="13"/>
  <c r="U13" i="13" s="1"/>
  <c r="S12" i="13"/>
  <c r="R12" i="13"/>
  <c r="Q12" i="13"/>
  <c r="P12" i="13"/>
  <c r="E12" i="13"/>
  <c r="S11" i="13"/>
  <c r="R11" i="13"/>
  <c r="Q11" i="13"/>
  <c r="P11" i="13"/>
  <c r="E11" i="13"/>
  <c r="U11" i="13" s="1"/>
  <c r="U10" i="13"/>
  <c r="S10" i="13"/>
  <c r="R10" i="13"/>
  <c r="Q10" i="13"/>
  <c r="P10" i="13"/>
  <c r="E10" i="13"/>
  <c r="T10" i="13" s="1"/>
  <c r="T9" i="13"/>
  <c r="S9" i="13"/>
  <c r="R9" i="13"/>
  <c r="Q9" i="13"/>
  <c r="P9" i="13"/>
  <c r="E9" i="13"/>
  <c r="U9" i="13" s="1"/>
  <c r="U96" i="12"/>
  <c r="S96" i="12"/>
  <c r="R96" i="12"/>
  <c r="Q96" i="12"/>
  <c r="P96" i="12"/>
  <c r="E96" i="12"/>
  <c r="T96" i="12" s="1"/>
  <c r="U95" i="12"/>
  <c r="T95" i="12"/>
  <c r="S95" i="12"/>
  <c r="R95" i="12"/>
  <c r="Q95" i="12"/>
  <c r="P95" i="12"/>
  <c r="E95" i="12"/>
  <c r="S94" i="12"/>
  <c r="R94" i="12"/>
  <c r="Q94" i="12"/>
  <c r="P94" i="12"/>
  <c r="E94" i="12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S91" i="12"/>
  <c r="R91" i="12"/>
  <c r="Q91" i="12"/>
  <c r="P91" i="12"/>
  <c r="E91" i="12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U88" i="12"/>
  <c r="T88" i="12"/>
  <c r="S88" i="12"/>
  <c r="R88" i="12"/>
  <c r="Q88" i="12"/>
  <c r="P88" i="12"/>
  <c r="E88" i="12"/>
  <c r="S86" i="12"/>
  <c r="R86" i="12"/>
  <c r="Q86" i="12"/>
  <c r="P86" i="12"/>
  <c r="E86" i="12"/>
  <c r="O74" i="12"/>
  <c r="N74" i="12"/>
  <c r="M74" i="12"/>
  <c r="L74" i="12"/>
  <c r="K74" i="12"/>
  <c r="J74" i="12"/>
  <c r="I74" i="12"/>
  <c r="H74" i="12"/>
  <c r="G74" i="12"/>
  <c r="F74" i="12"/>
  <c r="C74" i="12"/>
  <c r="B74" i="12"/>
  <c r="E74" i="12" s="1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B73" i="12"/>
  <c r="E73" i="12" s="1"/>
  <c r="O72" i="12"/>
  <c r="N72" i="12"/>
  <c r="M72" i="12"/>
  <c r="L72" i="12"/>
  <c r="K72" i="12"/>
  <c r="J72" i="12"/>
  <c r="I72" i="12"/>
  <c r="S72" i="12" s="1"/>
  <c r="H72" i="12"/>
  <c r="R72" i="12" s="1"/>
  <c r="G72" i="12"/>
  <c r="F72" i="12"/>
  <c r="C72" i="12"/>
  <c r="B72" i="12"/>
  <c r="E72" i="12" s="1"/>
  <c r="S71" i="12"/>
  <c r="R71" i="12"/>
  <c r="Q71" i="12"/>
  <c r="P71" i="12"/>
  <c r="E71" i="12"/>
  <c r="T71" i="12" s="1"/>
  <c r="S70" i="12"/>
  <c r="R70" i="12"/>
  <c r="Q70" i="12"/>
  <c r="P70" i="12"/>
  <c r="E70" i="12"/>
  <c r="T70" i="12" s="1"/>
  <c r="O68" i="12"/>
  <c r="N68" i="12"/>
  <c r="M68" i="12"/>
  <c r="L68" i="12"/>
  <c r="K68" i="12"/>
  <c r="J68" i="12"/>
  <c r="I68" i="12"/>
  <c r="H68" i="12"/>
  <c r="R68" i="12" s="1"/>
  <c r="G68" i="12"/>
  <c r="F68" i="12"/>
  <c r="C68" i="12"/>
  <c r="B68" i="12"/>
  <c r="O67" i="12"/>
  <c r="Q67" i="12" s="1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S66" i="12"/>
  <c r="R66" i="12"/>
  <c r="Q66" i="12"/>
  <c r="P66" i="12"/>
  <c r="E66" i="12"/>
  <c r="U65" i="12"/>
  <c r="S65" i="12"/>
  <c r="R65" i="12"/>
  <c r="Q65" i="12"/>
  <c r="P65" i="12"/>
  <c r="E65" i="12"/>
  <c r="T65" i="12" s="1"/>
  <c r="U64" i="12"/>
  <c r="T64" i="12"/>
  <c r="S64" i="12"/>
  <c r="R64" i="12"/>
  <c r="Q64" i="12"/>
  <c r="P64" i="12"/>
  <c r="E64" i="12"/>
  <c r="T63" i="12"/>
  <c r="S63" i="12"/>
  <c r="R63" i="12"/>
  <c r="Q63" i="12"/>
  <c r="P63" i="12"/>
  <c r="E63" i="12"/>
  <c r="U63" i="12" s="1"/>
  <c r="T62" i="12"/>
  <c r="S62" i="12"/>
  <c r="R62" i="12"/>
  <c r="Q62" i="12"/>
  <c r="P62" i="12"/>
  <c r="E62" i="12"/>
  <c r="U62" i="12" s="1"/>
  <c r="S60" i="12"/>
  <c r="O60" i="12"/>
  <c r="N60" i="12"/>
  <c r="M60" i="12"/>
  <c r="L60" i="12"/>
  <c r="K60" i="12"/>
  <c r="J60" i="12"/>
  <c r="I60" i="12"/>
  <c r="H60" i="12"/>
  <c r="R60" i="12" s="1"/>
  <c r="C60" i="12"/>
  <c r="B60" i="12"/>
  <c r="S59" i="12"/>
  <c r="R59" i="12"/>
  <c r="Q59" i="12"/>
  <c r="P59" i="12"/>
  <c r="E59" i="12"/>
  <c r="U59" i="12" s="1"/>
  <c r="S58" i="12"/>
  <c r="R58" i="12"/>
  <c r="Q58" i="12"/>
  <c r="P58" i="12"/>
  <c r="E58" i="12"/>
  <c r="U57" i="12"/>
  <c r="S57" i="12"/>
  <c r="R57" i="12"/>
  <c r="Q57" i="12"/>
  <c r="P57" i="12"/>
  <c r="E57" i="12"/>
  <c r="T57" i="12" s="1"/>
  <c r="U56" i="12"/>
  <c r="T56" i="12"/>
  <c r="S56" i="12"/>
  <c r="R56" i="12"/>
  <c r="Q56" i="12"/>
  <c r="P56" i="12"/>
  <c r="E56" i="12"/>
  <c r="O54" i="12"/>
  <c r="N54" i="12"/>
  <c r="M54" i="12"/>
  <c r="L54" i="12"/>
  <c r="K54" i="12"/>
  <c r="J54" i="12"/>
  <c r="I54" i="12"/>
  <c r="S54" i="12" s="1"/>
  <c r="H54" i="12"/>
  <c r="R54" i="12" s="1"/>
  <c r="G54" i="12"/>
  <c r="F54" i="12"/>
  <c r="C54" i="12"/>
  <c r="B54" i="12"/>
  <c r="S53" i="12"/>
  <c r="R53" i="12"/>
  <c r="Q53" i="12"/>
  <c r="P53" i="12"/>
  <c r="E53" i="12"/>
  <c r="S52" i="12"/>
  <c r="R52" i="12"/>
  <c r="Q52" i="12"/>
  <c r="P52" i="12"/>
  <c r="E52" i="12"/>
  <c r="T51" i="12"/>
  <c r="S51" i="12"/>
  <c r="R51" i="12"/>
  <c r="Q51" i="12"/>
  <c r="P51" i="12"/>
  <c r="E51" i="12"/>
  <c r="U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U48" i="12" s="1"/>
  <c r="U47" i="12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U45" i="12"/>
  <c r="S45" i="12"/>
  <c r="R45" i="12"/>
  <c r="Q45" i="12"/>
  <c r="P45" i="12"/>
  <c r="E45" i="12"/>
  <c r="T45" i="12" s="1"/>
  <c r="U44" i="12"/>
  <c r="T44" i="12"/>
  <c r="S44" i="12"/>
  <c r="R44" i="12"/>
  <c r="Q44" i="12"/>
  <c r="P44" i="12"/>
  <c r="E44" i="12"/>
  <c r="S43" i="12"/>
  <c r="R43" i="12"/>
  <c r="Q43" i="12"/>
  <c r="P43" i="12"/>
  <c r="E43" i="12"/>
  <c r="O41" i="12"/>
  <c r="N41" i="12"/>
  <c r="M41" i="12"/>
  <c r="L41" i="12"/>
  <c r="K41" i="12"/>
  <c r="J41" i="12"/>
  <c r="I41" i="12"/>
  <c r="S41" i="12" s="1"/>
  <c r="H41" i="12"/>
  <c r="R41" i="12" s="1"/>
  <c r="G41" i="12"/>
  <c r="F41" i="12"/>
  <c r="C41" i="12"/>
  <c r="B41" i="12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4" i="12"/>
  <c r="O34" i="12"/>
  <c r="N34" i="12"/>
  <c r="M34" i="12"/>
  <c r="L34" i="12"/>
  <c r="K34" i="12"/>
  <c r="J34" i="12"/>
  <c r="I34" i="12"/>
  <c r="H34" i="12"/>
  <c r="R34" i="12" s="1"/>
  <c r="G34" i="12"/>
  <c r="F34" i="12"/>
  <c r="C34" i="12"/>
  <c r="E34" i="12" s="1"/>
  <c r="B34" i="12"/>
  <c r="S33" i="12"/>
  <c r="R33" i="12"/>
  <c r="Q33" i="12"/>
  <c r="P33" i="12"/>
  <c r="E33" i="12"/>
  <c r="S31" i="12"/>
  <c r="O31" i="12"/>
  <c r="N31" i="12"/>
  <c r="M31" i="12"/>
  <c r="L31" i="12"/>
  <c r="K31" i="12"/>
  <c r="J31" i="12"/>
  <c r="I31" i="12"/>
  <c r="H31" i="12"/>
  <c r="R31" i="12" s="1"/>
  <c r="G31" i="12"/>
  <c r="F31" i="12"/>
  <c r="C31" i="12"/>
  <c r="B31" i="12"/>
  <c r="S30" i="12"/>
  <c r="R30" i="12"/>
  <c r="Q30" i="12"/>
  <c r="P30" i="12"/>
  <c r="E30" i="12"/>
  <c r="T29" i="12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U27" i="12"/>
  <c r="T27" i="12"/>
  <c r="S27" i="12"/>
  <c r="R27" i="12"/>
  <c r="Q27" i="12"/>
  <c r="P27" i="12"/>
  <c r="E27" i="12"/>
  <c r="O25" i="12"/>
  <c r="N25" i="12"/>
  <c r="M25" i="12"/>
  <c r="L25" i="12"/>
  <c r="K25" i="12"/>
  <c r="J25" i="12"/>
  <c r="I25" i="12"/>
  <c r="S25" i="12" s="1"/>
  <c r="H25" i="12"/>
  <c r="R25" i="12" s="1"/>
  <c r="G25" i="12"/>
  <c r="F25" i="12"/>
  <c r="C25" i="12"/>
  <c r="B25" i="12"/>
  <c r="E25" i="12" s="1"/>
  <c r="U24" i="12"/>
  <c r="T24" i="12"/>
  <c r="S24" i="12"/>
  <c r="R24" i="12"/>
  <c r="Q24" i="12"/>
  <c r="P24" i="12"/>
  <c r="E24" i="12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T21" i="12" s="1"/>
  <c r="T20" i="12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S16" i="12"/>
  <c r="O16" i="12"/>
  <c r="N16" i="12"/>
  <c r="M16" i="12"/>
  <c r="L16" i="12"/>
  <c r="K16" i="12"/>
  <c r="J16" i="12"/>
  <c r="I16" i="12"/>
  <c r="H16" i="12"/>
  <c r="G16" i="12"/>
  <c r="F16" i="12"/>
  <c r="C16" i="12"/>
  <c r="B16" i="12"/>
  <c r="E16" i="12" s="1"/>
  <c r="U15" i="12"/>
  <c r="S15" i="12"/>
  <c r="R15" i="12"/>
  <c r="Q15" i="12"/>
  <c r="P15" i="12"/>
  <c r="E15" i="12"/>
  <c r="T15" i="12" s="1"/>
  <c r="S14" i="12"/>
  <c r="R14" i="12"/>
  <c r="Q14" i="12"/>
  <c r="P14" i="12"/>
  <c r="E14" i="12"/>
  <c r="S13" i="12"/>
  <c r="R13" i="12"/>
  <c r="Q13" i="12"/>
  <c r="P13" i="12"/>
  <c r="E13" i="12"/>
  <c r="T12" i="12"/>
  <c r="S12" i="12"/>
  <c r="R12" i="12"/>
  <c r="Q12" i="12"/>
  <c r="P12" i="12"/>
  <c r="E12" i="12"/>
  <c r="U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Q9" i="12"/>
  <c r="P9" i="12"/>
  <c r="E9" i="12"/>
  <c r="T9" i="12" s="1"/>
  <c r="U96" i="11"/>
  <c r="S96" i="11"/>
  <c r="R96" i="11"/>
  <c r="Q96" i="11"/>
  <c r="P96" i="11"/>
  <c r="E96" i="11"/>
  <c r="T96" i="11" s="1"/>
  <c r="S95" i="11"/>
  <c r="R95" i="11"/>
  <c r="Q95" i="11"/>
  <c r="P95" i="11"/>
  <c r="E95" i="11"/>
  <c r="S94" i="11"/>
  <c r="R94" i="11"/>
  <c r="Q94" i="11"/>
  <c r="P94" i="11"/>
  <c r="E94" i="11"/>
  <c r="S93" i="11"/>
  <c r="R93" i="11"/>
  <c r="Q93" i="11"/>
  <c r="P93" i="11"/>
  <c r="E93" i="1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S90" i="11"/>
  <c r="R90" i="11"/>
  <c r="Q90" i="11"/>
  <c r="P90" i="11"/>
  <c r="E90" i="11"/>
  <c r="S89" i="11"/>
  <c r="R89" i="11"/>
  <c r="Q89" i="11"/>
  <c r="P89" i="11"/>
  <c r="E89" i="11"/>
  <c r="S88" i="11"/>
  <c r="R88" i="11"/>
  <c r="Q88" i="11"/>
  <c r="P88" i="11"/>
  <c r="E88" i="11"/>
  <c r="U88" i="11" s="1"/>
  <c r="S86" i="11"/>
  <c r="R86" i="11"/>
  <c r="Q86" i="11"/>
  <c r="P86" i="11"/>
  <c r="E86" i="11"/>
  <c r="U86" i="11" s="1"/>
  <c r="O74" i="11"/>
  <c r="N74" i="11"/>
  <c r="M74" i="11"/>
  <c r="L74" i="11"/>
  <c r="K74" i="11"/>
  <c r="J74" i="11"/>
  <c r="I74" i="11"/>
  <c r="H74" i="11"/>
  <c r="G74" i="11"/>
  <c r="F74" i="11"/>
  <c r="C74" i="11"/>
  <c r="B74" i="11"/>
  <c r="O73" i="11"/>
  <c r="N73" i="11"/>
  <c r="M73" i="11"/>
  <c r="L73" i="11"/>
  <c r="K73" i="11"/>
  <c r="J73" i="11"/>
  <c r="I73" i="11"/>
  <c r="S73" i="11" s="1"/>
  <c r="H73" i="11"/>
  <c r="R73" i="11" s="1"/>
  <c r="G73" i="11"/>
  <c r="F73" i="11"/>
  <c r="C73" i="11"/>
  <c r="B73" i="11"/>
  <c r="O72" i="11"/>
  <c r="N72" i="11"/>
  <c r="M72" i="11"/>
  <c r="L72" i="11"/>
  <c r="K72" i="11"/>
  <c r="J72" i="11"/>
  <c r="I72" i="11"/>
  <c r="H72" i="11"/>
  <c r="R72" i="11" s="1"/>
  <c r="G72" i="11"/>
  <c r="F72" i="11"/>
  <c r="C72" i="11"/>
  <c r="B72" i="11"/>
  <c r="E72" i="11" s="1"/>
  <c r="S71" i="11"/>
  <c r="R71" i="11"/>
  <c r="Q71" i="11"/>
  <c r="P71" i="11"/>
  <c r="E71" i="11"/>
  <c r="S70" i="11"/>
  <c r="R70" i="11"/>
  <c r="Q70" i="11"/>
  <c r="P70" i="11"/>
  <c r="E70" i="11"/>
  <c r="U70" i="11" s="1"/>
  <c r="O68" i="11"/>
  <c r="N68" i="11"/>
  <c r="M68" i="11"/>
  <c r="L68" i="11"/>
  <c r="K68" i="11"/>
  <c r="J68" i="11"/>
  <c r="I68" i="11"/>
  <c r="H68" i="11"/>
  <c r="G68" i="11"/>
  <c r="F68" i="11"/>
  <c r="C68" i="11"/>
  <c r="B68" i="11"/>
  <c r="O67" i="11"/>
  <c r="N67" i="11"/>
  <c r="M67" i="11"/>
  <c r="L67" i="11"/>
  <c r="K67" i="11"/>
  <c r="J67" i="11"/>
  <c r="I67" i="11"/>
  <c r="S67" i="11" s="1"/>
  <c r="H67" i="11"/>
  <c r="R67" i="11" s="1"/>
  <c r="G67" i="11"/>
  <c r="F67" i="11"/>
  <c r="C67" i="11"/>
  <c r="B67" i="11"/>
  <c r="E67" i="11" s="1"/>
  <c r="S66" i="11"/>
  <c r="R66" i="11"/>
  <c r="Q66" i="11"/>
  <c r="P66" i="11"/>
  <c r="E66" i="11"/>
  <c r="U66" i="11" s="1"/>
  <c r="S65" i="11"/>
  <c r="R65" i="11"/>
  <c r="Q65" i="11"/>
  <c r="P65" i="11"/>
  <c r="E65" i="11"/>
  <c r="S64" i="11"/>
  <c r="R64" i="11"/>
  <c r="Q64" i="11"/>
  <c r="P64" i="11"/>
  <c r="E64" i="11"/>
  <c r="T64" i="11" s="1"/>
  <c r="S63" i="11"/>
  <c r="R63" i="11"/>
  <c r="Q63" i="11"/>
  <c r="P63" i="11"/>
  <c r="E63" i="11"/>
  <c r="U62" i="11"/>
  <c r="S62" i="11"/>
  <c r="R62" i="11"/>
  <c r="Q62" i="11"/>
  <c r="P62" i="11"/>
  <c r="E62" i="11"/>
  <c r="T62" i="11" s="1"/>
  <c r="O60" i="11"/>
  <c r="N60" i="11"/>
  <c r="M60" i="11"/>
  <c r="L60" i="11"/>
  <c r="K60" i="11"/>
  <c r="J60" i="11"/>
  <c r="I60" i="11"/>
  <c r="S60" i="11" s="1"/>
  <c r="H60" i="11"/>
  <c r="C60" i="11"/>
  <c r="B60" i="11"/>
  <c r="S59" i="11"/>
  <c r="R59" i="11"/>
  <c r="Q59" i="11"/>
  <c r="P59" i="11"/>
  <c r="E59" i="11"/>
  <c r="U59" i="11" s="1"/>
  <c r="S58" i="11"/>
  <c r="R58" i="11"/>
  <c r="Q58" i="11"/>
  <c r="P58" i="11"/>
  <c r="E58" i="11"/>
  <c r="T57" i="11"/>
  <c r="S57" i="11"/>
  <c r="R57" i="11"/>
  <c r="Q57" i="11"/>
  <c r="P57" i="11"/>
  <c r="E57" i="11"/>
  <c r="U57" i="11" s="1"/>
  <c r="S56" i="11"/>
  <c r="R56" i="11"/>
  <c r="Q56" i="11"/>
  <c r="P56" i="11"/>
  <c r="E56" i="11"/>
  <c r="O54" i="11"/>
  <c r="N54" i="11"/>
  <c r="M54" i="11"/>
  <c r="L54" i="11"/>
  <c r="K54" i="11"/>
  <c r="J54" i="11"/>
  <c r="I54" i="11"/>
  <c r="H54" i="11"/>
  <c r="R54" i="11" s="1"/>
  <c r="G54" i="11"/>
  <c r="F54" i="11"/>
  <c r="C54" i="11"/>
  <c r="B54" i="11"/>
  <c r="E54" i="11" s="1"/>
  <c r="S53" i="11"/>
  <c r="R53" i="11"/>
  <c r="Q53" i="11"/>
  <c r="P53" i="11"/>
  <c r="E53" i="11"/>
  <c r="S52" i="11"/>
  <c r="R52" i="11"/>
  <c r="Q52" i="11"/>
  <c r="P52" i="11"/>
  <c r="E52" i="11"/>
  <c r="U51" i="11"/>
  <c r="T51" i="11"/>
  <c r="S51" i="11"/>
  <c r="R51" i="11"/>
  <c r="Q51" i="11"/>
  <c r="P51" i="11"/>
  <c r="E51" i="11"/>
  <c r="T50" i="11"/>
  <c r="S50" i="11"/>
  <c r="R50" i="11"/>
  <c r="Q50" i="11"/>
  <c r="P50" i="11"/>
  <c r="E50" i="11"/>
  <c r="U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S46" i="11"/>
  <c r="R46" i="11"/>
  <c r="Q46" i="11"/>
  <c r="P46" i="11"/>
  <c r="E46" i="11"/>
  <c r="U46" i="11" s="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U43" i="11"/>
  <c r="T43" i="11"/>
  <c r="S43" i="11"/>
  <c r="R43" i="11"/>
  <c r="Q43" i="11"/>
  <c r="P43" i="11"/>
  <c r="E43" i="11"/>
  <c r="O41" i="11"/>
  <c r="N41" i="11"/>
  <c r="M41" i="11"/>
  <c r="L41" i="11"/>
  <c r="K41" i="11"/>
  <c r="J41" i="11"/>
  <c r="I41" i="11"/>
  <c r="S41" i="11" s="1"/>
  <c r="H41" i="11"/>
  <c r="R41" i="11" s="1"/>
  <c r="G41" i="11"/>
  <c r="F41" i="11"/>
  <c r="C41" i="11"/>
  <c r="B41" i="11"/>
  <c r="S40" i="11"/>
  <c r="R40" i="11"/>
  <c r="Q40" i="11"/>
  <c r="P40" i="11"/>
  <c r="E40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S36" i="11"/>
  <c r="R36" i="11"/>
  <c r="Q36" i="11"/>
  <c r="P36" i="11"/>
  <c r="E36" i="11"/>
  <c r="S34" i="11"/>
  <c r="O34" i="11"/>
  <c r="N34" i="11"/>
  <c r="M34" i="11"/>
  <c r="L34" i="11"/>
  <c r="K34" i="11"/>
  <c r="J34" i="11"/>
  <c r="I34" i="11"/>
  <c r="H34" i="11"/>
  <c r="G34" i="11"/>
  <c r="F34" i="11"/>
  <c r="C34" i="11"/>
  <c r="B34" i="11"/>
  <c r="S33" i="11"/>
  <c r="R33" i="11"/>
  <c r="Q33" i="11"/>
  <c r="P33" i="11"/>
  <c r="E33" i="11"/>
  <c r="O31" i="11"/>
  <c r="N31" i="11"/>
  <c r="M31" i="11"/>
  <c r="L31" i="11"/>
  <c r="K31" i="11"/>
  <c r="J31" i="11"/>
  <c r="I31" i="11"/>
  <c r="S31" i="11" s="1"/>
  <c r="H31" i="11"/>
  <c r="R31" i="11" s="1"/>
  <c r="G31" i="11"/>
  <c r="F31" i="11"/>
  <c r="C31" i="11"/>
  <c r="E31" i="11" s="1"/>
  <c r="B31" i="11"/>
  <c r="U30" i="11"/>
  <c r="S30" i="11"/>
  <c r="R30" i="11"/>
  <c r="Q30" i="11"/>
  <c r="P30" i="11"/>
  <c r="E30" i="11"/>
  <c r="T30" i="11" s="1"/>
  <c r="S29" i="11"/>
  <c r="R29" i="11"/>
  <c r="Q29" i="11"/>
  <c r="P29" i="11"/>
  <c r="E29" i="11"/>
  <c r="S28" i="11"/>
  <c r="R28" i="11"/>
  <c r="Q28" i="11"/>
  <c r="P28" i="11"/>
  <c r="E28" i="11"/>
  <c r="T28" i="11" s="1"/>
  <c r="U27" i="11"/>
  <c r="T27" i="11"/>
  <c r="S27" i="11"/>
  <c r="R27" i="11"/>
  <c r="Q27" i="11"/>
  <c r="P27" i="11"/>
  <c r="E27" i="11"/>
  <c r="O25" i="11"/>
  <c r="N25" i="11"/>
  <c r="M25" i="11"/>
  <c r="L25" i="11"/>
  <c r="K25" i="11"/>
  <c r="J25" i="11"/>
  <c r="I25" i="11"/>
  <c r="H25" i="11"/>
  <c r="R25" i="11" s="1"/>
  <c r="G25" i="11"/>
  <c r="F25" i="11"/>
  <c r="C25" i="11"/>
  <c r="B25" i="11"/>
  <c r="S24" i="11"/>
  <c r="R24" i="11"/>
  <c r="Q24" i="11"/>
  <c r="P24" i="11"/>
  <c r="E24" i="1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O16" i="11"/>
  <c r="N16" i="11"/>
  <c r="M16" i="11"/>
  <c r="L16" i="11"/>
  <c r="K16" i="11"/>
  <c r="J16" i="11"/>
  <c r="I16" i="11"/>
  <c r="S16" i="11" s="1"/>
  <c r="H16" i="11"/>
  <c r="G16" i="11"/>
  <c r="F16" i="11"/>
  <c r="C16" i="11"/>
  <c r="B16" i="11"/>
  <c r="S15" i="11"/>
  <c r="R15" i="11"/>
  <c r="Q15" i="11"/>
  <c r="P15" i="11"/>
  <c r="E15" i="11"/>
  <c r="U15" i="11" s="1"/>
  <c r="U14" i="11"/>
  <c r="S14" i="11"/>
  <c r="R14" i="11"/>
  <c r="Q14" i="11"/>
  <c r="P14" i="11"/>
  <c r="E14" i="11"/>
  <c r="T14" i="11" s="1"/>
  <c r="U13" i="11"/>
  <c r="S13" i="11"/>
  <c r="R13" i="11"/>
  <c r="Q13" i="11"/>
  <c r="P13" i="11"/>
  <c r="E13" i="11"/>
  <c r="T13" i="11" s="1"/>
  <c r="U12" i="11"/>
  <c r="T12" i="1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T9" i="11"/>
  <c r="S9" i="11"/>
  <c r="R9" i="11"/>
  <c r="Q9" i="11"/>
  <c r="P9" i="11"/>
  <c r="E9" i="11"/>
  <c r="U9" i="11" s="1"/>
  <c r="U96" i="10"/>
  <c r="S96" i="10"/>
  <c r="R96" i="10"/>
  <c r="Q96" i="10"/>
  <c r="P96" i="10"/>
  <c r="E96" i="10"/>
  <c r="T96" i="10" s="1"/>
  <c r="S95" i="10"/>
  <c r="R95" i="10"/>
  <c r="Q95" i="10"/>
  <c r="P95" i="10"/>
  <c r="E95" i="10"/>
  <c r="S94" i="10"/>
  <c r="R94" i="10"/>
  <c r="Q94" i="10"/>
  <c r="P94" i="10"/>
  <c r="E94" i="10"/>
  <c r="S93" i="10"/>
  <c r="R93" i="10"/>
  <c r="Q93" i="10"/>
  <c r="P93" i="10"/>
  <c r="E93" i="10"/>
  <c r="S92" i="10"/>
  <c r="R92" i="10"/>
  <c r="Q92" i="10"/>
  <c r="P92" i="10"/>
  <c r="E92" i="10"/>
  <c r="U92" i="10" s="1"/>
  <c r="U91" i="10"/>
  <c r="T91" i="10"/>
  <c r="S91" i="10"/>
  <c r="R91" i="10"/>
  <c r="Q91" i="10"/>
  <c r="P91" i="10"/>
  <c r="E91" i="10"/>
  <c r="U90" i="10"/>
  <c r="T90" i="10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S86" i="10"/>
  <c r="R86" i="10"/>
  <c r="Q86" i="10"/>
  <c r="P86" i="10"/>
  <c r="E86" i="10"/>
  <c r="U86" i="10" s="1"/>
  <c r="O74" i="10"/>
  <c r="N74" i="10"/>
  <c r="M74" i="10"/>
  <c r="L74" i="10"/>
  <c r="K74" i="10"/>
  <c r="J74" i="10"/>
  <c r="I74" i="10"/>
  <c r="H74" i="10"/>
  <c r="G74" i="10"/>
  <c r="F74" i="10"/>
  <c r="C74" i="10"/>
  <c r="B74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O72" i="10"/>
  <c r="Q72" i="10" s="1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U71" i="10"/>
  <c r="T71" i="10"/>
  <c r="S71" i="10"/>
  <c r="R71" i="10"/>
  <c r="Q71" i="10"/>
  <c r="P71" i="10"/>
  <c r="E71" i="10"/>
  <c r="S70" i="10"/>
  <c r="R70" i="10"/>
  <c r="Q70" i="10"/>
  <c r="P70" i="10"/>
  <c r="E70" i="10"/>
  <c r="T70" i="10" s="1"/>
  <c r="O68" i="10"/>
  <c r="N68" i="10"/>
  <c r="M68" i="10"/>
  <c r="L68" i="10"/>
  <c r="K68" i="10"/>
  <c r="J68" i="10"/>
  <c r="I68" i="10"/>
  <c r="H68" i="10"/>
  <c r="G68" i="10"/>
  <c r="F68" i="10"/>
  <c r="C68" i="10"/>
  <c r="B68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S66" i="10"/>
  <c r="R66" i="10"/>
  <c r="Q66" i="10"/>
  <c r="P66" i="10"/>
  <c r="E66" i="10"/>
  <c r="U65" i="10"/>
  <c r="S65" i="10"/>
  <c r="R65" i="10"/>
  <c r="Q65" i="10"/>
  <c r="P65" i="10"/>
  <c r="E65" i="10"/>
  <c r="T65" i="10" s="1"/>
  <c r="U64" i="10"/>
  <c r="T64" i="10"/>
  <c r="S64" i="10"/>
  <c r="R64" i="10"/>
  <c r="Q64" i="10"/>
  <c r="P64" i="10"/>
  <c r="E64" i="10"/>
  <c r="S63" i="10"/>
  <c r="R63" i="10"/>
  <c r="Q63" i="10"/>
  <c r="P63" i="10"/>
  <c r="E63" i="10"/>
  <c r="S62" i="10"/>
  <c r="R62" i="10"/>
  <c r="Q62" i="10"/>
  <c r="P62" i="10"/>
  <c r="E62" i="10"/>
  <c r="O60" i="10"/>
  <c r="N60" i="10"/>
  <c r="M60" i="10"/>
  <c r="L60" i="10"/>
  <c r="K60" i="10"/>
  <c r="J60" i="10"/>
  <c r="I60" i="10"/>
  <c r="S60" i="10" s="1"/>
  <c r="H60" i="10"/>
  <c r="R60" i="10" s="1"/>
  <c r="C60" i="10"/>
  <c r="B60" i="10"/>
  <c r="S59" i="10"/>
  <c r="R59" i="10"/>
  <c r="Q59" i="10"/>
  <c r="P59" i="10"/>
  <c r="E59" i="10"/>
  <c r="U58" i="10"/>
  <c r="S58" i="10"/>
  <c r="R58" i="10"/>
  <c r="Q58" i="10"/>
  <c r="P58" i="10"/>
  <c r="E58" i="10"/>
  <c r="T58" i="10" s="1"/>
  <c r="U57" i="10"/>
  <c r="T57" i="10"/>
  <c r="S57" i="10"/>
  <c r="R57" i="10"/>
  <c r="Q57" i="10"/>
  <c r="P57" i="10"/>
  <c r="E57" i="10"/>
  <c r="U56" i="10"/>
  <c r="T56" i="10"/>
  <c r="S56" i="10"/>
  <c r="R56" i="10"/>
  <c r="Q56" i="10"/>
  <c r="P56" i="10"/>
  <c r="E56" i="10"/>
  <c r="O54" i="10"/>
  <c r="N54" i="10"/>
  <c r="M54" i="10"/>
  <c r="L54" i="10"/>
  <c r="K54" i="10"/>
  <c r="J54" i="10"/>
  <c r="I54" i="10"/>
  <c r="S54" i="10" s="1"/>
  <c r="H54" i="10"/>
  <c r="G54" i="10"/>
  <c r="F54" i="10"/>
  <c r="C54" i="10"/>
  <c r="B54" i="10"/>
  <c r="S53" i="10"/>
  <c r="R53" i="10"/>
  <c r="Q53" i="10"/>
  <c r="P53" i="10"/>
  <c r="E53" i="10"/>
  <c r="S52" i="10"/>
  <c r="R52" i="10"/>
  <c r="Q52" i="10"/>
  <c r="P52" i="10"/>
  <c r="T52" i="10" s="1"/>
  <c r="E52" i="10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S46" i="10"/>
  <c r="R46" i="10"/>
  <c r="Q46" i="10"/>
  <c r="P46" i="10"/>
  <c r="E46" i="10"/>
  <c r="T45" i="10"/>
  <c r="S45" i="10"/>
  <c r="R45" i="10"/>
  <c r="Q45" i="10"/>
  <c r="U45" i="10" s="1"/>
  <c r="P45" i="10"/>
  <c r="E45" i="10"/>
  <c r="U44" i="10"/>
  <c r="T44" i="10"/>
  <c r="S44" i="10"/>
  <c r="R44" i="10"/>
  <c r="Q44" i="10"/>
  <c r="P44" i="10"/>
  <c r="E44" i="10"/>
  <c r="S43" i="10"/>
  <c r="R43" i="10"/>
  <c r="Q43" i="10"/>
  <c r="P43" i="10"/>
  <c r="E43" i="10"/>
  <c r="O41" i="10"/>
  <c r="N41" i="10"/>
  <c r="M41" i="10"/>
  <c r="L41" i="10"/>
  <c r="K41" i="10"/>
  <c r="J41" i="10"/>
  <c r="I41" i="10"/>
  <c r="S41" i="10" s="1"/>
  <c r="H41" i="10"/>
  <c r="G41" i="10"/>
  <c r="F41" i="10"/>
  <c r="C41" i="10"/>
  <c r="B41" i="10"/>
  <c r="E41" i="10" s="1"/>
  <c r="S40" i="10"/>
  <c r="R40" i="10"/>
  <c r="Q40" i="10"/>
  <c r="P40" i="10"/>
  <c r="E40" i="10"/>
  <c r="S39" i="10"/>
  <c r="R39" i="10"/>
  <c r="Q39" i="10"/>
  <c r="P39" i="10"/>
  <c r="E39" i="10"/>
  <c r="S38" i="10"/>
  <c r="R38" i="10"/>
  <c r="Q38" i="10"/>
  <c r="P38" i="10"/>
  <c r="E38" i="10"/>
  <c r="T38" i="10" s="1"/>
  <c r="U37" i="10"/>
  <c r="S37" i="10"/>
  <c r="R37" i="10"/>
  <c r="Q37" i="10"/>
  <c r="P37" i="10"/>
  <c r="E37" i="10"/>
  <c r="T37" i="10" s="1"/>
  <c r="S36" i="10"/>
  <c r="R36" i="10"/>
  <c r="Q36" i="10"/>
  <c r="U36" i="10" s="1"/>
  <c r="P36" i="10"/>
  <c r="E36" i="10"/>
  <c r="T36" i="10" s="1"/>
  <c r="R34" i="10"/>
  <c r="O34" i="10"/>
  <c r="N34" i="10"/>
  <c r="M34" i="10"/>
  <c r="L34" i="10"/>
  <c r="K34" i="10"/>
  <c r="J34" i="10"/>
  <c r="I34" i="10"/>
  <c r="S34" i="10" s="1"/>
  <c r="H34" i="10"/>
  <c r="G34" i="10"/>
  <c r="F34" i="10"/>
  <c r="C34" i="10"/>
  <c r="B34" i="10"/>
  <c r="E34" i="10" s="1"/>
  <c r="S33" i="10"/>
  <c r="R33" i="10"/>
  <c r="Q33" i="10"/>
  <c r="P33" i="10"/>
  <c r="E33" i="10"/>
  <c r="O31" i="10"/>
  <c r="N31" i="10"/>
  <c r="M31" i="10"/>
  <c r="L31" i="10"/>
  <c r="K31" i="10"/>
  <c r="J31" i="10"/>
  <c r="I31" i="10"/>
  <c r="S31" i="10" s="1"/>
  <c r="H31" i="10"/>
  <c r="R31" i="10" s="1"/>
  <c r="G31" i="10"/>
  <c r="F31" i="10"/>
  <c r="C31" i="10"/>
  <c r="B31" i="10"/>
  <c r="T30" i="10"/>
  <c r="S30" i="10"/>
  <c r="R30" i="10"/>
  <c r="Q30" i="10"/>
  <c r="P30" i="10"/>
  <c r="E30" i="10"/>
  <c r="U30" i="10" s="1"/>
  <c r="U29" i="10"/>
  <c r="S29" i="10"/>
  <c r="R29" i="10"/>
  <c r="Q29" i="10"/>
  <c r="P29" i="10"/>
  <c r="E29" i="10"/>
  <c r="T29" i="10" s="1"/>
  <c r="U28" i="10"/>
  <c r="T28" i="10"/>
  <c r="S28" i="10"/>
  <c r="R28" i="10"/>
  <c r="Q28" i="10"/>
  <c r="P28" i="10"/>
  <c r="E28" i="10"/>
  <c r="S27" i="10"/>
  <c r="R27" i="10"/>
  <c r="Q27" i="10"/>
  <c r="P27" i="10"/>
  <c r="E27" i="10"/>
  <c r="O25" i="10"/>
  <c r="N25" i="10"/>
  <c r="M25" i="10"/>
  <c r="L25" i="10"/>
  <c r="K25" i="10"/>
  <c r="J25" i="10"/>
  <c r="I25" i="10"/>
  <c r="S25" i="10" s="1"/>
  <c r="H25" i="10"/>
  <c r="R25" i="10" s="1"/>
  <c r="G25" i="10"/>
  <c r="F25" i="10"/>
  <c r="E25" i="10"/>
  <c r="C25" i="10"/>
  <c r="B25" i="10"/>
  <c r="U24" i="10"/>
  <c r="T24" i="10"/>
  <c r="S24" i="10"/>
  <c r="R24" i="10"/>
  <c r="Q24" i="10"/>
  <c r="P24" i="10"/>
  <c r="E24" i="10"/>
  <c r="S23" i="10"/>
  <c r="R23" i="10"/>
  <c r="Q23" i="10"/>
  <c r="P23" i="10"/>
  <c r="E23" i="10"/>
  <c r="S22" i="10"/>
  <c r="R22" i="10"/>
  <c r="Q22" i="10"/>
  <c r="P22" i="10"/>
  <c r="E22" i="10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O16" i="10"/>
  <c r="N16" i="10"/>
  <c r="M16" i="10"/>
  <c r="L16" i="10"/>
  <c r="K16" i="10"/>
  <c r="J16" i="10"/>
  <c r="I16" i="10"/>
  <c r="S16" i="10" s="1"/>
  <c r="H16" i="10"/>
  <c r="P16" i="10" s="1"/>
  <c r="G16" i="10"/>
  <c r="F16" i="10"/>
  <c r="C16" i="10"/>
  <c r="B16" i="10"/>
  <c r="T15" i="10"/>
  <c r="S15" i="10"/>
  <c r="R15" i="10"/>
  <c r="Q15" i="10"/>
  <c r="P15" i="10"/>
  <c r="E15" i="10"/>
  <c r="U15" i="10" s="1"/>
  <c r="U14" i="10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S10" i="10"/>
  <c r="R10" i="10"/>
  <c r="Q10" i="10"/>
  <c r="P10" i="10"/>
  <c r="E10" i="10"/>
  <c r="S9" i="10"/>
  <c r="R9" i="10"/>
  <c r="Q9" i="10"/>
  <c r="P9" i="10"/>
  <c r="E9" i="10"/>
  <c r="U96" i="9"/>
  <c r="T96" i="9"/>
  <c r="S96" i="9"/>
  <c r="R96" i="9"/>
  <c r="Q96" i="9"/>
  <c r="P96" i="9"/>
  <c r="E96" i="9"/>
  <c r="T95" i="9"/>
  <c r="S95" i="9"/>
  <c r="R95" i="9"/>
  <c r="Q95" i="9"/>
  <c r="P95" i="9"/>
  <c r="E95" i="9"/>
  <c r="U95" i="9" s="1"/>
  <c r="S94" i="9"/>
  <c r="R94" i="9"/>
  <c r="Q94" i="9"/>
  <c r="U94" i="9" s="1"/>
  <c r="P94" i="9"/>
  <c r="T94" i="9" s="1"/>
  <c r="E94" i="9"/>
  <c r="S93" i="9"/>
  <c r="R93" i="9"/>
  <c r="Q93" i="9"/>
  <c r="P93" i="9"/>
  <c r="E93" i="9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U89" i="9" s="1"/>
  <c r="U88" i="9"/>
  <c r="T88" i="9"/>
  <c r="S88" i="9"/>
  <c r="R88" i="9"/>
  <c r="Q88" i="9"/>
  <c r="P88" i="9"/>
  <c r="E88" i="9"/>
  <c r="T86" i="9"/>
  <c r="S86" i="9"/>
  <c r="R86" i="9"/>
  <c r="Q86" i="9"/>
  <c r="P86" i="9"/>
  <c r="E86" i="9"/>
  <c r="U86" i="9" s="1"/>
  <c r="O74" i="9"/>
  <c r="N74" i="9"/>
  <c r="M74" i="9"/>
  <c r="L74" i="9"/>
  <c r="K74" i="9"/>
  <c r="J74" i="9"/>
  <c r="I74" i="9"/>
  <c r="H74" i="9"/>
  <c r="R74" i="9" s="1"/>
  <c r="G74" i="9"/>
  <c r="F74" i="9"/>
  <c r="C74" i="9"/>
  <c r="B74" i="9"/>
  <c r="E74" i="9" s="1"/>
  <c r="O73" i="9"/>
  <c r="N73" i="9"/>
  <c r="M73" i="9"/>
  <c r="L73" i="9"/>
  <c r="K73" i="9"/>
  <c r="J73" i="9"/>
  <c r="I73" i="9"/>
  <c r="Q73" i="9" s="1"/>
  <c r="H73" i="9"/>
  <c r="R73" i="9" s="1"/>
  <c r="G73" i="9"/>
  <c r="F73" i="9"/>
  <c r="C73" i="9"/>
  <c r="B73" i="9"/>
  <c r="O72" i="9"/>
  <c r="N72" i="9"/>
  <c r="M72" i="9"/>
  <c r="L72" i="9"/>
  <c r="K72" i="9"/>
  <c r="J72" i="9"/>
  <c r="I72" i="9"/>
  <c r="H72" i="9"/>
  <c r="G72" i="9"/>
  <c r="F72" i="9"/>
  <c r="C72" i="9"/>
  <c r="B72" i="9"/>
  <c r="S71" i="9"/>
  <c r="R71" i="9"/>
  <c r="Q71" i="9"/>
  <c r="P71" i="9"/>
  <c r="E71" i="9"/>
  <c r="U70" i="9"/>
  <c r="S70" i="9"/>
  <c r="R70" i="9"/>
  <c r="Q70" i="9"/>
  <c r="P70" i="9"/>
  <c r="E70" i="9"/>
  <c r="T70" i="9" s="1"/>
  <c r="O68" i="9"/>
  <c r="N68" i="9"/>
  <c r="M68" i="9"/>
  <c r="L68" i="9"/>
  <c r="K68" i="9"/>
  <c r="J68" i="9"/>
  <c r="I68" i="9"/>
  <c r="H68" i="9"/>
  <c r="G68" i="9"/>
  <c r="F68" i="9"/>
  <c r="C68" i="9"/>
  <c r="B68" i="9"/>
  <c r="R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E67" i="9" s="1"/>
  <c r="S66" i="9"/>
  <c r="R66" i="9"/>
  <c r="Q66" i="9"/>
  <c r="P66" i="9"/>
  <c r="E66" i="9"/>
  <c r="U66" i="9" s="1"/>
  <c r="U65" i="9"/>
  <c r="T65" i="9"/>
  <c r="S65" i="9"/>
  <c r="R65" i="9"/>
  <c r="Q65" i="9"/>
  <c r="P65" i="9"/>
  <c r="E65" i="9"/>
  <c r="T64" i="9"/>
  <c r="S64" i="9"/>
  <c r="R64" i="9"/>
  <c r="Q64" i="9"/>
  <c r="P64" i="9"/>
  <c r="E64" i="9"/>
  <c r="U64" i="9" s="1"/>
  <c r="U63" i="9"/>
  <c r="S63" i="9"/>
  <c r="R63" i="9"/>
  <c r="Q63" i="9"/>
  <c r="P63" i="9"/>
  <c r="E63" i="9"/>
  <c r="T63" i="9" s="1"/>
  <c r="U62" i="9"/>
  <c r="T62" i="9"/>
  <c r="S62" i="9"/>
  <c r="R62" i="9"/>
  <c r="Q62" i="9"/>
  <c r="P62" i="9"/>
  <c r="E62" i="9"/>
  <c r="O60" i="9"/>
  <c r="N60" i="9"/>
  <c r="M60" i="9"/>
  <c r="L60" i="9"/>
  <c r="K60" i="9"/>
  <c r="J60" i="9"/>
  <c r="I60" i="9"/>
  <c r="S60" i="9" s="1"/>
  <c r="H60" i="9"/>
  <c r="R60" i="9" s="1"/>
  <c r="C60" i="9"/>
  <c r="B60" i="9"/>
  <c r="E60" i="9" s="1"/>
  <c r="S59" i="9"/>
  <c r="R59" i="9"/>
  <c r="Q59" i="9"/>
  <c r="P59" i="9"/>
  <c r="E59" i="9"/>
  <c r="S58" i="9"/>
  <c r="R58" i="9"/>
  <c r="Q58" i="9"/>
  <c r="P58" i="9"/>
  <c r="E58" i="9"/>
  <c r="T58" i="9" s="1"/>
  <c r="U57" i="9"/>
  <c r="T57" i="9"/>
  <c r="S57" i="9"/>
  <c r="R57" i="9"/>
  <c r="Q57" i="9"/>
  <c r="P57" i="9"/>
  <c r="E57" i="9"/>
  <c r="U56" i="9"/>
  <c r="T56" i="9"/>
  <c r="S56" i="9"/>
  <c r="R56" i="9"/>
  <c r="Q56" i="9"/>
  <c r="P56" i="9"/>
  <c r="E56" i="9"/>
  <c r="O54" i="9"/>
  <c r="N54" i="9"/>
  <c r="M54" i="9"/>
  <c r="L54" i="9"/>
  <c r="K54" i="9"/>
  <c r="J54" i="9"/>
  <c r="I54" i="9"/>
  <c r="S54" i="9" s="1"/>
  <c r="H54" i="9"/>
  <c r="R54" i="9" s="1"/>
  <c r="G54" i="9"/>
  <c r="F54" i="9"/>
  <c r="C54" i="9"/>
  <c r="B54" i="9"/>
  <c r="S53" i="9"/>
  <c r="R53" i="9"/>
  <c r="Q53" i="9"/>
  <c r="P53" i="9"/>
  <c r="E53" i="9"/>
  <c r="U52" i="9"/>
  <c r="S52" i="9"/>
  <c r="R52" i="9"/>
  <c r="Q52" i="9"/>
  <c r="P52" i="9"/>
  <c r="E52" i="9"/>
  <c r="T52" i="9" s="1"/>
  <c r="U51" i="9"/>
  <c r="T51" i="9"/>
  <c r="S51" i="9"/>
  <c r="R51" i="9"/>
  <c r="Q51" i="9"/>
  <c r="P51" i="9"/>
  <c r="E51" i="9"/>
  <c r="U50" i="9"/>
  <c r="T50" i="9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S47" i="9"/>
  <c r="R47" i="9"/>
  <c r="Q47" i="9"/>
  <c r="P47" i="9"/>
  <c r="E47" i="9"/>
  <c r="S46" i="9"/>
  <c r="R46" i="9"/>
  <c r="Q46" i="9"/>
  <c r="P46" i="9"/>
  <c r="E46" i="9"/>
  <c r="T46" i="9" s="1"/>
  <c r="S45" i="9"/>
  <c r="R45" i="9"/>
  <c r="Q45" i="9"/>
  <c r="P45" i="9"/>
  <c r="E45" i="9"/>
  <c r="U44" i="9"/>
  <c r="S44" i="9"/>
  <c r="R44" i="9"/>
  <c r="Q44" i="9"/>
  <c r="P44" i="9"/>
  <c r="E44" i="9"/>
  <c r="T44" i="9" s="1"/>
  <c r="U43" i="9"/>
  <c r="T43" i="9"/>
  <c r="S43" i="9"/>
  <c r="R43" i="9"/>
  <c r="Q43" i="9"/>
  <c r="P43" i="9"/>
  <c r="E43" i="9"/>
  <c r="O41" i="9"/>
  <c r="N41" i="9"/>
  <c r="M41" i="9"/>
  <c r="L41" i="9"/>
  <c r="K41" i="9"/>
  <c r="J41" i="9"/>
  <c r="I41" i="9"/>
  <c r="S41" i="9" s="1"/>
  <c r="H41" i="9"/>
  <c r="G41" i="9"/>
  <c r="F41" i="9"/>
  <c r="C41" i="9"/>
  <c r="B41" i="9"/>
  <c r="S40" i="9"/>
  <c r="R40" i="9"/>
  <c r="Q40" i="9"/>
  <c r="P40" i="9"/>
  <c r="E40" i="9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S34" i="9"/>
  <c r="O34" i="9"/>
  <c r="N34" i="9"/>
  <c r="M34" i="9"/>
  <c r="L34" i="9"/>
  <c r="K34" i="9"/>
  <c r="J34" i="9"/>
  <c r="I34" i="9"/>
  <c r="H34" i="9"/>
  <c r="G34" i="9"/>
  <c r="F34" i="9"/>
  <c r="C34" i="9"/>
  <c r="B34" i="9"/>
  <c r="E34" i="9" s="1"/>
  <c r="S33" i="9"/>
  <c r="R33" i="9"/>
  <c r="Q33" i="9"/>
  <c r="U33" i="9" s="1"/>
  <c r="P33" i="9"/>
  <c r="E33" i="9"/>
  <c r="O31" i="9"/>
  <c r="N31" i="9"/>
  <c r="M31" i="9"/>
  <c r="L31" i="9"/>
  <c r="K31" i="9"/>
  <c r="J31" i="9"/>
  <c r="I31" i="9"/>
  <c r="S31" i="9" s="1"/>
  <c r="H31" i="9"/>
  <c r="G31" i="9"/>
  <c r="F31" i="9"/>
  <c r="C31" i="9"/>
  <c r="B31" i="9"/>
  <c r="E31" i="9" s="1"/>
  <c r="U30" i="9"/>
  <c r="S30" i="9"/>
  <c r="R30" i="9"/>
  <c r="Q30" i="9"/>
  <c r="P30" i="9"/>
  <c r="E30" i="9"/>
  <c r="T30" i="9" s="1"/>
  <c r="S29" i="9"/>
  <c r="R29" i="9"/>
  <c r="Q29" i="9"/>
  <c r="P29" i="9"/>
  <c r="E29" i="9"/>
  <c r="U28" i="9"/>
  <c r="T28" i="9"/>
  <c r="S28" i="9"/>
  <c r="R28" i="9"/>
  <c r="Q28" i="9"/>
  <c r="P28" i="9"/>
  <c r="E28" i="9"/>
  <c r="S27" i="9"/>
  <c r="R27" i="9"/>
  <c r="Q27" i="9"/>
  <c r="P27" i="9"/>
  <c r="E27" i="9"/>
  <c r="O25" i="9"/>
  <c r="N25" i="9"/>
  <c r="M25" i="9"/>
  <c r="L25" i="9"/>
  <c r="K25" i="9"/>
  <c r="Q25" i="9" s="1"/>
  <c r="J25" i="9"/>
  <c r="I25" i="9"/>
  <c r="S25" i="9" s="1"/>
  <c r="H25" i="9"/>
  <c r="G25" i="9"/>
  <c r="F25" i="9"/>
  <c r="C25" i="9"/>
  <c r="B25" i="9"/>
  <c r="E25" i="9" s="1"/>
  <c r="U24" i="9"/>
  <c r="T24" i="9"/>
  <c r="S24" i="9"/>
  <c r="R24" i="9"/>
  <c r="Q24" i="9"/>
  <c r="P24" i="9"/>
  <c r="E24" i="9"/>
  <c r="U23" i="9"/>
  <c r="T23" i="9"/>
  <c r="S23" i="9"/>
  <c r="R23" i="9"/>
  <c r="Q23" i="9"/>
  <c r="P23" i="9"/>
  <c r="E23" i="9"/>
  <c r="T22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T19" i="9" s="1"/>
  <c r="U18" i="9"/>
  <c r="T18" i="9"/>
  <c r="S18" i="9"/>
  <c r="R18" i="9"/>
  <c r="Q18" i="9"/>
  <c r="P18" i="9"/>
  <c r="E18" i="9"/>
  <c r="O16" i="9"/>
  <c r="N16" i="9"/>
  <c r="M16" i="9"/>
  <c r="L16" i="9"/>
  <c r="K16" i="9"/>
  <c r="J16" i="9"/>
  <c r="I16" i="9"/>
  <c r="H16" i="9"/>
  <c r="R16" i="9" s="1"/>
  <c r="G16" i="9"/>
  <c r="F16" i="9"/>
  <c r="C16" i="9"/>
  <c r="B16" i="9"/>
  <c r="E16" i="9" s="1"/>
  <c r="S15" i="9"/>
  <c r="R15" i="9"/>
  <c r="Q15" i="9"/>
  <c r="P15" i="9"/>
  <c r="E15" i="9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S95" i="8"/>
  <c r="R95" i="8"/>
  <c r="Q95" i="8"/>
  <c r="P95" i="8"/>
  <c r="E95" i="8"/>
  <c r="U95" i="8" s="1"/>
  <c r="T94" i="8"/>
  <c r="S94" i="8"/>
  <c r="R94" i="8"/>
  <c r="Q94" i="8"/>
  <c r="P94" i="8"/>
  <c r="E94" i="8"/>
  <c r="U94" i="8" s="1"/>
  <c r="U93" i="8"/>
  <c r="S93" i="8"/>
  <c r="R93" i="8"/>
  <c r="Q93" i="8"/>
  <c r="P93" i="8"/>
  <c r="E93" i="8"/>
  <c r="T93" i="8" s="1"/>
  <c r="U92" i="8"/>
  <c r="T92" i="8"/>
  <c r="S92" i="8"/>
  <c r="R92" i="8"/>
  <c r="Q92" i="8"/>
  <c r="P92" i="8"/>
  <c r="E92" i="8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U88" i="8" s="1"/>
  <c r="T86" i="8"/>
  <c r="S86" i="8"/>
  <c r="R86" i="8"/>
  <c r="Q86" i="8"/>
  <c r="P86" i="8"/>
  <c r="E86" i="8"/>
  <c r="U86" i="8" s="1"/>
  <c r="O74" i="8"/>
  <c r="N74" i="8"/>
  <c r="M74" i="8"/>
  <c r="L74" i="8"/>
  <c r="K74" i="8"/>
  <c r="J74" i="8"/>
  <c r="I74" i="8"/>
  <c r="H74" i="8"/>
  <c r="G74" i="8"/>
  <c r="F74" i="8"/>
  <c r="C74" i="8"/>
  <c r="B74" i="8"/>
  <c r="O73" i="8"/>
  <c r="N73" i="8"/>
  <c r="M73" i="8"/>
  <c r="L73" i="8"/>
  <c r="K73" i="8"/>
  <c r="J73" i="8"/>
  <c r="R73" i="8" s="1"/>
  <c r="I73" i="8"/>
  <c r="H73" i="8"/>
  <c r="G73" i="8"/>
  <c r="F73" i="8"/>
  <c r="C73" i="8"/>
  <c r="E73" i="8" s="1"/>
  <c r="B73" i="8"/>
  <c r="O72" i="8"/>
  <c r="N72" i="8"/>
  <c r="M72" i="8"/>
  <c r="L72" i="8"/>
  <c r="K72" i="8"/>
  <c r="J72" i="8"/>
  <c r="I72" i="8"/>
  <c r="H72" i="8"/>
  <c r="G72" i="8"/>
  <c r="F72" i="8"/>
  <c r="C72" i="8"/>
  <c r="B72" i="8"/>
  <c r="S71" i="8"/>
  <c r="R71" i="8"/>
  <c r="Q71" i="8"/>
  <c r="P71" i="8"/>
  <c r="E71" i="8"/>
  <c r="S70" i="8"/>
  <c r="R70" i="8"/>
  <c r="Q70" i="8"/>
  <c r="P70" i="8"/>
  <c r="E70" i="8"/>
  <c r="O68" i="8"/>
  <c r="N68" i="8"/>
  <c r="M68" i="8"/>
  <c r="L68" i="8"/>
  <c r="K68" i="8"/>
  <c r="J68" i="8"/>
  <c r="I68" i="8"/>
  <c r="H68" i="8"/>
  <c r="R68" i="8" s="1"/>
  <c r="G68" i="8"/>
  <c r="F68" i="8"/>
  <c r="C68" i="8"/>
  <c r="B68" i="8"/>
  <c r="S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S66" i="8"/>
  <c r="R66" i="8"/>
  <c r="Q66" i="8"/>
  <c r="P66" i="8"/>
  <c r="E66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U63" i="8"/>
  <c r="T63" i="8"/>
  <c r="S63" i="8"/>
  <c r="R63" i="8"/>
  <c r="Q63" i="8"/>
  <c r="P63" i="8"/>
  <c r="E63" i="8"/>
  <c r="T62" i="8"/>
  <c r="S62" i="8"/>
  <c r="R62" i="8"/>
  <c r="Q62" i="8"/>
  <c r="P62" i="8"/>
  <c r="E62" i="8"/>
  <c r="U62" i="8" s="1"/>
  <c r="O60" i="8"/>
  <c r="N60" i="8"/>
  <c r="M60" i="8"/>
  <c r="L60" i="8"/>
  <c r="K60" i="8"/>
  <c r="J60" i="8"/>
  <c r="I60" i="8"/>
  <c r="S60" i="8" s="1"/>
  <c r="H60" i="8"/>
  <c r="C60" i="8"/>
  <c r="B60" i="8"/>
  <c r="U59" i="8"/>
  <c r="S59" i="8"/>
  <c r="R59" i="8"/>
  <c r="Q59" i="8"/>
  <c r="P59" i="8"/>
  <c r="E59" i="8"/>
  <c r="T59" i="8" s="1"/>
  <c r="S58" i="8"/>
  <c r="R58" i="8"/>
  <c r="Q58" i="8"/>
  <c r="P58" i="8"/>
  <c r="E58" i="8"/>
  <c r="S57" i="8"/>
  <c r="R57" i="8"/>
  <c r="Q57" i="8"/>
  <c r="P57" i="8"/>
  <c r="E57" i="8"/>
  <c r="U56" i="8"/>
  <c r="S56" i="8"/>
  <c r="R56" i="8"/>
  <c r="Q56" i="8"/>
  <c r="P56" i="8"/>
  <c r="E56" i="8"/>
  <c r="T56" i="8" s="1"/>
  <c r="O54" i="8"/>
  <c r="N54" i="8"/>
  <c r="M54" i="8"/>
  <c r="L54" i="8"/>
  <c r="K54" i="8"/>
  <c r="J54" i="8"/>
  <c r="I54" i="8"/>
  <c r="H54" i="8"/>
  <c r="G54" i="8"/>
  <c r="F54" i="8"/>
  <c r="C54" i="8"/>
  <c r="B54" i="8"/>
  <c r="U53" i="8"/>
  <c r="S53" i="8"/>
  <c r="R53" i="8"/>
  <c r="Q53" i="8"/>
  <c r="P53" i="8"/>
  <c r="E53" i="8"/>
  <c r="T53" i="8" s="1"/>
  <c r="T52" i="8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U45" i="8" s="1"/>
  <c r="T44" i="8"/>
  <c r="S44" i="8"/>
  <c r="R44" i="8"/>
  <c r="Q44" i="8"/>
  <c r="P44" i="8"/>
  <c r="E44" i="8"/>
  <c r="U43" i="8"/>
  <c r="T43" i="8"/>
  <c r="S43" i="8"/>
  <c r="R43" i="8"/>
  <c r="Q43" i="8"/>
  <c r="P43" i="8"/>
  <c r="E43" i="8"/>
  <c r="O41" i="8"/>
  <c r="N41" i="8"/>
  <c r="M41" i="8"/>
  <c r="L41" i="8"/>
  <c r="K41" i="8"/>
  <c r="J41" i="8"/>
  <c r="I41" i="8"/>
  <c r="S41" i="8" s="1"/>
  <c r="H41" i="8"/>
  <c r="R41" i="8" s="1"/>
  <c r="G41" i="8"/>
  <c r="F41" i="8"/>
  <c r="C41" i="8"/>
  <c r="B41" i="8"/>
  <c r="S40" i="8"/>
  <c r="R40" i="8"/>
  <c r="Q40" i="8"/>
  <c r="P40" i="8"/>
  <c r="E40" i="8"/>
  <c r="S39" i="8"/>
  <c r="R39" i="8"/>
  <c r="Q39" i="8"/>
  <c r="P39" i="8"/>
  <c r="E39" i="8"/>
  <c r="S38" i="8"/>
  <c r="R38" i="8"/>
  <c r="Q38" i="8"/>
  <c r="P38" i="8"/>
  <c r="E38" i="8"/>
  <c r="T38" i="8" s="1"/>
  <c r="S37" i="8"/>
  <c r="R37" i="8"/>
  <c r="Q37" i="8"/>
  <c r="P37" i="8"/>
  <c r="E37" i="8"/>
  <c r="S36" i="8"/>
  <c r="R36" i="8"/>
  <c r="Q36" i="8"/>
  <c r="P36" i="8"/>
  <c r="E36" i="8"/>
  <c r="O34" i="8"/>
  <c r="N34" i="8"/>
  <c r="M34" i="8"/>
  <c r="L34" i="8"/>
  <c r="K34" i="8"/>
  <c r="J34" i="8"/>
  <c r="I34" i="8"/>
  <c r="S34" i="8" s="1"/>
  <c r="H34" i="8"/>
  <c r="R34" i="8" s="1"/>
  <c r="G34" i="8"/>
  <c r="F34" i="8"/>
  <c r="C34" i="8"/>
  <c r="E34" i="8" s="1"/>
  <c r="B34" i="8"/>
  <c r="S33" i="8"/>
  <c r="R33" i="8"/>
  <c r="Q33" i="8"/>
  <c r="P33" i="8"/>
  <c r="E33" i="8"/>
  <c r="O31" i="8"/>
  <c r="N31" i="8"/>
  <c r="M31" i="8"/>
  <c r="L31" i="8"/>
  <c r="K31" i="8"/>
  <c r="J31" i="8"/>
  <c r="I31" i="8"/>
  <c r="S31" i="8" s="1"/>
  <c r="H31" i="8"/>
  <c r="R31" i="8" s="1"/>
  <c r="G31" i="8"/>
  <c r="F31" i="8"/>
  <c r="C31" i="8"/>
  <c r="B31" i="8"/>
  <c r="E31" i="8" s="1"/>
  <c r="S30" i="8"/>
  <c r="R30" i="8"/>
  <c r="Q30" i="8"/>
  <c r="P30" i="8"/>
  <c r="E30" i="8"/>
  <c r="S29" i="8"/>
  <c r="R29" i="8"/>
  <c r="Q29" i="8"/>
  <c r="P29" i="8"/>
  <c r="E29" i="8"/>
  <c r="S28" i="8"/>
  <c r="R28" i="8"/>
  <c r="Q28" i="8"/>
  <c r="P28" i="8"/>
  <c r="E28" i="8"/>
  <c r="T28" i="8" s="1"/>
  <c r="S27" i="8"/>
  <c r="R27" i="8"/>
  <c r="Q27" i="8"/>
  <c r="P27" i="8"/>
  <c r="E27" i="8"/>
  <c r="O25" i="8"/>
  <c r="N25" i="8"/>
  <c r="M25" i="8"/>
  <c r="L25" i="8"/>
  <c r="K25" i="8"/>
  <c r="J25" i="8"/>
  <c r="I25" i="8"/>
  <c r="S25" i="8" s="1"/>
  <c r="H25" i="8"/>
  <c r="R25" i="8" s="1"/>
  <c r="G25" i="8"/>
  <c r="F25" i="8"/>
  <c r="C25" i="8"/>
  <c r="B25" i="8"/>
  <c r="E25" i="8" s="1"/>
  <c r="S24" i="8"/>
  <c r="R24" i="8"/>
  <c r="Q24" i="8"/>
  <c r="P24" i="8"/>
  <c r="E24" i="8"/>
  <c r="U23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U21" i="8"/>
  <c r="T21" i="8"/>
  <c r="S21" i="8"/>
  <c r="R21" i="8"/>
  <c r="Q21" i="8"/>
  <c r="P21" i="8"/>
  <c r="E21" i="8"/>
  <c r="T20" i="8"/>
  <c r="S20" i="8"/>
  <c r="R20" i="8"/>
  <c r="Q20" i="8"/>
  <c r="P20" i="8"/>
  <c r="E20" i="8"/>
  <c r="U20" i="8" s="1"/>
  <c r="S19" i="8"/>
  <c r="R19" i="8"/>
  <c r="Q19" i="8"/>
  <c r="P19" i="8"/>
  <c r="E19" i="8"/>
  <c r="S18" i="8"/>
  <c r="R18" i="8"/>
  <c r="Q18" i="8"/>
  <c r="P18" i="8"/>
  <c r="E18" i="8"/>
  <c r="S16" i="8"/>
  <c r="O16" i="8"/>
  <c r="N16" i="8"/>
  <c r="M16" i="8"/>
  <c r="L16" i="8"/>
  <c r="K16" i="8"/>
  <c r="J16" i="8"/>
  <c r="I16" i="8"/>
  <c r="H16" i="8"/>
  <c r="R16" i="8" s="1"/>
  <c r="G16" i="8"/>
  <c r="F16" i="8"/>
  <c r="C16" i="8"/>
  <c r="E16" i="8" s="1"/>
  <c r="B16" i="8"/>
  <c r="S15" i="8"/>
  <c r="R15" i="8"/>
  <c r="Q15" i="8"/>
  <c r="P15" i="8"/>
  <c r="E15" i="8"/>
  <c r="U14" i="8"/>
  <c r="S14" i="8"/>
  <c r="R14" i="8"/>
  <c r="Q14" i="8"/>
  <c r="P14" i="8"/>
  <c r="E14" i="8"/>
  <c r="T14" i="8" s="1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S11" i="8"/>
  <c r="R11" i="8"/>
  <c r="Q11" i="8"/>
  <c r="P11" i="8"/>
  <c r="E11" i="8"/>
  <c r="S10" i="8"/>
  <c r="R10" i="8"/>
  <c r="Q10" i="8"/>
  <c r="P10" i="8"/>
  <c r="E10" i="8"/>
  <c r="T10" i="8" s="1"/>
  <c r="U9" i="8"/>
  <c r="T9" i="8"/>
  <c r="S9" i="8"/>
  <c r="R9" i="8"/>
  <c r="Q9" i="8"/>
  <c r="P9" i="8"/>
  <c r="E9" i="8"/>
  <c r="T96" i="7"/>
  <c r="S96" i="7"/>
  <c r="R96" i="7"/>
  <c r="Q96" i="7"/>
  <c r="P96" i="7"/>
  <c r="E96" i="7"/>
  <c r="U96" i="7" s="1"/>
  <c r="S95" i="7"/>
  <c r="R95" i="7"/>
  <c r="Q95" i="7"/>
  <c r="P95" i="7"/>
  <c r="E95" i="7"/>
  <c r="S94" i="7"/>
  <c r="R94" i="7"/>
  <c r="Q94" i="7"/>
  <c r="P94" i="7"/>
  <c r="E94" i="7"/>
  <c r="S93" i="7"/>
  <c r="R93" i="7"/>
  <c r="Q93" i="7"/>
  <c r="P93" i="7"/>
  <c r="E93" i="7"/>
  <c r="T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S90" i="7"/>
  <c r="R90" i="7"/>
  <c r="Q90" i="7"/>
  <c r="P90" i="7"/>
  <c r="E90" i="7"/>
  <c r="S89" i="7"/>
  <c r="R89" i="7"/>
  <c r="Q89" i="7"/>
  <c r="P89" i="7"/>
  <c r="E89" i="7"/>
  <c r="T89" i="7" s="1"/>
  <c r="T88" i="7"/>
  <c r="S88" i="7"/>
  <c r="R88" i="7"/>
  <c r="Q88" i="7"/>
  <c r="P88" i="7"/>
  <c r="E88" i="7"/>
  <c r="S86" i="7"/>
  <c r="R86" i="7"/>
  <c r="Q86" i="7"/>
  <c r="P86" i="7"/>
  <c r="E86" i="7"/>
  <c r="O74" i="7"/>
  <c r="N74" i="7"/>
  <c r="M74" i="7"/>
  <c r="L74" i="7"/>
  <c r="K74" i="7"/>
  <c r="J74" i="7"/>
  <c r="I74" i="7"/>
  <c r="H74" i="7"/>
  <c r="G74" i="7"/>
  <c r="F74" i="7"/>
  <c r="C74" i="7"/>
  <c r="B74" i="7"/>
  <c r="O73" i="7"/>
  <c r="N73" i="7"/>
  <c r="M73" i="7"/>
  <c r="L73" i="7"/>
  <c r="K73" i="7"/>
  <c r="J73" i="7"/>
  <c r="I73" i="7"/>
  <c r="S73" i="7" s="1"/>
  <c r="H73" i="7"/>
  <c r="G73" i="7"/>
  <c r="F73" i="7"/>
  <c r="C73" i="7"/>
  <c r="E73" i="7" s="1"/>
  <c r="B73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E72" i="7" s="1"/>
  <c r="U71" i="7"/>
  <c r="T71" i="7"/>
  <c r="S71" i="7"/>
  <c r="R71" i="7"/>
  <c r="Q71" i="7"/>
  <c r="P71" i="7"/>
  <c r="E71" i="7"/>
  <c r="T70" i="7"/>
  <c r="S70" i="7"/>
  <c r="R70" i="7"/>
  <c r="Q70" i="7"/>
  <c r="P70" i="7"/>
  <c r="E70" i="7"/>
  <c r="O68" i="7"/>
  <c r="N68" i="7"/>
  <c r="M68" i="7"/>
  <c r="L68" i="7"/>
  <c r="K68" i="7"/>
  <c r="J68" i="7"/>
  <c r="I68" i="7"/>
  <c r="S68" i="7" s="1"/>
  <c r="H68" i="7"/>
  <c r="G68" i="7"/>
  <c r="F68" i="7"/>
  <c r="C68" i="7"/>
  <c r="B68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E67" i="7"/>
  <c r="C67" i="7"/>
  <c r="B67" i="7"/>
  <c r="U66" i="7"/>
  <c r="T66" i="7"/>
  <c r="S66" i="7"/>
  <c r="R66" i="7"/>
  <c r="Q66" i="7"/>
  <c r="P66" i="7"/>
  <c r="E66" i="7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U62" i="7" s="1"/>
  <c r="O60" i="7"/>
  <c r="N60" i="7"/>
  <c r="M60" i="7"/>
  <c r="L60" i="7"/>
  <c r="K60" i="7"/>
  <c r="J60" i="7"/>
  <c r="I60" i="7"/>
  <c r="H60" i="7"/>
  <c r="R60" i="7" s="1"/>
  <c r="C60" i="7"/>
  <c r="B60" i="7"/>
  <c r="S59" i="7"/>
  <c r="R59" i="7"/>
  <c r="Q59" i="7"/>
  <c r="P59" i="7"/>
  <c r="E59" i="7"/>
  <c r="U59" i="7" s="1"/>
  <c r="S58" i="7"/>
  <c r="R58" i="7"/>
  <c r="Q58" i="7"/>
  <c r="P58" i="7"/>
  <c r="E58" i="7"/>
  <c r="S57" i="7"/>
  <c r="R57" i="7"/>
  <c r="Q57" i="7"/>
  <c r="P57" i="7"/>
  <c r="E57" i="7"/>
  <c r="S56" i="7"/>
  <c r="R56" i="7"/>
  <c r="Q56" i="7"/>
  <c r="P56" i="7"/>
  <c r="E56" i="7"/>
  <c r="O54" i="7"/>
  <c r="N54" i="7"/>
  <c r="M54" i="7"/>
  <c r="L54" i="7"/>
  <c r="K54" i="7"/>
  <c r="J54" i="7"/>
  <c r="I54" i="7"/>
  <c r="S54" i="7" s="1"/>
  <c r="H54" i="7"/>
  <c r="R54" i="7" s="1"/>
  <c r="G54" i="7"/>
  <c r="F54" i="7"/>
  <c r="C54" i="7"/>
  <c r="B54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S50" i="7"/>
  <c r="R50" i="7"/>
  <c r="Q50" i="7"/>
  <c r="P50" i="7"/>
  <c r="E50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U46" i="7"/>
  <c r="T46" i="7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S43" i="7"/>
  <c r="R43" i="7"/>
  <c r="Q43" i="7"/>
  <c r="P43" i="7"/>
  <c r="E43" i="7"/>
  <c r="O41" i="7"/>
  <c r="N41" i="7"/>
  <c r="M41" i="7"/>
  <c r="L41" i="7"/>
  <c r="K41" i="7"/>
  <c r="J41" i="7"/>
  <c r="R41" i="7" s="1"/>
  <c r="I41" i="7"/>
  <c r="H41" i="7"/>
  <c r="G41" i="7"/>
  <c r="F41" i="7"/>
  <c r="C41" i="7"/>
  <c r="E41" i="7" s="1"/>
  <c r="B41" i="7"/>
  <c r="U40" i="7"/>
  <c r="S40" i="7"/>
  <c r="R40" i="7"/>
  <c r="Q40" i="7"/>
  <c r="P40" i="7"/>
  <c r="E40" i="7"/>
  <c r="T40" i="7" s="1"/>
  <c r="U39" i="7"/>
  <c r="S39" i="7"/>
  <c r="R39" i="7"/>
  <c r="Q39" i="7"/>
  <c r="P39" i="7"/>
  <c r="E39" i="7"/>
  <c r="U38" i="7"/>
  <c r="S38" i="7"/>
  <c r="R38" i="7"/>
  <c r="Q38" i="7"/>
  <c r="P38" i="7"/>
  <c r="E38" i="7"/>
  <c r="T38" i="7" s="1"/>
  <c r="U37" i="7"/>
  <c r="T37" i="7"/>
  <c r="S37" i="7"/>
  <c r="R37" i="7"/>
  <c r="Q37" i="7"/>
  <c r="P37" i="7"/>
  <c r="E37" i="7"/>
  <c r="S36" i="7"/>
  <c r="R36" i="7"/>
  <c r="Q36" i="7"/>
  <c r="P36" i="7"/>
  <c r="E36" i="7"/>
  <c r="T36" i="7" s="1"/>
  <c r="O34" i="7"/>
  <c r="N34" i="7"/>
  <c r="M34" i="7"/>
  <c r="L34" i="7"/>
  <c r="K34" i="7"/>
  <c r="J34" i="7"/>
  <c r="I34" i="7"/>
  <c r="S34" i="7" s="1"/>
  <c r="H34" i="7"/>
  <c r="R34" i="7" s="1"/>
  <c r="G34" i="7"/>
  <c r="F34" i="7"/>
  <c r="C34" i="7"/>
  <c r="B34" i="7"/>
  <c r="S33" i="7"/>
  <c r="R33" i="7"/>
  <c r="Q33" i="7"/>
  <c r="P33" i="7"/>
  <c r="E33" i="7"/>
  <c r="S31" i="7"/>
  <c r="O31" i="7"/>
  <c r="N31" i="7"/>
  <c r="M31" i="7"/>
  <c r="L31" i="7"/>
  <c r="K31" i="7"/>
  <c r="J31" i="7"/>
  <c r="I31" i="7"/>
  <c r="H31" i="7"/>
  <c r="R31" i="7" s="1"/>
  <c r="G31" i="7"/>
  <c r="F31" i="7"/>
  <c r="C31" i="7"/>
  <c r="B31" i="7"/>
  <c r="S30" i="7"/>
  <c r="R30" i="7"/>
  <c r="Q30" i="7"/>
  <c r="P30" i="7"/>
  <c r="E30" i="7"/>
  <c r="S29" i="7"/>
  <c r="R29" i="7"/>
  <c r="Q29" i="7"/>
  <c r="P29" i="7"/>
  <c r="E29" i="7"/>
  <c r="U29" i="7" s="1"/>
  <c r="T28" i="7"/>
  <c r="S28" i="7"/>
  <c r="R28" i="7"/>
  <c r="Q28" i="7"/>
  <c r="P28" i="7"/>
  <c r="E28" i="7"/>
  <c r="U28" i="7" s="1"/>
  <c r="S27" i="7"/>
  <c r="R27" i="7"/>
  <c r="Q27" i="7"/>
  <c r="P27" i="7"/>
  <c r="E27" i="7"/>
  <c r="U27" i="7" s="1"/>
  <c r="O25" i="7"/>
  <c r="N25" i="7"/>
  <c r="M25" i="7"/>
  <c r="L25" i="7"/>
  <c r="K25" i="7"/>
  <c r="J25" i="7"/>
  <c r="I25" i="7"/>
  <c r="S25" i="7" s="1"/>
  <c r="H25" i="7"/>
  <c r="R25" i="7" s="1"/>
  <c r="G25" i="7"/>
  <c r="F25" i="7"/>
  <c r="C25" i="7"/>
  <c r="B25" i="7"/>
  <c r="E25" i="7" s="1"/>
  <c r="S24" i="7"/>
  <c r="R24" i="7"/>
  <c r="Q24" i="7"/>
  <c r="P24" i="7"/>
  <c r="E24" i="7"/>
  <c r="U24" i="7" s="1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T20" i="7" s="1"/>
  <c r="T19" i="7"/>
  <c r="S19" i="7"/>
  <c r="R19" i="7"/>
  <c r="Q19" i="7"/>
  <c r="P19" i="7"/>
  <c r="E19" i="7"/>
  <c r="U19" i="7" s="1"/>
  <c r="S18" i="7"/>
  <c r="R18" i="7"/>
  <c r="Q18" i="7"/>
  <c r="P18" i="7"/>
  <c r="E18" i="7"/>
  <c r="U18" i="7" s="1"/>
  <c r="O16" i="7"/>
  <c r="N16" i="7"/>
  <c r="M16" i="7"/>
  <c r="L16" i="7"/>
  <c r="K16" i="7"/>
  <c r="J16" i="7"/>
  <c r="I16" i="7"/>
  <c r="S16" i="7" s="1"/>
  <c r="H16" i="7"/>
  <c r="R16" i="7" s="1"/>
  <c r="G16" i="7"/>
  <c r="F16" i="7"/>
  <c r="C16" i="7"/>
  <c r="B16" i="7"/>
  <c r="E16" i="7" s="1"/>
  <c r="S15" i="7"/>
  <c r="R15" i="7"/>
  <c r="Q15" i="7"/>
  <c r="P15" i="7"/>
  <c r="E15" i="7"/>
  <c r="U15" i="7" s="1"/>
  <c r="T14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T11" i="7" s="1"/>
  <c r="U10" i="7"/>
  <c r="T10" i="7"/>
  <c r="S10" i="7"/>
  <c r="R10" i="7"/>
  <c r="Q10" i="7"/>
  <c r="P10" i="7"/>
  <c r="E10" i="7"/>
  <c r="T9" i="7"/>
  <c r="S9" i="7"/>
  <c r="R9" i="7"/>
  <c r="Q9" i="7"/>
  <c r="P9" i="7"/>
  <c r="E9" i="7"/>
  <c r="U9" i="7" s="1"/>
  <c r="S96" i="6"/>
  <c r="R96" i="6"/>
  <c r="Q96" i="6"/>
  <c r="P96" i="6"/>
  <c r="E96" i="6"/>
  <c r="S95" i="6"/>
  <c r="R95" i="6"/>
  <c r="Q95" i="6"/>
  <c r="P95" i="6"/>
  <c r="E95" i="6"/>
  <c r="S94" i="6"/>
  <c r="R94" i="6"/>
  <c r="Q94" i="6"/>
  <c r="P94" i="6"/>
  <c r="T94" i="6" s="1"/>
  <c r="E94" i="6"/>
  <c r="U94" i="6" s="1"/>
  <c r="T93" i="6"/>
  <c r="S93" i="6"/>
  <c r="R93" i="6"/>
  <c r="Q93" i="6"/>
  <c r="P93" i="6"/>
  <c r="E93" i="6"/>
  <c r="U93" i="6" s="1"/>
  <c r="S92" i="6"/>
  <c r="R92" i="6"/>
  <c r="Q92" i="6"/>
  <c r="P92" i="6"/>
  <c r="E92" i="6"/>
  <c r="T92" i="6" s="1"/>
  <c r="U91" i="6"/>
  <c r="T91" i="6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S88" i="6"/>
  <c r="R88" i="6"/>
  <c r="Q88" i="6"/>
  <c r="P88" i="6"/>
  <c r="E88" i="6"/>
  <c r="U88" i="6" s="1"/>
  <c r="S86" i="6"/>
  <c r="R86" i="6"/>
  <c r="Q86" i="6"/>
  <c r="P86" i="6"/>
  <c r="E86" i="6"/>
  <c r="O74" i="6"/>
  <c r="N74" i="6"/>
  <c r="M74" i="6"/>
  <c r="L74" i="6"/>
  <c r="K74" i="6"/>
  <c r="J74" i="6"/>
  <c r="I74" i="6"/>
  <c r="H74" i="6"/>
  <c r="R74" i="6" s="1"/>
  <c r="G74" i="6"/>
  <c r="F74" i="6"/>
  <c r="C74" i="6"/>
  <c r="B74" i="6"/>
  <c r="S73" i="6"/>
  <c r="O73" i="6"/>
  <c r="N73" i="6"/>
  <c r="M73" i="6"/>
  <c r="L73" i="6"/>
  <c r="K73" i="6"/>
  <c r="J73" i="6"/>
  <c r="R73" i="6" s="1"/>
  <c r="I73" i="6"/>
  <c r="H73" i="6"/>
  <c r="G73" i="6"/>
  <c r="F73" i="6"/>
  <c r="C73" i="6"/>
  <c r="B73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E72" i="6" s="1"/>
  <c r="U71" i="6"/>
  <c r="S71" i="6"/>
  <c r="R71" i="6"/>
  <c r="Q71" i="6"/>
  <c r="P71" i="6"/>
  <c r="E71" i="6"/>
  <c r="T71" i="6" s="1"/>
  <c r="U70" i="6"/>
  <c r="T70" i="6"/>
  <c r="S70" i="6"/>
  <c r="R70" i="6"/>
  <c r="Q70" i="6"/>
  <c r="P70" i="6"/>
  <c r="E70" i="6"/>
  <c r="O68" i="6"/>
  <c r="N68" i="6"/>
  <c r="M68" i="6"/>
  <c r="L68" i="6"/>
  <c r="K68" i="6"/>
  <c r="J68" i="6"/>
  <c r="I68" i="6"/>
  <c r="H68" i="6"/>
  <c r="G68" i="6"/>
  <c r="F68" i="6"/>
  <c r="C68" i="6"/>
  <c r="B68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E67" i="6" s="1"/>
  <c r="B67" i="6"/>
  <c r="S66" i="6"/>
  <c r="R66" i="6"/>
  <c r="Q66" i="6"/>
  <c r="P66" i="6"/>
  <c r="E66" i="6"/>
  <c r="U66" i="6" s="1"/>
  <c r="S65" i="6"/>
  <c r="R65" i="6"/>
  <c r="Q65" i="6"/>
  <c r="P65" i="6"/>
  <c r="E65" i="6"/>
  <c r="U65" i="6" s="1"/>
  <c r="S64" i="6"/>
  <c r="R64" i="6"/>
  <c r="Q64" i="6"/>
  <c r="P64" i="6"/>
  <c r="E64" i="6"/>
  <c r="U64" i="6" s="1"/>
  <c r="U63" i="6"/>
  <c r="S63" i="6"/>
  <c r="R63" i="6"/>
  <c r="Q63" i="6"/>
  <c r="P63" i="6"/>
  <c r="E63" i="6"/>
  <c r="T63" i="6" s="1"/>
  <c r="T62" i="6"/>
  <c r="S62" i="6"/>
  <c r="R62" i="6"/>
  <c r="Q62" i="6"/>
  <c r="P62" i="6"/>
  <c r="E62" i="6"/>
  <c r="S60" i="6"/>
  <c r="O60" i="6"/>
  <c r="N60" i="6"/>
  <c r="M60" i="6"/>
  <c r="L60" i="6"/>
  <c r="K60" i="6"/>
  <c r="J60" i="6"/>
  <c r="I60" i="6"/>
  <c r="H60" i="6"/>
  <c r="R60" i="6" s="1"/>
  <c r="C60" i="6"/>
  <c r="B60" i="6"/>
  <c r="T59" i="6"/>
  <c r="S59" i="6"/>
  <c r="R59" i="6"/>
  <c r="Q59" i="6"/>
  <c r="P59" i="6"/>
  <c r="E59" i="6"/>
  <c r="U59" i="6" s="1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S56" i="6"/>
  <c r="R56" i="6"/>
  <c r="Q56" i="6"/>
  <c r="P56" i="6"/>
  <c r="E56" i="6"/>
  <c r="O54" i="6"/>
  <c r="N54" i="6"/>
  <c r="M54" i="6"/>
  <c r="L54" i="6"/>
  <c r="K54" i="6"/>
  <c r="J54" i="6"/>
  <c r="I54" i="6"/>
  <c r="S54" i="6" s="1"/>
  <c r="H54" i="6"/>
  <c r="R54" i="6" s="1"/>
  <c r="G54" i="6"/>
  <c r="F54" i="6"/>
  <c r="C54" i="6"/>
  <c r="B54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S49" i="6"/>
  <c r="R49" i="6"/>
  <c r="Q49" i="6"/>
  <c r="P49" i="6"/>
  <c r="E49" i="6"/>
  <c r="S48" i="6"/>
  <c r="R48" i="6"/>
  <c r="Q48" i="6"/>
  <c r="P48" i="6"/>
  <c r="E48" i="6"/>
  <c r="U48" i="6" s="1"/>
  <c r="U47" i="6"/>
  <c r="T47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Q44" i="6"/>
  <c r="P44" i="6"/>
  <c r="E44" i="6"/>
  <c r="U44" i="6" s="1"/>
  <c r="T43" i="6"/>
  <c r="S43" i="6"/>
  <c r="R43" i="6"/>
  <c r="Q43" i="6"/>
  <c r="P43" i="6"/>
  <c r="E43" i="6"/>
  <c r="U43" i="6" s="1"/>
  <c r="O41" i="6"/>
  <c r="N41" i="6"/>
  <c r="M41" i="6"/>
  <c r="L41" i="6"/>
  <c r="K41" i="6"/>
  <c r="J41" i="6"/>
  <c r="I41" i="6"/>
  <c r="S41" i="6" s="1"/>
  <c r="H41" i="6"/>
  <c r="R41" i="6" s="1"/>
  <c r="G41" i="6"/>
  <c r="F41" i="6"/>
  <c r="C41" i="6"/>
  <c r="B41" i="6"/>
  <c r="S40" i="6"/>
  <c r="R40" i="6"/>
  <c r="Q40" i="6"/>
  <c r="P40" i="6"/>
  <c r="E40" i="6"/>
  <c r="S39" i="6"/>
  <c r="R39" i="6"/>
  <c r="Q39" i="6"/>
  <c r="P39" i="6"/>
  <c r="E39" i="6"/>
  <c r="U39" i="6" s="1"/>
  <c r="U38" i="6"/>
  <c r="S38" i="6"/>
  <c r="R38" i="6"/>
  <c r="Q38" i="6"/>
  <c r="P38" i="6"/>
  <c r="E38" i="6"/>
  <c r="T38" i="6" s="1"/>
  <c r="S37" i="6"/>
  <c r="R37" i="6"/>
  <c r="Q37" i="6"/>
  <c r="P37" i="6"/>
  <c r="E37" i="6"/>
  <c r="S36" i="6"/>
  <c r="R36" i="6"/>
  <c r="Q36" i="6"/>
  <c r="P36" i="6"/>
  <c r="E36" i="6"/>
  <c r="O34" i="6"/>
  <c r="N34" i="6"/>
  <c r="M34" i="6"/>
  <c r="L34" i="6"/>
  <c r="K34" i="6"/>
  <c r="J34" i="6"/>
  <c r="I34" i="6"/>
  <c r="H34" i="6"/>
  <c r="R34" i="6" s="1"/>
  <c r="G34" i="6"/>
  <c r="F34" i="6"/>
  <c r="C34" i="6"/>
  <c r="B34" i="6"/>
  <c r="E34" i="6" s="1"/>
  <c r="S33" i="6"/>
  <c r="R33" i="6"/>
  <c r="Q33" i="6"/>
  <c r="U33" i="6" s="1"/>
  <c r="P33" i="6"/>
  <c r="E33" i="6"/>
  <c r="O31" i="6"/>
  <c r="N31" i="6"/>
  <c r="M31" i="6"/>
  <c r="L31" i="6"/>
  <c r="K31" i="6"/>
  <c r="S31" i="6" s="1"/>
  <c r="J31" i="6"/>
  <c r="I31" i="6"/>
  <c r="H31" i="6"/>
  <c r="G31" i="6"/>
  <c r="F31" i="6"/>
  <c r="C31" i="6"/>
  <c r="B31" i="6"/>
  <c r="E31" i="6" s="1"/>
  <c r="U30" i="6"/>
  <c r="S30" i="6"/>
  <c r="R30" i="6"/>
  <c r="Q30" i="6"/>
  <c r="P30" i="6"/>
  <c r="E30" i="6"/>
  <c r="T29" i="6"/>
  <c r="S29" i="6"/>
  <c r="R29" i="6"/>
  <c r="Q29" i="6"/>
  <c r="P29" i="6"/>
  <c r="E29" i="6"/>
  <c r="U29" i="6" s="1"/>
  <c r="S28" i="6"/>
  <c r="R28" i="6"/>
  <c r="Q28" i="6"/>
  <c r="P28" i="6"/>
  <c r="E28" i="6"/>
  <c r="S27" i="6"/>
  <c r="R27" i="6"/>
  <c r="Q27" i="6"/>
  <c r="P27" i="6"/>
  <c r="E27" i="6"/>
  <c r="T27" i="6" s="1"/>
  <c r="O25" i="6"/>
  <c r="N25" i="6"/>
  <c r="M25" i="6"/>
  <c r="L25" i="6"/>
  <c r="K25" i="6"/>
  <c r="J25" i="6"/>
  <c r="I25" i="6"/>
  <c r="Q25" i="6" s="1"/>
  <c r="H25" i="6"/>
  <c r="R25" i="6" s="1"/>
  <c r="G25" i="6"/>
  <c r="F25" i="6"/>
  <c r="C25" i="6"/>
  <c r="E25" i="6" s="1"/>
  <c r="B25" i="6"/>
  <c r="S24" i="6"/>
  <c r="R24" i="6"/>
  <c r="Q24" i="6"/>
  <c r="P24" i="6"/>
  <c r="E24" i="6"/>
  <c r="T24" i="6" s="1"/>
  <c r="U23" i="6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S19" i="6"/>
  <c r="R19" i="6"/>
  <c r="Q19" i="6"/>
  <c r="P19" i="6"/>
  <c r="E19" i="6"/>
  <c r="U19" i="6" s="1"/>
  <c r="S18" i="6"/>
  <c r="R18" i="6"/>
  <c r="Q18" i="6"/>
  <c r="P18" i="6"/>
  <c r="E18" i="6"/>
  <c r="T18" i="6" s="1"/>
  <c r="O16" i="6"/>
  <c r="N16" i="6"/>
  <c r="M16" i="6"/>
  <c r="L16" i="6"/>
  <c r="K16" i="6"/>
  <c r="S16" i="6" s="1"/>
  <c r="J16" i="6"/>
  <c r="I16" i="6"/>
  <c r="H16" i="6"/>
  <c r="G16" i="6"/>
  <c r="F16" i="6"/>
  <c r="E16" i="6"/>
  <c r="C16" i="6"/>
  <c r="B16" i="6"/>
  <c r="S15" i="6"/>
  <c r="R15" i="6"/>
  <c r="Q15" i="6"/>
  <c r="P15" i="6"/>
  <c r="E15" i="6"/>
  <c r="T15" i="6" s="1"/>
  <c r="S14" i="6"/>
  <c r="R14" i="6"/>
  <c r="Q14" i="6"/>
  <c r="P14" i="6"/>
  <c r="E14" i="6"/>
  <c r="S13" i="6"/>
  <c r="R13" i="6"/>
  <c r="Q13" i="6"/>
  <c r="P13" i="6"/>
  <c r="E13" i="6"/>
  <c r="U13" i="6" s="1"/>
  <c r="U12" i="6"/>
  <c r="T12" i="6"/>
  <c r="S12" i="6"/>
  <c r="R12" i="6"/>
  <c r="Q12" i="6"/>
  <c r="P12" i="6"/>
  <c r="E12" i="6"/>
  <c r="T11" i="6"/>
  <c r="S11" i="6"/>
  <c r="R11" i="6"/>
  <c r="Q11" i="6"/>
  <c r="P11" i="6"/>
  <c r="E11" i="6"/>
  <c r="U11" i="6" s="1"/>
  <c r="S10" i="6"/>
  <c r="R10" i="6"/>
  <c r="Q10" i="6"/>
  <c r="U10" i="6" s="1"/>
  <c r="P10" i="6"/>
  <c r="T10" i="6" s="1"/>
  <c r="E10" i="6"/>
  <c r="S9" i="6"/>
  <c r="R9" i="6"/>
  <c r="Q9" i="6"/>
  <c r="P9" i="6"/>
  <c r="E9" i="6"/>
  <c r="S96" i="5"/>
  <c r="R96" i="5"/>
  <c r="Q96" i="5"/>
  <c r="P96" i="5"/>
  <c r="E96" i="5"/>
  <c r="U96" i="5" s="1"/>
  <c r="S95" i="5"/>
  <c r="R95" i="5"/>
  <c r="Q95" i="5"/>
  <c r="P95" i="5"/>
  <c r="E95" i="5"/>
  <c r="T95" i="5" s="1"/>
  <c r="S94" i="5"/>
  <c r="R94" i="5"/>
  <c r="Q94" i="5"/>
  <c r="P94" i="5"/>
  <c r="E94" i="5"/>
  <c r="U94" i="5" s="1"/>
  <c r="T93" i="5"/>
  <c r="S93" i="5"/>
  <c r="R93" i="5"/>
  <c r="Q93" i="5"/>
  <c r="P93" i="5"/>
  <c r="E93" i="5"/>
  <c r="U93" i="5" s="1"/>
  <c r="T92" i="5"/>
  <c r="S92" i="5"/>
  <c r="R92" i="5"/>
  <c r="Q92" i="5"/>
  <c r="P92" i="5"/>
  <c r="E92" i="5"/>
  <c r="U92" i="5" s="1"/>
  <c r="S91" i="5"/>
  <c r="R91" i="5"/>
  <c r="Q91" i="5"/>
  <c r="U91" i="5" s="1"/>
  <c r="P91" i="5"/>
  <c r="E91" i="5"/>
  <c r="T91" i="5" s="1"/>
  <c r="U90" i="5"/>
  <c r="T90" i="5"/>
  <c r="S90" i="5"/>
  <c r="R90" i="5"/>
  <c r="Q90" i="5"/>
  <c r="P90" i="5"/>
  <c r="E90" i="5"/>
  <c r="S89" i="5"/>
  <c r="R89" i="5"/>
  <c r="Q89" i="5"/>
  <c r="P89" i="5"/>
  <c r="E89" i="5"/>
  <c r="S88" i="5"/>
  <c r="R88" i="5"/>
  <c r="Q88" i="5"/>
  <c r="P88" i="5"/>
  <c r="E88" i="5"/>
  <c r="S86" i="5"/>
  <c r="R86" i="5"/>
  <c r="Q86" i="5"/>
  <c r="P86" i="5"/>
  <c r="E86" i="5"/>
  <c r="T86" i="5" s="1"/>
  <c r="O74" i="5"/>
  <c r="N74" i="5"/>
  <c r="M74" i="5"/>
  <c r="L74" i="5"/>
  <c r="K74" i="5"/>
  <c r="J74" i="5"/>
  <c r="I74" i="5"/>
  <c r="S74" i="5" s="1"/>
  <c r="H74" i="5"/>
  <c r="G74" i="5"/>
  <c r="F74" i="5"/>
  <c r="C74" i="5"/>
  <c r="B74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O72" i="5"/>
  <c r="N72" i="5"/>
  <c r="M72" i="5"/>
  <c r="L72" i="5"/>
  <c r="K72" i="5"/>
  <c r="J72" i="5"/>
  <c r="I72" i="5"/>
  <c r="S72" i="5" s="1"/>
  <c r="H72" i="5"/>
  <c r="G72" i="5"/>
  <c r="F72" i="5"/>
  <c r="C72" i="5"/>
  <c r="E72" i="5" s="1"/>
  <c r="B72" i="5"/>
  <c r="S71" i="5"/>
  <c r="R71" i="5"/>
  <c r="Q71" i="5"/>
  <c r="P71" i="5"/>
  <c r="E71" i="5"/>
  <c r="S70" i="5"/>
  <c r="R70" i="5"/>
  <c r="Q70" i="5"/>
  <c r="P70" i="5"/>
  <c r="E70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O67" i="5"/>
  <c r="N67" i="5"/>
  <c r="M67" i="5"/>
  <c r="L67" i="5"/>
  <c r="K67" i="5"/>
  <c r="J67" i="5"/>
  <c r="I67" i="5"/>
  <c r="S67" i="5" s="1"/>
  <c r="H67" i="5"/>
  <c r="G67" i="5"/>
  <c r="F67" i="5"/>
  <c r="C67" i="5"/>
  <c r="B67" i="5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O60" i="5"/>
  <c r="N60" i="5"/>
  <c r="M60" i="5"/>
  <c r="L60" i="5"/>
  <c r="K60" i="5"/>
  <c r="J60" i="5"/>
  <c r="I60" i="5"/>
  <c r="H60" i="5"/>
  <c r="R60" i="5" s="1"/>
  <c r="C60" i="5"/>
  <c r="B60" i="5"/>
  <c r="E60" i="5" s="1"/>
  <c r="T59" i="5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Q56" i="5"/>
  <c r="P56" i="5"/>
  <c r="E56" i="5"/>
  <c r="U56" i="5" s="1"/>
  <c r="O54" i="5"/>
  <c r="N54" i="5"/>
  <c r="M54" i="5"/>
  <c r="L54" i="5"/>
  <c r="K54" i="5"/>
  <c r="J54" i="5"/>
  <c r="I54" i="5"/>
  <c r="S54" i="5" s="1"/>
  <c r="H54" i="5"/>
  <c r="R54" i="5" s="1"/>
  <c r="G54" i="5"/>
  <c r="F54" i="5"/>
  <c r="C54" i="5"/>
  <c r="B54" i="5"/>
  <c r="S53" i="5"/>
  <c r="R53" i="5"/>
  <c r="Q53" i="5"/>
  <c r="P53" i="5"/>
  <c r="E53" i="5"/>
  <c r="U53" i="5" s="1"/>
  <c r="U52" i="5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U48" i="5" s="1"/>
  <c r="U47" i="5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U44" i="5" s="1"/>
  <c r="T43" i="5"/>
  <c r="S43" i="5"/>
  <c r="R43" i="5"/>
  <c r="Q43" i="5"/>
  <c r="P43" i="5"/>
  <c r="E43" i="5"/>
  <c r="U43" i="5" s="1"/>
  <c r="R41" i="5"/>
  <c r="O41" i="5"/>
  <c r="N41" i="5"/>
  <c r="M41" i="5"/>
  <c r="L41" i="5"/>
  <c r="K41" i="5"/>
  <c r="J41" i="5"/>
  <c r="I41" i="5"/>
  <c r="S41" i="5" s="1"/>
  <c r="H41" i="5"/>
  <c r="G41" i="5"/>
  <c r="F41" i="5"/>
  <c r="C41" i="5"/>
  <c r="B41" i="5"/>
  <c r="S40" i="5"/>
  <c r="R40" i="5"/>
  <c r="Q40" i="5"/>
  <c r="P40" i="5"/>
  <c r="E40" i="5"/>
  <c r="S39" i="5"/>
  <c r="R39" i="5"/>
  <c r="Q39" i="5"/>
  <c r="P39" i="5"/>
  <c r="E39" i="5"/>
  <c r="U39" i="5" s="1"/>
  <c r="U38" i="5"/>
  <c r="T38" i="5"/>
  <c r="S38" i="5"/>
  <c r="R38" i="5"/>
  <c r="Q38" i="5"/>
  <c r="P38" i="5"/>
  <c r="E38" i="5"/>
  <c r="S37" i="5"/>
  <c r="R37" i="5"/>
  <c r="Q37" i="5"/>
  <c r="P37" i="5"/>
  <c r="E37" i="5"/>
  <c r="T37" i="5" s="1"/>
  <c r="S36" i="5"/>
  <c r="R36" i="5"/>
  <c r="Q36" i="5"/>
  <c r="P36" i="5"/>
  <c r="E36" i="5"/>
  <c r="O34" i="5"/>
  <c r="N34" i="5"/>
  <c r="M34" i="5"/>
  <c r="L34" i="5"/>
  <c r="K34" i="5"/>
  <c r="J34" i="5"/>
  <c r="I34" i="5"/>
  <c r="S34" i="5" s="1"/>
  <c r="H34" i="5"/>
  <c r="R34" i="5" s="1"/>
  <c r="G34" i="5"/>
  <c r="F34" i="5"/>
  <c r="E34" i="5"/>
  <c r="C34" i="5"/>
  <c r="B34" i="5"/>
  <c r="S33" i="5"/>
  <c r="R33" i="5"/>
  <c r="Q33" i="5"/>
  <c r="U33" i="5" s="1"/>
  <c r="P33" i="5"/>
  <c r="E33" i="5"/>
  <c r="O31" i="5"/>
  <c r="N31" i="5"/>
  <c r="M31" i="5"/>
  <c r="L31" i="5"/>
  <c r="K31" i="5"/>
  <c r="J31" i="5"/>
  <c r="I31" i="5"/>
  <c r="S31" i="5" s="1"/>
  <c r="H31" i="5"/>
  <c r="R31" i="5" s="1"/>
  <c r="G31" i="5"/>
  <c r="F31" i="5"/>
  <c r="C31" i="5"/>
  <c r="B31" i="5"/>
  <c r="E31" i="5" s="1"/>
  <c r="U30" i="5"/>
  <c r="S30" i="5"/>
  <c r="R30" i="5"/>
  <c r="Q30" i="5"/>
  <c r="P30" i="5"/>
  <c r="E30" i="5"/>
  <c r="T30" i="5" s="1"/>
  <c r="S29" i="5"/>
  <c r="R29" i="5"/>
  <c r="Q29" i="5"/>
  <c r="P29" i="5"/>
  <c r="E29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S25" i="5"/>
  <c r="O25" i="5"/>
  <c r="N25" i="5"/>
  <c r="M25" i="5"/>
  <c r="L25" i="5"/>
  <c r="K25" i="5"/>
  <c r="J25" i="5"/>
  <c r="I25" i="5"/>
  <c r="H25" i="5"/>
  <c r="P25" i="5" s="1"/>
  <c r="G25" i="5"/>
  <c r="F25" i="5"/>
  <c r="E25" i="5"/>
  <c r="C25" i="5"/>
  <c r="B25" i="5"/>
  <c r="S24" i="5"/>
  <c r="R24" i="5"/>
  <c r="Q24" i="5"/>
  <c r="P24" i="5"/>
  <c r="E24" i="5"/>
  <c r="T24" i="5" s="1"/>
  <c r="S23" i="5"/>
  <c r="R23" i="5"/>
  <c r="Q23" i="5"/>
  <c r="P23" i="5"/>
  <c r="E23" i="5"/>
  <c r="U23" i="5" s="1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U20" i="5"/>
  <c r="T20" i="5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O16" i="5"/>
  <c r="N16" i="5"/>
  <c r="M16" i="5"/>
  <c r="L16" i="5"/>
  <c r="K16" i="5"/>
  <c r="J16" i="5"/>
  <c r="I16" i="5"/>
  <c r="S16" i="5" s="1"/>
  <c r="H16" i="5"/>
  <c r="G16" i="5"/>
  <c r="F16" i="5"/>
  <c r="C16" i="5"/>
  <c r="E16" i="5" s="1"/>
  <c r="B16" i="5"/>
  <c r="S15" i="5"/>
  <c r="R15" i="5"/>
  <c r="Q15" i="5"/>
  <c r="P15" i="5"/>
  <c r="E15" i="5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S12" i="5"/>
  <c r="R12" i="5"/>
  <c r="Q12" i="5"/>
  <c r="P12" i="5"/>
  <c r="E12" i="5"/>
  <c r="U12" i="5" s="1"/>
  <c r="S11" i="5"/>
  <c r="R11" i="5"/>
  <c r="Q11" i="5"/>
  <c r="P11" i="5"/>
  <c r="E11" i="5"/>
  <c r="U10" i="5"/>
  <c r="S10" i="5"/>
  <c r="R10" i="5"/>
  <c r="Q10" i="5"/>
  <c r="P10" i="5"/>
  <c r="T10" i="5" s="1"/>
  <c r="E10" i="5"/>
  <c r="U9" i="5"/>
  <c r="T9" i="5"/>
  <c r="S9" i="5"/>
  <c r="R9" i="5"/>
  <c r="Q9" i="5"/>
  <c r="P9" i="5"/>
  <c r="E9" i="5"/>
  <c r="T96" i="4"/>
  <c r="S96" i="4"/>
  <c r="R96" i="4"/>
  <c r="Q96" i="4"/>
  <c r="P96" i="4"/>
  <c r="E96" i="4"/>
  <c r="U96" i="4" s="1"/>
  <c r="S95" i="4"/>
  <c r="R95" i="4"/>
  <c r="Q95" i="4"/>
  <c r="P95" i="4"/>
  <c r="E95" i="4"/>
  <c r="S94" i="4"/>
  <c r="R94" i="4"/>
  <c r="Q94" i="4"/>
  <c r="P94" i="4"/>
  <c r="E94" i="4"/>
  <c r="U94" i="4" s="1"/>
  <c r="U93" i="4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U90" i="4"/>
  <c r="S90" i="4"/>
  <c r="R90" i="4"/>
  <c r="Q90" i="4"/>
  <c r="P90" i="4"/>
  <c r="E90" i="4"/>
  <c r="T90" i="4" s="1"/>
  <c r="U89" i="4"/>
  <c r="T89" i="4"/>
  <c r="S89" i="4"/>
  <c r="R89" i="4"/>
  <c r="Q89" i="4"/>
  <c r="P89" i="4"/>
  <c r="E89" i="4"/>
  <c r="T88" i="4"/>
  <c r="S88" i="4"/>
  <c r="R88" i="4"/>
  <c r="Q88" i="4"/>
  <c r="P88" i="4"/>
  <c r="E88" i="4"/>
  <c r="U88" i="4" s="1"/>
  <c r="S86" i="4"/>
  <c r="R86" i="4"/>
  <c r="Q86" i="4"/>
  <c r="P86" i="4"/>
  <c r="E86" i="4"/>
  <c r="O74" i="4"/>
  <c r="N74" i="4"/>
  <c r="M74" i="4"/>
  <c r="L74" i="4"/>
  <c r="K74" i="4"/>
  <c r="J74" i="4"/>
  <c r="I74" i="4"/>
  <c r="S74" i="4" s="1"/>
  <c r="H74" i="4"/>
  <c r="G74" i="4"/>
  <c r="F74" i="4"/>
  <c r="C74" i="4"/>
  <c r="B74" i="4"/>
  <c r="O73" i="4"/>
  <c r="N73" i="4"/>
  <c r="M73" i="4"/>
  <c r="L73" i="4"/>
  <c r="K73" i="4"/>
  <c r="J73" i="4"/>
  <c r="I73" i="4"/>
  <c r="H73" i="4"/>
  <c r="G73" i="4"/>
  <c r="F73" i="4"/>
  <c r="E73" i="4"/>
  <c r="C73" i="4"/>
  <c r="B73" i="4"/>
  <c r="O72" i="4"/>
  <c r="N72" i="4"/>
  <c r="M72" i="4"/>
  <c r="L72" i="4"/>
  <c r="K72" i="4"/>
  <c r="J72" i="4"/>
  <c r="R72" i="4" s="1"/>
  <c r="I72" i="4"/>
  <c r="S72" i="4" s="1"/>
  <c r="H72" i="4"/>
  <c r="G72" i="4"/>
  <c r="F72" i="4"/>
  <c r="C72" i="4"/>
  <c r="B72" i="4"/>
  <c r="E72" i="4" s="1"/>
  <c r="S71" i="4"/>
  <c r="R71" i="4"/>
  <c r="Q71" i="4"/>
  <c r="P71" i="4"/>
  <c r="E71" i="4"/>
  <c r="U71" i="4" s="1"/>
  <c r="S70" i="4"/>
  <c r="R70" i="4"/>
  <c r="Q70" i="4"/>
  <c r="U70" i="4" s="1"/>
  <c r="P70" i="4"/>
  <c r="T70" i="4" s="1"/>
  <c r="E70" i="4"/>
  <c r="O68" i="4"/>
  <c r="N68" i="4"/>
  <c r="M68" i="4"/>
  <c r="L68" i="4"/>
  <c r="K68" i="4"/>
  <c r="J68" i="4"/>
  <c r="I68" i="4"/>
  <c r="S68" i="4" s="1"/>
  <c r="H68" i="4"/>
  <c r="G68" i="4"/>
  <c r="F68" i="4"/>
  <c r="C68" i="4"/>
  <c r="B68" i="4"/>
  <c r="E68" i="4" s="1"/>
  <c r="O67" i="4"/>
  <c r="N67" i="4"/>
  <c r="M67" i="4"/>
  <c r="L67" i="4"/>
  <c r="K67" i="4"/>
  <c r="Q67" i="4" s="1"/>
  <c r="J67" i="4"/>
  <c r="I67" i="4"/>
  <c r="S67" i="4" s="1"/>
  <c r="H67" i="4"/>
  <c r="G67" i="4"/>
  <c r="F67" i="4"/>
  <c r="C67" i="4"/>
  <c r="B67" i="4"/>
  <c r="U66" i="4"/>
  <c r="T66" i="4"/>
  <c r="S66" i="4"/>
  <c r="R66" i="4"/>
  <c r="Q66" i="4"/>
  <c r="P66" i="4"/>
  <c r="E66" i="4"/>
  <c r="T65" i="4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U63" i="4" s="1"/>
  <c r="U62" i="4"/>
  <c r="S62" i="4"/>
  <c r="R62" i="4"/>
  <c r="Q62" i="4"/>
  <c r="P62" i="4"/>
  <c r="E62" i="4"/>
  <c r="O60" i="4"/>
  <c r="N60" i="4"/>
  <c r="M60" i="4"/>
  <c r="L60" i="4"/>
  <c r="K60" i="4"/>
  <c r="J60" i="4"/>
  <c r="I60" i="4"/>
  <c r="H60" i="4"/>
  <c r="C60" i="4"/>
  <c r="B60" i="4"/>
  <c r="T59" i="4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U56" i="4"/>
  <c r="T56" i="4"/>
  <c r="S56" i="4"/>
  <c r="R56" i="4"/>
  <c r="Q56" i="4"/>
  <c r="P56" i="4"/>
  <c r="E56" i="4"/>
  <c r="O54" i="4"/>
  <c r="N54" i="4"/>
  <c r="M54" i="4"/>
  <c r="L54" i="4"/>
  <c r="K54" i="4"/>
  <c r="J54" i="4"/>
  <c r="I54" i="4"/>
  <c r="H54" i="4"/>
  <c r="G54" i="4"/>
  <c r="F54" i="4"/>
  <c r="C54" i="4"/>
  <c r="B54" i="4"/>
  <c r="T53" i="4"/>
  <c r="S53" i="4"/>
  <c r="R53" i="4"/>
  <c r="Q53" i="4"/>
  <c r="P53" i="4"/>
  <c r="E53" i="4"/>
  <c r="U53" i="4" s="1"/>
  <c r="S52" i="4"/>
  <c r="R52" i="4"/>
  <c r="Q52" i="4"/>
  <c r="P52" i="4"/>
  <c r="E52" i="4"/>
  <c r="S51" i="4"/>
  <c r="R51" i="4"/>
  <c r="Q51" i="4"/>
  <c r="P51" i="4"/>
  <c r="E51" i="4"/>
  <c r="U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U47" i="4"/>
  <c r="T47" i="4"/>
  <c r="S47" i="4"/>
  <c r="R47" i="4"/>
  <c r="Q47" i="4"/>
  <c r="P47" i="4"/>
  <c r="E47" i="4"/>
  <c r="T46" i="4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P44" i="4"/>
  <c r="E44" i="4"/>
  <c r="S43" i="4"/>
  <c r="R43" i="4"/>
  <c r="Q43" i="4"/>
  <c r="P43" i="4"/>
  <c r="E43" i="4"/>
  <c r="U43" i="4" s="1"/>
  <c r="O41" i="4"/>
  <c r="N41" i="4"/>
  <c r="M41" i="4"/>
  <c r="L41" i="4"/>
  <c r="K41" i="4"/>
  <c r="J41" i="4"/>
  <c r="I41" i="4"/>
  <c r="S41" i="4" s="1"/>
  <c r="H41" i="4"/>
  <c r="R41" i="4" s="1"/>
  <c r="G41" i="4"/>
  <c r="F41" i="4"/>
  <c r="C41" i="4"/>
  <c r="B41" i="4"/>
  <c r="E41" i="4" s="1"/>
  <c r="S40" i="4"/>
  <c r="R40" i="4"/>
  <c r="Q40" i="4"/>
  <c r="P40" i="4"/>
  <c r="E40" i="4"/>
  <c r="U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T37" i="4" s="1"/>
  <c r="E37" i="4"/>
  <c r="S36" i="4"/>
  <c r="R36" i="4"/>
  <c r="Q36" i="4"/>
  <c r="P36" i="4"/>
  <c r="E36" i="4"/>
  <c r="O34" i="4"/>
  <c r="N34" i="4"/>
  <c r="M34" i="4"/>
  <c r="L34" i="4"/>
  <c r="K34" i="4"/>
  <c r="J34" i="4"/>
  <c r="I34" i="4"/>
  <c r="H34" i="4"/>
  <c r="G34" i="4"/>
  <c r="F34" i="4"/>
  <c r="C34" i="4"/>
  <c r="B34" i="4"/>
  <c r="E34" i="4" s="1"/>
  <c r="U33" i="4"/>
  <c r="S33" i="4"/>
  <c r="R33" i="4"/>
  <c r="Q33" i="4"/>
  <c r="P33" i="4"/>
  <c r="T33" i="4" s="1"/>
  <c r="E33" i="4"/>
  <c r="O31" i="4"/>
  <c r="N31" i="4"/>
  <c r="M31" i="4"/>
  <c r="L31" i="4"/>
  <c r="K31" i="4"/>
  <c r="J31" i="4"/>
  <c r="I31" i="4"/>
  <c r="S31" i="4" s="1"/>
  <c r="H31" i="4"/>
  <c r="R31" i="4" s="1"/>
  <c r="G31" i="4"/>
  <c r="F31" i="4"/>
  <c r="C31" i="4"/>
  <c r="B31" i="4"/>
  <c r="E31" i="4" s="1"/>
  <c r="U30" i="4"/>
  <c r="S30" i="4"/>
  <c r="R30" i="4"/>
  <c r="Q30" i="4"/>
  <c r="P30" i="4"/>
  <c r="E30" i="4"/>
  <c r="T30" i="4" s="1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O25" i="4"/>
  <c r="N25" i="4"/>
  <c r="M25" i="4"/>
  <c r="L25" i="4"/>
  <c r="K25" i="4"/>
  <c r="J25" i="4"/>
  <c r="I25" i="4"/>
  <c r="S25" i="4" s="1"/>
  <c r="H25" i="4"/>
  <c r="G25" i="4"/>
  <c r="F25" i="4"/>
  <c r="C25" i="4"/>
  <c r="B25" i="4"/>
  <c r="S24" i="4"/>
  <c r="R24" i="4"/>
  <c r="Q24" i="4"/>
  <c r="P24" i="4"/>
  <c r="E24" i="4"/>
  <c r="S23" i="4"/>
  <c r="R23" i="4"/>
  <c r="Q23" i="4"/>
  <c r="P23" i="4"/>
  <c r="E23" i="4"/>
  <c r="U23" i="4" s="1"/>
  <c r="S22" i="4"/>
  <c r="R22" i="4"/>
  <c r="Q22" i="4"/>
  <c r="P22" i="4"/>
  <c r="E22" i="4"/>
  <c r="T21" i="4"/>
  <c r="S21" i="4"/>
  <c r="R21" i="4"/>
  <c r="Q21" i="4"/>
  <c r="P21" i="4"/>
  <c r="E21" i="4"/>
  <c r="U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O16" i="4"/>
  <c r="N16" i="4"/>
  <c r="M16" i="4"/>
  <c r="L16" i="4"/>
  <c r="K16" i="4"/>
  <c r="J16" i="4"/>
  <c r="R16" i="4" s="1"/>
  <c r="I16" i="4"/>
  <c r="S16" i="4" s="1"/>
  <c r="H16" i="4"/>
  <c r="G16" i="4"/>
  <c r="F16" i="4"/>
  <c r="C16" i="4"/>
  <c r="B16" i="4"/>
  <c r="E16" i="4" s="1"/>
  <c r="U15" i="4"/>
  <c r="T15" i="4"/>
  <c r="S15" i="4"/>
  <c r="R15" i="4"/>
  <c r="Q15" i="4"/>
  <c r="P15" i="4"/>
  <c r="E15" i="4"/>
  <c r="T14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T10" i="4" s="1"/>
  <c r="S9" i="4"/>
  <c r="R9" i="4"/>
  <c r="Q9" i="4"/>
  <c r="P9" i="4"/>
  <c r="E9" i="4"/>
  <c r="S96" i="3"/>
  <c r="R96" i="3"/>
  <c r="Q96" i="3"/>
  <c r="P96" i="3"/>
  <c r="E96" i="3"/>
  <c r="U96" i="3" s="1"/>
  <c r="U95" i="3"/>
  <c r="S95" i="3"/>
  <c r="R95" i="3"/>
  <c r="Q95" i="3"/>
  <c r="P95" i="3"/>
  <c r="E95" i="3"/>
  <c r="T95" i="3" s="1"/>
  <c r="U94" i="3"/>
  <c r="T94" i="3"/>
  <c r="S94" i="3"/>
  <c r="R94" i="3"/>
  <c r="Q94" i="3"/>
  <c r="P94" i="3"/>
  <c r="E94" i="3"/>
  <c r="S93" i="3"/>
  <c r="R93" i="3"/>
  <c r="Q93" i="3"/>
  <c r="P93" i="3"/>
  <c r="E93" i="3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S86" i="3"/>
  <c r="R86" i="3"/>
  <c r="Q86" i="3"/>
  <c r="P86" i="3"/>
  <c r="E86" i="3"/>
  <c r="U86" i="3" s="1"/>
  <c r="O74" i="3"/>
  <c r="N74" i="3"/>
  <c r="M74" i="3"/>
  <c r="Q74" i="3" s="1"/>
  <c r="L74" i="3"/>
  <c r="K74" i="3"/>
  <c r="J74" i="3"/>
  <c r="R74" i="3" s="1"/>
  <c r="I74" i="3"/>
  <c r="S74" i="3" s="1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G73" i="3"/>
  <c r="F73" i="3"/>
  <c r="C73" i="3"/>
  <c r="B73" i="3"/>
  <c r="E73" i="3" s="1"/>
  <c r="S72" i="3"/>
  <c r="O72" i="3"/>
  <c r="N72" i="3"/>
  <c r="M72" i="3"/>
  <c r="L72" i="3"/>
  <c r="K72" i="3"/>
  <c r="J72" i="3"/>
  <c r="I72" i="3"/>
  <c r="H72" i="3"/>
  <c r="R72" i="3" s="1"/>
  <c r="G72" i="3"/>
  <c r="F72" i="3"/>
  <c r="C72" i="3"/>
  <c r="B72" i="3"/>
  <c r="S71" i="3"/>
  <c r="R71" i="3"/>
  <c r="Q71" i="3"/>
  <c r="P71" i="3"/>
  <c r="E71" i="3"/>
  <c r="U71" i="3" s="1"/>
  <c r="S70" i="3"/>
  <c r="R70" i="3"/>
  <c r="Q70" i="3"/>
  <c r="P70" i="3"/>
  <c r="E70" i="3"/>
  <c r="U70" i="3" s="1"/>
  <c r="O68" i="3"/>
  <c r="N68" i="3"/>
  <c r="M68" i="3"/>
  <c r="L68" i="3"/>
  <c r="K68" i="3"/>
  <c r="J68" i="3"/>
  <c r="I68" i="3"/>
  <c r="S68" i="3" s="1"/>
  <c r="H68" i="3"/>
  <c r="G68" i="3"/>
  <c r="F68" i="3"/>
  <c r="C68" i="3"/>
  <c r="B68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S66" i="3"/>
  <c r="R66" i="3"/>
  <c r="Q66" i="3"/>
  <c r="P66" i="3"/>
  <c r="E66" i="3"/>
  <c r="U66" i="3" s="1"/>
  <c r="U65" i="3"/>
  <c r="T65" i="3"/>
  <c r="S65" i="3"/>
  <c r="R65" i="3"/>
  <c r="Q65" i="3"/>
  <c r="P65" i="3"/>
  <c r="E65" i="3"/>
  <c r="U64" i="3"/>
  <c r="T64" i="3"/>
  <c r="S64" i="3"/>
  <c r="R64" i="3"/>
  <c r="Q64" i="3"/>
  <c r="P64" i="3"/>
  <c r="E64" i="3"/>
  <c r="T63" i="3"/>
  <c r="S63" i="3"/>
  <c r="R63" i="3"/>
  <c r="Q63" i="3"/>
  <c r="P63" i="3"/>
  <c r="E63" i="3"/>
  <c r="U63" i="3" s="1"/>
  <c r="S62" i="3"/>
  <c r="R62" i="3"/>
  <c r="Q62" i="3"/>
  <c r="P62" i="3"/>
  <c r="E62" i="3"/>
  <c r="O60" i="3"/>
  <c r="N60" i="3"/>
  <c r="M60" i="3"/>
  <c r="L60" i="3"/>
  <c r="K60" i="3"/>
  <c r="J60" i="3"/>
  <c r="I60" i="3"/>
  <c r="S60" i="3" s="1"/>
  <c r="H60" i="3"/>
  <c r="R60" i="3" s="1"/>
  <c r="C60" i="3"/>
  <c r="B60" i="3"/>
  <c r="S59" i="3"/>
  <c r="R59" i="3"/>
  <c r="Q59" i="3"/>
  <c r="P59" i="3"/>
  <c r="E59" i="3"/>
  <c r="T59" i="3" s="1"/>
  <c r="S58" i="3"/>
  <c r="R58" i="3"/>
  <c r="Q58" i="3"/>
  <c r="P58" i="3"/>
  <c r="E58" i="3"/>
  <c r="U58" i="3" s="1"/>
  <c r="T57" i="3"/>
  <c r="S57" i="3"/>
  <c r="R57" i="3"/>
  <c r="Q57" i="3"/>
  <c r="P57" i="3"/>
  <c r="E57" i="3"/>
  <c r="U57" i="3" s="1"/>
  <c r="S56" i="3"/>
  <c r="R56" i="3"/>
  <c r="Q56" i="3"/>
  <c r="P56" i="3"/>
  <c r="E56" i="3"/>
  <c r="U56" i="3" s="1"/>
  <c r="O54" i="3"/>
  <c r="N54" i="3"/>
  <c r="M54" i="3"/>
  <c r="L54" i="3"/>
  <c r="K54" i="3"/>
  <c r="J54" i="3"/>
  <c r="I54" i="3"/>
  <c r="S54" i="3" s="1"/>
  <c r="H54" i="3"/>
  <c r="G54" i="3"/>
  <c r="F54" i="3"/>
  <c r="C54" i="3"/>
  <c r="B54" i="3"/>
  <c r="E54" i="3" s="1"/>
  <c r="U53" i="3"/>
  <c r="T53" i="3"/>
  <c r="S53" i="3"/>
  <c r="R53" i="3"/>
  <c r="Q53" i="3"/>
  <c r="P53" i="3"/>
  <c r="E53" i="3"/>
  <c r="T52" i="3"/>
  <c r="S52" i="3"/>
  <c r="R52" i="3"/>
  <c r="Q52" i="3"/>
  <c r="U52" i="3" s="1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U46" i="3" s="1"/>
  <c r="U45" i="3"/>
  <c r="T45" i="3"/>
  <c r="S45" i="3"/>
  <c r="R45" i="3"/>
  <c r="Q45" i="3"/>
  <c r="P45" i="3"/>
  <c r="E45" i="3"/>
  <c r="U44" i="3"/>
  <c r="T44" i="3"/>
  <c r="S44" i="3"/>
  <c r="R44" i="3"/>
  <c r="Q44" i="3"/>
  <c r="P44" i="3"/>
  <c r="E44" i="3"/>
  <c r="T43" i="3"/>
  <c r="S43" i="3"/>
  <c r="R43" i="3"/>
  <c r="Q43" i="3"/>
  <c r="P43" i="3"/>
  <c r="E43" i="3"/>
  <c r="U43" i="3" s="1"/>
  <c r="O41" i="3"/>
  <c r="N41" i="3"/>
  <c r="M41" i="3"/>
  <c r="L41" i="3"/>
  <c r="K41" i="3"/>
  <c r="J41" i="3"/>
  <c r="I41" i="3"/>
  <c r="S41" i="3" s="1"/>
  <c r="H41" i="3"/>
  <c r="R41" i="3" s="1"/>
  <c r="G41" i="3"/>
  <c r="F41" i="3"/>
  <c r="C41" i="3"/>
  <c r="E41" i="3" s="1"/>
  <c r="B41" i="3"/>
  <c r="S40" i="3"/>
  <c r="R40" i="3"/>
  <c r="Q40" i="3"/>
  <c r="P40" i="3"/>
  <c r="E40" i="3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U37" i="3" s="1"/>
  <c r="T36" i="3"/>
  <c r="S36" i="3"/>
  <c r="R36" i="3"/>
  <c r="Q36" i="3"/>
  <c r="P36" i="3"/>
  <c r="E36" i="3"/>
  <c r="O34" i="3"/>
  <c r="N34" i="3"/>
  <c r="M34" i="3"/>
  <c r="L34" i="3"/>
  <c r="K34" i="3"/>
  <c r="J34" i="3"/>
  <c r="I34" i="3"/>
  <c r="S34" i="3" s="1"/>
  <c r="H34" i="3"/>
  <c r="R34" i="3" s="1"/>
  <c r="G34" i="3"/>
  <c r="F34" i="3"/>
  <c r="C34" i="3"/>
  <c r="E34" i="3" s="1"/>
  <c r="B34" i="3"/>
  <c r="S33" i="3"/>
  <c r="R33" i="3"/>
  <c r="Q33" i="3"/>
  <c r="P33" i="3"/>
  <c r="E33" i="3"/>
  <c r="T33" i="3" s="1"/>
  <c r="R31" i="3"/>
  <c r="O31" i="3"/>
  <c r="N31" i="3"/>
  <c r="M31" i="3"/>
  <c r="L31" i="3"/>
  <c r="K31" i="3"/>
  <c r="J31" i="3"/>
  <c r="I31" i="3"/>
  <c r="S31" i="3" s="1"/>
  <c r="H31" i="3"/>
  <c r="G31" i="3"/>
  <c r="F31" i="3"/>
  <c r="C31" i="3"/>
  <c r="B31" i="3"/>
  <c r="T30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R25" i="3"/>
  <c r="O25" i="3"/>
  <c r="N25" i="3"/>
  <c r="M25" i="3"/>
  <c r="L25" i="3"/>
  <c r="K25" i="3"/>
  <c r="J25" i="3"/>
  <c r="I25" i="3"/>
  <c r="S25" i="3" s="1"/>
  <c r="H25" i="3"/>
  <c r="G25" i="3"/>
  <c r="F25" i="3"/>
  <c r="C25" i="3"/>
  <c r="B25" i="3"/>
  <c r="E25" i="3" s="1"/>
  <c r="U24" i="3"/>
  <c r="T24" i="3"/>
  <c r="S24" i="3"/>
  <c r="R24" i="3"/>
  <c r="Q24" i="3"/>
  <c r="P24" i="3"/>
  <c r="E24" i="3"/>
  <c r="U23" i="3"/>
  <c r="T23" i="3"/>
  <c r="S23" i="3"/>
  <c r="R23" i="3"/>
  <c r="Q23" i="3"/>
  <c r="P23" i="3"/>
  <c r="E23" i="3"/>
  <c r="S22" i="3"/>
  <c r="R22" i="3"/>
  <c r="Q22" i="3"/>
  <c r="P22" i="3"/>
  <c r="E22" i="3"/>
  <c r="S21" i="3"/>
  <c r="R21" i="3"/>
  <c r="Q21" i="3"/>
  <c r="P21" i="3"/>
  <c r="E21" i="3"/>
  <c r="U21" i="3" s="1"/>
  <c r="U20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O16" i="3"/>
  <c r="N16" i="3"/>
  <c r="M16" i="3"/>
  <c r="L16" i="3"/>
  <c r="K16" i="3"/>
  <c r="J16" i="3"/>
  <c r="I16" i="3"/>
  <c r="H16" i="3"/>
  <c r="G16" i="3"/>
  <c r="F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U9" i="3" s="1"/>
  <c r="S96" i="2"/>
  <c r="R96" i="2"/>
  <c r="Q96" i="2"/>
  <c r="P96" i="2"/>
  <c r="E96" i="2"/>
  <c r="U96" i="2" s="1"/>
  <c r="T95" i="2"/>
  <c r="S95" i="2"/>
  <c r="R95" i="2"/>
  <c r="Q95" i="2"/>
  <c r="P95" i="2"/>
  <c r="E95" i="2"/>
  <c r="U95" i="2" s="1"/>
  <c r="S94" i="2"/>
  <c r="R94" i="2"/>
  <c r="Q94" i="2"/>
  <c r="P94" i="2"/>
  <c r="E94" i="2"/>
  <c r="S93" i="2"/>
  <c r="R93" i="2"/>
  <c r="Q93" i="2"/>
  <c r="P93" i="2"/>
  <c r="E93" i="2"/>
  <c r="T93" i="2" s="1"/>
  <c r="S92" i="2"/>
  <c r="R92" i="2"/>
  <c r="Q92" i="2"/>
  <c r="P92" i="2"/>
  <c r="E92" i="2"/>
  <c r="S91" i="2"/>
  <c r="R91" i="2"/>
  <c r="Q91" i="2"/>
  <c r="P91" i="2"/>
  <c r="E91" i="2"/>
  <c r="S90" i="2"/>
  <c r="R90" i="2"/>
  <c r="Q90" i="2"/>
  <c r="P90" i="2"/>
  <c r="E90" i="2"/>
  <c r="U90" i="2" s="1"/>
  <c r="S89" i="2"/>
  <c r="R89" i="2"/>
  <c r="Q89" i="2"/>
  <c r="P89" i="2"/>
  <c r="E89" i="2"/>
  <c r="T88" i="2"/>
  <c r="S88" i="2"/>
  <c r="R88" i="2"/>
  <c r="Q88" i="2"/>
  <c r="P88" i="2"/>
  <c r="E88" i="2"/>
  <c r="S86" i="2"/>
  <c r="R86" i="2"/>
  <c r="Q86" i="2"/>
  <c r="P86" i="2"/>
  <c r="E86" i="2"/>
  <c r="U86" i="2" s="1"/>
  <c r="O74" i="2"/>
  <c r="N74" i="2"/>
  <c r="M74" i="2"/>
  <c r="L74" i="2"/>
  <c r="K74" i="2"/>
  <c r="S74" i="2" s="1"/>
  <c r="J74" i="2"/>
  <c r="I74" i="2"/>
  <c r="H74" i="2"/>
  <c r="G74" i="2"/>
  <c r="F74" i="2"/>
  <c r="C74" i="2"/>
  <c r="B74" i="2"/>
  <c r="E74" i="2" s="1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E73" i="2" s="1"/>
  <c r="B73" i="2"/>
  <c r="O72" i="2"/>
  <c r="N72" i="2"/>
  <c r="M72" i="2"/>
  <c r="L72" i="2"/>
  <c r="K72" i="2"/>
  <c r="J72" i="2"/>
  <c r="I72" i="2"/>
  <c r="H72" i="2"/>
  <c r="G72" i="2"/>
  <c r="F72" i="2"/>
  <c r="E72" i="2"/>
  <c r="C72" i="2"/>
  <c r="B72" i="2"/>
  <c r="S71" i="2"/>
  <c r="R71" i="2"/>
  <c r="Q71" i="2"/>
  <c r="P71" i="2"/>
  <c r="E71" i="2"/>
  <c r="S70" i="2"/>
  <c r="R70" i="2"/>
  <c r="Q70" i="2"/>
  <c r="P70" i="2"/>
  <c r="E70" i="2"/>
  <c r="O68" i="2"/>
  <c r="N68" i="2"/>
  <c r="M68" i="2"/>
  <c r="L68" i="2"/>
  <c r="K68" i="2"/>
  <c r="J68" i="2"/>
  <c r="I68" i="2"/>
  <c r="H68" i="2"/>
  <c r="G68" i="2"/>
  <c r="F68" i="2"/>
  <c r="C68" i="2"/>
  <c r="E68" i="2" s="1"/>
  <c r="B68" i="2"/>
  <c r="O67" i="2"/>
  <c r="N67" i="2"/>
  <c r="M67" i="2"/>
  <c r="L67" i="2"/>
  <c r="K67" i="2"/>
  <c r="S67" i="2" s="1"/>
  <c r="J67" i="2"/>
  <c r="P67" i="2" s="1"/>
  <c r="I67" i="2"/>
  <c r="H67" i="2"/>
  <c r="G67" i="2"/>
  <c r="F67" i="2"/>
  <c r="C67" i="2"/>
  <c r="B67" i="2"/>
  <c r="E67" i="2" s="1"/>
  <c r="U66" i="2"/>
  <c r="S66" i="2"/>
  <c r="R66" i="2"/>
  <c r="Q66" i="2"/>
  <c r="P66" i="2"/>
  <c r="E66" i="2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U62" i="2"/>
  <c r="S62" i="2"/>
  <c r="R62" i="2"/>
  <c r="Q62" i="2"/>
  <c r="P62" i="2"/>
  <c r="E62" i="2"/>
  <c r="T62" i="2" s="1"/>
  <c r="O60" i="2"/>
  <c r="N60" i="2"/>
  <c r="M60" i="2"/>
  <c r="L60" i="2"/>
  <c r="K60" i="2"/>
  <c r="J60" i="2"/>
  <c r="I60" i="2"/>
  <c r="S60" i="2" s="1"/>
  <c r="H60" i="2"/>
  <c r="R60" i="2" s="1"/>
  <c r="C60" i="2"/>
  <c r="B60" i="2"/>
  <c r="S59" i="2"/>
  <c r="R59" i="2"/>
  <c r="Q59" i="2"/>
  <c r="P59" i="2"/>
  <c r="E59" i="2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O54" i="2"/>
  <c r="N54" i="2"/>
  <c r="M54" i="2"/>
  <c r="L54" i="2"/>
  <c r="K54" i="2"/>
  <c r="J54" i="2"/>
  <c r="I54" i="2"/>
  <c r="S54" i="2" s="1"/>
  <c r="H54" i="2"/>
  <c r="R54" i="2" s="1"/>
  <c r="G54" i="2"/>
  <c r="F54" i="2"/>
  <c r="C54" i="2"/>
  <c r="E54" i="2" s="1"/>
  <c r="B54" i="2"/>
  <c r="S53" i="2"/>
  <c r="R53" i="2"/>
  <c r="Q53" i="2"/>
  <c r="P53" i="2"/>
  <c r="E53" i="2"/>
  <c r="U53" i="2" s="1"/>
  <c r="S52" i="2"/>
  <c r="R52" i="2"/>
  <c r="Q52" i="2"/>
  <c r="P52" i="2"/>
  <c r="E52" i="2"/>
  <c r="S51" i="2"/>
  <c r="R51" i="2"/>
  <c r="Q51" i="2"/>
  <c r="P51" i="2"/>
  <c r="E51" i="2"/>
  <c r="U50" i="2"/>
  <c r="S50" i="2"/>
  <c r="R50" i="2"/>
  <c r="Q50" i="2"/>
  <c r="P50" i="2"/>
  <c r="E50" i="2"/>
  <c r="T50" i="2" s="1"/>
  <c r="U49" i="2"/>
  <c r="T49" i="2"/>
  <c r="S49" i="2"/>
  <c r="R49" i="2"/>
  <c r="Q49" i="2"/>
  <c r="P49" i="2"/>
  <c r="E49" i="2"/>
  <c r="S48" i="2"/>
  <c r="R48" i="2"/>
  <c r="Q48" i="2"/>
  <c r="P48" i="2"/>
  <c r="E48" i="2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O41" i="2"/>
  <c r="N41" i="2"/>
  <c r="M41" i="2"/>
  <c r="L41" i="2"/>
  <c r="K41" i="2"/>
  <c r="J41" i="2"/>
  <c r="I41" i="2"/>
  <c r="H41" i="2"/>
  <c r="R41" i="2" s="1"/>
  <c r="G41" i="2"/>
  <c r="F41" i="2"/>
  <c r="C41" i="2"/>
  <c r="B41" i="2"/>
  <c r="E41" i="2" s="1"/>
  <c r="U40" i="2"/>
  <c r="T40" i="2"/>
  <c r="S40" i="2"/>
  <c r="R40" i="2"/>
  <c r="Q40" i="2"/>
  <c r="P40" i="2"/>
  <c r="E40" i="2"/>
  <c r="T39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S36" i="2"/>
  <c r="R36" i="2"/>
  <c r="Q36" i="2"/>
  <c r="P36" i="2"/>
  <c r="E36" i="2"/>
  <c r="O34" i="2"/>
  <c r="N34" i="2"/>
  <c r="M34" i="2"/>
  <c r="L34" i="2"/>
  <c r="K34" i="2"/>
  <c r="S34" i="2" s="1"/>
  <c r="J34" i="2"/>
  <c r="I34" i="2"/>
  <c r="H34" i="2"/>
  <c r="R34" i="2" s="1"/>
  <c r="G34" i="2"/>
  <c r="F34" i="2"/>
  <c r="C34" i="2"/>
  <c r="B34" i="2"/>
  <c r="E34" i="2" s="1"/>
  <c r="S33" i="2"/>
  <c r="R33" i="2"/>
  <c r="Q33" i="2"/>
  <c r="P33" i="2"/>
  <c r="E33" i="2"/>
  <c r="U33" i="2" s="1"/>
  <c r="S31" i="2"/>
  <c r="O31" i="2"/>
  <c r="N31" i="2"/>
  <c r="M31" i="2"/>
  <c r="L31" i="2"/>
  <c r="K31" i="2"/>
  <c r="J31" i="2"/>
  <c r="I31" i="2"/>
  <c r="Q31" i="2" s="1"/>
  <c r="H31" i="2"/>
  <c r="R31" i="2" s="1"/>
  <c r="G31" i="2"/>
  <c r="F31" i="2"/>
  <c r="C31" i="2"/>
  <c r="B31" i="2"/>
  <c r="S30" i="2"/>
  <c r="R30" i="2"/>
  <c r="Q30" i="2"/>
  <c r="P30" i="2"/>
  <c r="E30" i="2"/>
  <c r="U30" i="2" s="1"/>
  <c r="S29" i="2"/>
  <c r="R29" i="2"/>
  <c r="Q29" i="2"/>
  <c r="P29" i="2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U27" i="2" s="1"/>
  <c r="O25" i="2"/>
  <c r="N25" i="2"/>
  <c r="M25" i="2"/>
  <c r="L25" i="2"/>
  <c r="K25" i="2"/>
  <c r="J25" i="2"/>
  <c r="I25" i="2"/>
  <c r="S25" i="2" s="1"/>
  <c r="H25" i="2"/>
  <c r="R25" i="2" s="1"/>
  <c r="G25" i="2"/>
  <c r="F25" i="2"/>
  <c r="C25" i="2"/>
  <c r="B25" i="2"/>
  <c r="E25" i="2" s="1"/>
  <c r="S24" i="2"/>
  <c r="R24" i="2"/>
  <c r="Q24" i="2"/>
  <c r="P24" i="2"/>
  <c r="E24" i="2"/>
  <c r="U24" i="2" s="1"/>
  <c r="U23" i="2"/>
  <c r="T23" i="2"/>
  <c r="S23" i="2"/>
  <c r="R23" i="2"/>
  <c r="Q23" i="2"/>
  <c r="P23" i="2"/>
  <c r="E23" i="2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S19" i="2"/>
  <c r="R19" i="2"/>
  <c r="Q19" i="2"/>
  <c r="P19" i="2"/>
  <c r="E19" i="2"/>
  <c r="U19" i="2" s="1"/>
  <c r="S18" i="2"/>
  <c r="R18" i="2"/>
  <c r="Q18" i="2"/>
  <c r="P18" i="2"/>
  <c r="E18" i="2"/>
  <c r="T18" i="2" s="1"/>
  <c r="O16" i="2"/>
  <c r="N16" i="2"/>
  <c r="M16" i="2"/>
  <c r="L16" i="2"/>
  <c r="K16" i="2"/>
  <c r="S16" i="2" s="1"/>
  <c r="J16" i="2"/>
  <c r="I16" i="2"/>
  <c r="H16" i="2"/>
  <c r="G16" i="2"/>
  <c r="F16" i="2"/>
  <c r="C16" i="2"/>
  <c r="B16" i="2"/>
  <c r="E16" i="2" s="1"/>
  <c r="S15" i="2"/>
  <c r="R15" i="2"/>
  <c r="Q15" i="2"/>
  <c r="P15" i="2"/>
  <c r="E15" i="2"/>
  <c r="T15" i="2" s="1"/>
  <c r="T14" i="2"/>
  <c r="S14" i="2"/>
  <c r="R14" i="2"/>
  <c r="Q14" i="2"/>
  <c r="P14" i="2"/>
  <c r="E14" i="2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U10" i="2" s="1"/>
  <c r="P10" i="2"/>
  <c r="T10" i="2" s="1"/>
  <c r="E10" i="2"/>
  <c r="S9" i="2"/>
  <c r="R9" i="2"/>
  <c r="Q9" i="2"/>
  <c r="P9" i="2"/>
  <c r="E9" i="2"/>
  <c r="S96" i="1"/>
  <c r="R96" i="1"/>
  <c r="Q96" i="1"/>
  <c r="P96" i="1"/>
  <c r="E96" i="1"/>
  <c r="U96" i="1" s="1"/>
  <c r="U95" i="1"/>
  <c r="S95" i="1"/>
  <c r="R95" i="1"/>
  <c r="Q95" i="1"/>
  <c r="P95" i="1"/>
  <c r="E95" i="1"/>
  <c r="T95" i="1" s="1"/>
  <c r="S94" i="1"/>
  <c r="R94" i="1"/>
  <c r="Q94" i="1"/>
  <c r="P94" i="1"/>
  <c r="E94" i="1"/>
  <c r="U94" i="1" s="1"/>
  <c r="S93" i="1"/>
  <c r="R93" i="1"/>
  <c r="Q93" i="1"/>
  <c r="P93" i="1"/>
  <c r="T93" i="1" s="1"/>
  <c r="E93" i="1"/>
  <c r="S92" i="1"/>
  <c r="R92" i="1"/>
  <c r="Q92" i="1"/>
  <c r="P92" i="1"/>
  <c r="E92" i="1"/>
  <c r="S91" i="1"/>
  <c r="R91" i="1"/>
  <c r="Q91" i="1"/>
  <c r="U91" i="1" s="1"/>
  <c r="P91" i="1"/>
  <c r="E91" i="1"/>
  <c r="T91" i="1" s="1"/>
  <c r="U90" i="1"/>
  <c r="T90" i="1"/>
  <c r="S90" i="1"/>
  <c r="R90" i="1"/>
  <c r="Q90" i="1"/>
  <c r="P90" i="1"/>
  <c r="E90" i="1"/>
  <c r="S89" i="1"/>
  <c r="R89" i="1"/>
  <c r="Q89" i="1"/>
  <c r="P89" i="1"/>
  <c r="E89" i="1"/>
  <c r="S88" i="1"/>
  <c r="R88" i="1"/>
  <c r="Q88" i="1"/>
  <c r="P88" i="1"/>
  <c r="E88" i="1"/>
  <c r="U86" i="1"/>
  <c r="S86" i="1"/>
  <c r="R86" i="1"/>
  <c r="Q86" i="1"/>
  <c r="P86" i="1"/>
  <c r="E86" i="1"/>
  <c r="T86" i="1" s="1"/>
  <c r="O74" i="1"/>
  <c r="N74" i="1"/>
  <c r="M74" i="1"/>
  <c r="L74" i="1"/>
  <c r="K74" i="1"/>
  <c r="J74" i="1"/>
  <c r="I74" i="1"/>
  <c r="H74" i="1"/>
  <c r="G74" i="1"/>
  <c r="F74" i="1"/>
  <c r="C74" i="1"/>
  <c r="B74" i="1"/>
  <c r="O73" i="1"/>
  <c r="N73" i="1"/>
  <c r="M73" i="1"/>
  <c r="L73" i="1"/>
  <c r="K73" i="1"/>
  <c r="S73" i="1" s="1"/>
  <c r="J73" i="1"/>
  <c r="I73" i="1"/>
  <c r="H73" i="1"/>
  <c r="G73" i="1"/>
  <c r="F73" i="1"/>
  <c r="C73" i="1"/>
  <c r="B73" i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S71" i="1"/>
  <c r="R71" i="1"/>
  <c r="Q71" i="1"/>
  <c r="P71" i="1"/>
  <c r="E71" i="1"/>
  <c r="S70" i="1"/>
  <c r="R70" i="1"/>
  <c r="Q70" i="1"/>
  <c r="P70" i="1"/>
  <c r="E70" i="1"/>
  <c r="O68" i="1"/>
  <c r="N68" i="1"/>
  <c r="M68" i="1"/>
  <c r="L68" i="1"/>
  <c r="K68" i="1"/>
  <c r="J68" i="1"/>
  <c r="I68" i="1"/>
  <c r="H68" i="1"/>
  <c r="G68" i="1"/>
  <c r="F68" i="1"/>
  <c r="C68" i="1"/>
  <c r="B68" i="1"/>
  <c r="E68" i="1" s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E67" i="1" s="1"/>
  <c r="S66" i="1"/>
  <c r="R66" i="1"/>
  <c r="Q66" i="1"/>
  <c r="P66" i="1"/>
  <c r="E66" i="1"/>
  <c r="S65" i="1"/>
  <c r="R65" i="1"/>
  <c r="Q65" i="1"/>
  <c r="P65" i="1"/>
  <c r="E65" i="1"/>
  <c r="U64" i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Q62" i="1"/>
  <c r="P62" i="1"/>
  <c r="E62" i="1"/>
  <c r="U62" i="1" s="1"/>
  <c r="O60" i="1"/>
  <c r="N60" i="1"/>
  <c r="M60" i="1"/>
  <c r="L60" i="1"/>
  <c r="K60" i="1"/>
  <c r="J60" i="1"/>
  <c r="I60" i="1"/>
  <c r="S60" i="1" s="1"/>
  <c r="H60" i="1"/>
  <c r="R60" i="1" s="1"/>
  <c r="C60" i="1"/>
  <c r="B60" i="1"/>
  <c r="T59" i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S56" i="1"/>
  <c r="R56" i="1"/>
  <c r="Q56" i="1"/>
  <c r="P56" i="1"/>
  <c r="E56" i="1"/>
  <c r="O54" i="1"/>
  <c r="N54" i="1"/>
  <c r="M54" i="1"/>
  <c r="L54" i="1"/>
  <c r="K54" i="1"/>
  <c r="J54" i="1"/>
  <c r="I54" i="1"/>
  <c r="S54" i="1" s="1"/>
  <c r="H54" i="1"/>
  <c r="G54" i="1"/>
  <c r="F54" i="1"/>
  <c r="C54" i="1"/>
  <c r="B54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S49" i="1"/>
  <c r="R49" i="1"/>
  <c r="Q49" i="1"/>
  <c r="P49" i="1"/>
  <c r="E49" i="1"/>
  <c r="U48" i="1"/>
  <c r="T48" i="1"/>
  <c r="S48" i="1"/>
  <c r="R48" i="1"/>
  <c r="Q48" i="1"/>
  <c r="P48" i="1"/>
  <c r="E48" i="1"/>
  <c r="U47" i="1"/>
  <c r="T47" i="1"/>
  <c r="S47" i="1"/>
  <c r="R47" i="1"/>
  <c r="Q47" i="1"/>
  <c r="P47" i="1"/>
  <c r="E47" i="1"/>
  <c r="S46" i="1"/>
  <c r="R46" i="1"/>
  <c r="Q46" i="1"/>
  <c r="P46" i="1"/>
  <c r="E46" i="1"/>
  <c r="S45" i="1"/>
  <c r="R45" i="1"/>
  <c r="Q45" i="1"/>
  <c r="P45" i="1"/>
  <c r="E45" i="1"/>
  <c r="U44" i="1"/>
  <c r="S44" i="1"/>
  <c r="R44" i="1"/>
  <c r="Q44" i="1"/>
  <c r="P44" i="1"/>
  <c r="E44" i="1"/>
  <c r="T43" i="1"/>
  <c r="S43" i="1"/>
  <c r="R43" i="1"/>
  <c r="Q43" i="1"/>
  <c r="P43" i="1"/>
  <c r="E43" i="1"/>
  <c r="U43" i="1" s="1"/>
  <c r="R41" i="1"/>
  <c r="O41" i="1"/>
  <c r="N41" i="1"/>
  <c r="M41" i="1"/>
  <c r="L41" i="1"/>
  <c r="K41" i="1"/>
  <c r="J41" i="1"/>
  <c r="I41" i="1"/>
  <c r="S41" i="1" s="1"/>
  <c r="H41" i="1"/>
  <c r="G41" i="1"/>
  <c r="F41" i="1"/>
  <c r="C41" i="1"/>
  <c r="B41" i="1"/>
  <c r="S40" i="1"/>
  <c r="R40" i="1"/>
  <c r="Q40" i="1"/>
  <c r="P40" i="1"/>
  <c r="E40" i="1"/>
  <c r="S39" i="1"/>
  <c r="R39" i="1"/>
  <c r="Q39" i="1"/>
  <c r="P39" i="1"/>
  <c r="E39" i="1"/>
  <c r="U39" i="1" s="1"/>
  <c r="U38" i="1"/>
  <c r="T38" i="1"/>
  <c r="S38" i="1"/>
  <c r="R38" i="1"/>
  <c r="Q38" i="1"/>
  <c r="P38" i="1"/>
  <c r="E38" i="1"/>
  <c r="S37" i="1"/>
  <c r="R37" i="1"/>
  <c r="Q37" i="1"/>
  <c r="P37" i="1"/>
  <c r="E37" i="1"/>
  <c r="T37" i="1" s="1"/>
  <c r="S36" i="1"/>
  <c r="R36" i="1"/>
  <c r="Q36" i="1"/>
  <c r="P36" i="1"/>
  <c r="E36" i="1"/>
  <c r="O34" i="1"/>
  <c r="N34" i="1"/>
  <c r="M34" i="1"/>
  <c r="L34" i="1"/>
  <c r="K34" i="1"/>
  <c r="J34" i="1"/>
  <c r="I34" i="1"/>
  <c r="S34" i="1" s="1"/>
  <c r="H34" i="1"/>
  <c r="R34" i="1" s="1"/>
  <c r="G34" i="1"/>
  <c r="F34" i="1"/>
  <c r="C34" i="1"/>
  <c r="B34" i="1"/>
  <c r="E34" i="1" s="1"/>
  <c r="S33" i="1"/>
  <c r="R33" i="1"/>
  <c r="Q33" i="1"/>
  <c r="U33" i="1" s="1"/>
  <c r="P33" i="1"/>
  <c r="E33" i="1"/>
  <c r="O31" i="1"/>
  <c r="N31" i="1"/>
  <c r="M31" i="1"/>
  <c r="L31" i="1"/>
  <c r="K31" i="1"/>
  <c r="J31" i="1"/>
  <c r="I31" i="1"/>
  <c r="H31" i="1"/>
  <c r="G31" i="1"/>
  <c r="F31" i="1"/>
  <c r="C31" i="1"/>
  <c r="B31" i="1"/>
  <c r="E31" i="1" s="1"/>
  <c r="S30" i="1"/>
  <c r="R30" i="1"/>
  <c r="Q30" i="1"/>
  <c r="U30" i="1" s="1"/>
  <c r="P30" i="1"/>
  <c r="T30" i="1" s="1"/>
  <c r="E30" i="1"/>
  <c r="S29" i="1"/>
  <c r="R29" i="1"/>
  <c r="Q29" i="1"/>
  <c r="P29" i="1"/>
  <c r="E29" i="1"/>
  <c r="S28" i="1"/>
  <c r="R28" i="1"/>
  <c r="Q28" i="1"/>
  <c r="P28" i="1"/>
  <c r="E28" i="1"/>
  <c r="U27" i="1"/>
  <c r="S27" i="1"/>
  <c r="R27" i="1"/>
  <c r="Q27" i="1"/>
  <c r="P27" i="1"/>
  <c r="E27" i="1"/>
  <c r="T27" i="1" s="1"/>
  <c r="O25" i="1"/>
  <c r="N25" i="1"/>
  <c r="M25" i="1"/>
  <c r="L25" i="1"/>
  <c r="K25" i="1"/>
  <c r="J25" i="1"/>
  <c r="I25" i="1"/>
  <c r="S25" i="1" s="1"/>
  <c r="H25" i="1"/>
  <c r="R25" i="1" s="1"/>
  <c r="G25" i="1"/>
  <c r="F25" i="1"/>
  <c r="C25" i="1"/>
  <c r="B25" i="1"/>
  <c r="E25" i="1" s="1"/>
  <c r="S24" i="1"/>
  <c r="R24" i="1"/>
  <c r="Q24" i="1"/>
  <c r="P24" i="1"/>
  <c r="E24" i="1"/>
  <c r="S23" i="1"/>
  <c r="R23" i="1"/>
  <c r="Q23" i="1"/>
  <c r="P23" i="1"/>
  <c r="E23" i="1"/>
  <c r="T22" i="1"/>
  <c r="S22" i="1"/>
  <c r="R22" i="1"/>
  <c r="Q22" i="1"/>
  <c r="P22" i="1"/>
  <c r="E22" i="1"/>
  <c r="U22" i="1" s="1"/>
  <c r="T21" i="1"/>
  <c r="S21" i="1"/>
  <c r="R21" i="1"/>
  <c r="Q21" i="1"/>
  <c r="P21" i="1"/>
  <c r="E21" i="1"/>
  <c r="U21" i="1" s="1"/>
  <c r="S20" i="1"/>
  <c r="R20" i="1"/>
  <c r="Q20" i="1"/>
  <c r="U20" i="1" s="1"/>
  <c r="P20" i="1"/>
  <c r="E20" i="1"/>
  <c r="T20" i="1" s="1"/>
  <c r="S19" i="1"/>
  <c r="R19" i="1"/>
  <c r="Q19" i="1"/>
  <c r="P19" i="1"/>
  <c r="E19" i="1"/>
  <c r="U19" i="1" s="1"/>
  <c r="S18" i="1"/>
  <c r="R18" i="1"/>
  <c r="Q18" i="1"/>
  <c r="P18" i="1"/>
  <c r="E18" i="1"/>
  <c r="O16" i="1"/>
  <c r="N16" i="1"/>
  <c r="M16" i="1"/>
  <c r="L16" i="1"/>
  <c r="K16" i="1"/>
  <c r="J16" i="1"/>
  <c r="I16" i="1"/>
  <c r="S16" i="1" s="1"/>
  <c r="H16" i="1"/>
  <c r="R16" i="1" s="1"/>
  <c r="G16" i="1"/>
  <c r="F16" i="1"/>
  <c r="C16" i="1"/>
  <c r="B16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T11" i="1"/>
  <c r="S11" i="1"/>
  <c r="R11" i="1"/>
  <c r="Q11" i="1"/>
  <c r="P11" i="1"/>
  <c r="E11" i="1"/>
  <c r="U11" i="1" s="1"/>
  <c r="U10" i="1"/>
  <c r="S10" i="1"/>
  <c r="R10" i="1"/>
  <c r="Q10" i="1"/>
  <c r="P10" i="1"/>
  <c r="E10" i="1"/>
  <c r="S9" i="1"/>
  <c r="R9" i="1"/>
  <c r="Q9" i="1"/>
  <c r="U9" i="1" s="1"/>
  <c r="P9" i="1"/>
  <c r="E9" i="1"/>
  <c r="T9" i="1" s="1"/>
  <c r="U49" i="1" l="1"/>
  <c r="T49" i="1"/>
  <c r="T24" i="1"/>
  <c r="U24" i="1"/>
  <c r="U63" i="2"/>
  <c r="T63" i="2"/>
  <c r="T89" i="2"/>
  <c r="U89" i="2"/>
  <c r="U12" i="3"/>
  <c r="T12" i="3"/>
  <c r="T18" i="18"/>
  <c r="U18" i="18"/>
  <c r="U40" i="3"/>
  <c r="T40" i="3"/>
  <c r="U86" i="6"/>
  <c r="T86" i="6"/>
  <c r="U30" i="7"/>
  <c r="T30" i="7"/>
  <c r="U27" i="9"/>
  <c r="T27" i="9"/>
  <c r="U40" i="1"/>
  <c r="T40" i="1"/>
  <c r="U92" i="1"/>
  <c r="T92" i="1"/>
  <c r="R67" i="2"/>
  <c r="U94" i="2"/>
  <c r="U18" i="3"/>
  <c r="T18" i="3"/>
  <c r="U40" i="5"/>
  <c r="T40" i="5"/>
  <c r="U56" i="6"/>
  <c r="T56" i="6"/>
  <c r="U47" i="13"/>
  <c r="T47" i="13"/>
  <c r="U24" i="14"/>
  <c r="T24" i="14"/>
  <c r="U106" i="2"/>
  <c r="T106" i="2"/>
  <c r="T29" i="2"/>
  <c r="U29" i="2"/>
  <c r="U43" i="2"/>
  <c r="T43" i="2"/>
  <c r="U56" i="2"/>
  <c r="T56" i="2"/>
  <c r="T71" i="2"/>
  <c r="U71" i="2"/>
  <c r="Q16" i="3"/>
  <c r="S16" i="3"/>
  <c r="U14" i="6"/>
  <c r="T14" i="6"/>
  <c r="U40" i="6"/>
  <c r="T40" i="6"/>
  <c r="U95" i="6"/>
  <c r="T95" i="6"/>
  <c r="T86" i="12"/>
  <c r="U86" i="12"/>
  <c r="U52" i="2"/>
  <c r="T52" i="2"/>
  <c r="U29" i="4"/>
  <c r="T29" i="4"/>
  <c r="U49" i="5"/>
  <c r="T49" i="5"/>
  <c r="U23" i="11"/>
  <c r="T23" i="11"/>
  <c r="U93" i="11"/>
  <c r="T93" i="11"/>
  <c r="U14" i="12"/>
  <c r="T14" i="12"/>
  <c r="U53" i="12"/>
  <c r="T53" i="12"/>
  <c r="U21" i="7"/>
  <c r="T21" i="7"/>
  <c r="U23" i="1"/>
  <c r="T23" i="1"/>
  <c r="T36" i="1"/>
  <c r="U88" i="3"/>
  <c r="T88" i="3"/>
  <c r="U36" i="4"/>
  <c r="T36" i="4"/>
  <c r="U11" i="5"/>
  <c r="T11" i="5"/>
  <c r="U40" i="8"/>
  <c r="T40" i="8"/>
  <c r="U50" i="1"/>
  <c r="T50" i="1"/>
  <c r="U64" i="2"/>
  <c r="T64" i="2"/>
  <c r="U9" i="4"/>
  <c r="T9" i="4"/>
  <c r="U22" i="6"/>
  <c r="T22" i="6"/>
  <c r="U36" i="6"/>
  <c r="T36" i="6"/>
  <c r="U19" i="10"/>
  <c r="T19" i="10"/>
  <c r="U92" i="2"/>
  <c r="T92" i="2"/>
  <c r="U11" i="2"/>
  <c r="T11" i="2"/>
  <c r="U51" i="2"/>
  <c r="T51" i="2"/>
  <c r="T22" i="4"/>
  <c r="U22" i="4"/>
  <c r="R25" i="5"/>
  <c r="Q87" i="6"/>
  <c r="U93" i="9"/>
  <c r="T93" i="9"/>
  <c r="U40" i="9"/>
  <c r="T40" i="9"/>
  <c r="U53" i="10"/>
  <c r="T53" i="10"/>
  <c r="T33" i="11"/>
  <c r="U33" i="11"/>
  <c r="T37" i="11"/>
  <c r="U21" i="14"/>
  <c r="T21" i="14"/>
  <c r="T65" i="17"/>
  <c r="U65" i="17"/>
  <c r="U64" i="20"/>
  <c r="T64" i="20"/>
  <c r="U47" i="21"/>
  <c r="T47" i="21"/>
  <c r="T90" i="9"/>
  <c r="U90" i="9"/>
  <c r="U36" i="1"/>
  <c r="P41" i="1"/>
  <c r="Q41" i="1"/>
  <c r="T94" i="1"/>
  <c r="U18" i="2"/>
  <c r="T21" i="2"/>
  <c r="T27" i="2"/>
  <c r="T38" i="2"/>
  <c r="T45" i="2"/>
  <c r="U93" i="2"/>
  <c r="T15" i="3"/>
  <c r="T29" i="3"/>
  <c r="E31" i="3"/>
  <c r="U48" i="3"/>
  <c r="T51" i="3"/>
  <c r="T56" i="3"/>
  <c r="T90" i="3"/>
  <c r="T19" i="4"/>
  <c r="T38" i="4"/>
  <c r="T45" i="4"/>
  <c r="T58" i="4"/>
  <c r="E60" i="4"/>
  <c r="E67" i="4"/>
  <c r="U24" i="5"/>
  <c r="U36" i="5"/>
  <c r="P41" i="5"/>
  <c r="Q41" i="5"/>
  <c r="T51" i="5"/>
  <c r="T58" i="5"/>
  <c r="T62" i="5"/>
  <c r="E67" i="5"/>
  <c r="Q16" i="6"/>
  <c r="S34" i="6"/>
  <c r="Q41" i="6"/>
  <c r="T46" i="6"/>
  <c r="T53" i="6"/>
  <c r="T58" i="6"/>
  <c r="T13" i="7"/>
  <c r="T18" i="7"/>
  <c r="U23" i="7"/>
  <c r="T27" i="7"/>
  <c r="Q41" i="7"/>
  <c r="S41" i="7"/>
  <c r="U38" i="8"/>
  <c r="U49" i="8"/>
  <c r="T49" i="8"/>
  <c r="U11" i="9"/>
  <c r="T11" i="9"/>
  <c r="E72" i="9"/>
  <c r="S73" i="9"/>
  <c r="Q16" i="10"/>
  <c r="U16" i="10" s="1"/>
  <c r="U47" i="10"/>
  <c r="T47" i="10"/>
  <c r="E67" i="10"/>
  <c r="T19" i="11"/>
  <c r="U19" i="11"/>
  <c r="T56" i="11"/>
  <c r="U56" i="11"/>
  <c r="E73" i="11"/>
  <c r="T10" i="12"/>
  <c r="U15" i="13"/>
  <c r="T15" i="13"/>
  <c r="T94" i="15"/>
  <c r="U94" i="15"/>
  <c r="U23" i="17"/>
  <c r="T23" i="17"/>
  <c r="E25" i="4"/>
  <c r="T25" i="4" s="1"/>
  <c r="U13" i="1"/>
  <c r="Q31" i="1"/>
  <c r="T51" i="1"/>
  <c r="T62" i="1"/>
  <c r="Q87" i="1"/>
  <c r="T53" i="2"/>
  <c r="P72" i="2"/>
  <c r="R72" i="2"/>
  <c r="T14" i="3"/>
  <c r="E16" i="3"/>
  <c r="T28" i="3"/>
  <c r="T71" i="3"/>
  <c r="T18" i="4"/>
  <c r="Q41" i="4"/>
  <c r="E54" i="4"/>
  <c r="T57" i="4"/>
  <c r="R73" i="4"/>
  <c r="R73" i="5"/>
  <c r="U15" i="6"/>
  <c r="R16" i="6"/>
  <c r="U24" i="6"/>
  <c r="T52" i="6"/>
  <c r="T88" i="6"/>
  <c r="U92" i="6"/>
  <c r="T22" i="7"/>
  <c r="U89" i="7"/>
  <c r="U39" i="8"/>
  <c r="T39" i="8"/>
  <c r="T96" i="8"/>
  <c r="U96" i="8"/>
  <c r="U18" i="10"/>
  <c r="T18" i="10"/>
  <c r="U33" i="10"/>
  <c r="T33" i="10"/>
  <c r="U13" i="12"/>
  <c r="T13" i="12"/>
  <c r="U52" i="12"/>
  <c r="T52" i="12"/>
  <c r="T91" i="13"/>
  <c r="U91" i="13"/>
  <c r="U91" i="15"/>
  <c r="T91" i="15"/>
  <c r="U38" i="16"/>
  <c r="T38" i="16"/>
  <c r="T43" i="19"/>
  <c r="U43" i="19"/>
  <c r="T91" i="19"/>
  <c r="U91" i="19"/>
  <c r="U13" i="20"/>
  <c r="T13" i="20"/>
  <c r="T36" i="5"/>
  <c r="U91" i="7"/>
  <c r="T91" i="7"/>
  <c r="T19" i="1"/>
  <c r="U14" i="2"/>
  <c r="E31" i="2"/>
  <c r="U31" i="2" s="1"/>
  <c r="T44" i="2"/>
  <c r="S68" i="2"/>
  <c r="Q72" i="2"/>
  <c r="S72" i="2"/>
  <c r="T47" i="3"/>
  <c r="U59" i="3"/>
  <c r="E68" i="3"/>
  <c r="E72" i="3"/>
  <c r="T89" i="3"/>
  <c r="P72" i="4"/>
  <c r="Q72" i="4"/>
  <c r="T23" i="5"/>
  <c r="T50" i="5"/>
  <c r="E74" i="5"/>
  <c r="U95" i="5"/>
  <c r="T30" i="6"/>
  <c r="E54" i="7"/>
  <c r="U57" i="7"/>
  <c r="T57" i="7"/>
  <c r="U90" i="7"/>
  <c r="T90" i="7"/>
  <c r="U39" i="9"/>
  <c r="T39" i="9"/>
  <c r="U53" i="9"/>
  <c r="T53" i="9"/>
  <c r="U11" i="11"/>
  <c r="T11" i="11"/>
  <c r="U48" i="11"/>
  <c r="T48" i="11"/>
  <c r="T70" i="3"/>
  <c r="T10" i="1"/>
  <c r="T52" i="1"/>
  <c r="Q25" i="2"/>
  <c r="P25" i="3"/>
  <c r="Q25" i="3"/>
  <c r="P31" i="3"/>
  <c r="Q31" i="3"/>
  <c r="E60" i="3"/>
  <c r="P73" i="3"/>
  <c r="R73" i="3"/>
  <c r="P87" i="4"/>
  <c r="E68" i="5"/>
  <c r="P31" i="6"/>
  <c r="R31" i="6"/>
  <c r="P72" i="6"/>
  <c r="R72" i="6"/>
  <c r="U11" i="8"/>
  <c r="T11" i="8"/>
  <c r="U48" i="8"/>
  <c r="T48" i="8"/>
  <c r="U71" i="9"/>
  <c r="T71" i="9"/>
  <c r="U46" i="10"/>
  <c r="T46" i="10"/>
  <c r="U66" i="10"/>
  <c r="T66" i="10"/>
  <c r="U24" i="11"/>
  <c r="T24" i="11"/>
  <c r="T45" i="11"/>
  <c r="U45" i="11"/>
  <c r="U94" i="11"/>
  <c r="T94" i="11"/>
  <c r="U22" i="12"/>
  <c r="T22" i="12"/>
  <c r="U22" i="13"/>
  <c r="T22" i="13"/>
  <c r="U86" i="13"/>
  <c r="T86" i="13"/>
  <c r="U48" i="14"/>
  <c r="T48" i="14"/>
  <c r="U39" i="19"/>
  <c r="T39" i="19"/>
  <c r="U24" i="8"/>
  <c r="T24" i="8"/>
  <c r="R31" i="1"/>
  <c r="R73" i="1"/>
  <c r="U13" i="2"/>
  <c r="U10" i="3"/>
  <c r="T46" i="3"/>
  <c r="T66" i="3"/>
  <c r="T96" i="3"/>
  <c r="U10" i="4"/>
  <c r="T28" i="4"/>
  <c r="P34" i="4"/>
  <c r="R34" i="4"/>
  <c r="P67" i="4"/>
  <c r="T71" i="4"/>
  <c r="T91" i="4"/>
  <c r="T22" i="5"/>
  <c r="T48" i="5"/>
  <c r="U64" i="5"/>
  <c r="T94" i="5"/>
  <c r="U18" i="6"/>
  <c r="T21" i="6"/>
  <c r="T44" i="6"/>
  <c r="T64" i="6"/>
  <c r="T15" i="7"/>
  <c r="T29" i="7"/>
  <c r="U49" i="7"/>
  <c r="U53" i="7"/>
  <c r="T53" i="7"/>
  <c r="Q73" i="8"/>
  <c r="S73" i="8"/>
  <c r="U27" i="10"/>
  <c r="T27" i="10"/>
  <c r="R73" i="10"/>
  <c r="U95" i="10"/>
  <c r="T95" i="10"/>
  <c r="U40" i="12"/>
  <c r="T40" i="12"/>
  <c r="T58" i="12"/>
  <c r="U58" i="12"/>
  <c r="R31" i="18"/>
  <c r="S25" i="6"/>
  <c r="U58" i="7"/>
  <c r="T58" i="7"/>
  <c r="E16" i="1"/>
  <c r="S31" i="1"/>
  <c r="T33" i="1"/>
  <c r="U37" i="1"/>
  <c r="T39" i="1"/>
  <c r="E41" i="1"/>
  <c r="E72" i="1"/>
  <c r="U93" i="1"/>
  <c r="U15" i="2"/>
  <c r="R16" i="2"/>
  <c r="T24" i="2"/>
  <c r="Q41" i="2"/>
  <c r="S41" i="2"/>
  <c r="Q67" i="2"/>
  <c r="T94" i="2"/>
  <c r="T96" i="2"/>
  <c r="R16" i="3"/>
  <c r="U33" i="3"/>
  <c r="E67" i="3"/>
  <c r="Q34" i="4"/>
  <c r="U34" i="4" s="1"/>
  <c r="S34" i="4"/>
  <c r="U37" i="4"/>
  <c r="R54" i="4"/>
  <c r="R67" i="4"/>
  <c r="R74" i="4"/>
  <c r="R16" i="5"/>
  <c r="U27" i="5"/>
  <c r="T33" i="5"/>
  <c r="U37" i="5"/>
  <c r="T39" i="5"/>
  <c r="E41" i="5"/>
  <c r="P72" i="5"/>
  <c r="E73" i="5"/>
  <c r="T13" i="6"/>
  <c r="T33" i="6"/>
  <c r="T39" i="6"/>
  <c r="E41" i="6"/>
  <c r="U11" i="7"/>
  <c r="E31" i="7"/>
  <c r="U50" i="7"/>
  <c r="T50" i="7"/>
  <c r="U12" i="9"/>
  <c r="T12" i="9"/>
  <c r="U45" i="9"/>
  <c r="T45" i="9"/>
  <c r="U40" i="11"/>
  <c r="T40" i="11"/>
  <c r="E60" i="11"/>
  <c r="U63" i="11"/>
  <c r="T63" i="11"/>
  <c r="U50" i="13"/>
  <c r="T50" i="13"/>
  <c r="U29" i="18"/>
  <c r="T29" i="18"/>
  <c r="T46" i="18"/>
  <c r="U46" i="18"/>
  <c r="Q34" i="9"/>
  <c r="R16" i="10"/>
  <c r="E31" i="12"/>
  <c r="P67" i="12"/>
  <c r="U70" i="12"/>
  <c r="U30" i="14"/>
  <c r="T30" i="14"/>
  <c r="S54" i="14"/>
  <c r="Q72" i="14"/>
  <c r="S72" i="14"/>
  <c r="R87" i="15"/>
  <c r="U14" i="18"/>
  <c r="T14" i="18"/>
  <c r="U11" i="19"/>
  <c r="T11" i="19"/>
  <c r="U62" i="19"/>
  <c r="T62" i="19"/>
  <c r="U92" i="20"/>
  <c r="T92" i="20"/>
  <c r="S16" i="21"/>
  <c r="Q16" i="21"/>
  <c r="T88" i="21"/>
  <c r="U88" i="21"/>
  <c r="U18" i="24"/>
  <c r="T18" i="24"/>
  <c r="T52" i="24"/>
  <c r="U52" i="24"/>
  <c r="T58" i="24"/>
  <c r="U58" i="24"/>
  <c r="U110" i="13"/>
  <c r="T110" i="13"/>
  <c r="T102" i="11"/>
  <c r="U102" i="11"/>
  <c r="T47" i="7"/>
  <c r="T65" i="7"/>
  <c r="R73" i="7"/>
  <c r="Q16" i="8"/>
  <c r="E60" i="8"/>
  <c r="R72" i="8"/>
  <c r="T91" i="8"/>
  <c r="R34" i="9"/>
  <c r="R41" i="9"/>
  <c r="U70" i="10"/>
  <c r="S72" i="10"/>
  <c r="E73" i="10"/>
  <c r="T89" i="10"/>
  <c r="T39" i="11"/>
  <c r="Q72" i="11"/>
  <c r="R74" i="11"/>
  <c r="R16" i="12"/>
  <c r="R67" i="12"/>
  <c r="S68" i="12"/>
  <c r="U71" i="12"/>
  <c r="S87" i="12"/>
  <c r="U92" i="12"/>
  <c r="T27" i="13"/>
  <c r="U40" i="13"/>
  <c r="U45" i="13"/>
  <c r="R73" i="13"/>
  <c r="T18" i="14"/>
  <c r="T39" i="14"/>
  <c r="U50" i="14"/>
  <c r="U12" i="15"/>
  <c r="T38" i="15"/>
  <c r="U46" i="15"/>
  <c r="T28" i="16"/>
  <c r="U28" i="16"/>
  <c r="E74" i="18"/>
  <c r="U89" i="18"/>
  <c r="T89" i="18"/>
  <c r="U21" i="19"/>
  <c r="T21" i="19"/>
  <c r="E67" i="19"/>
  <c r="U22" i="20"/>
  <c r="T22" i="20"/>
  <c r="T63" i="20"/>
  <c r="U63" i="20"/>
  <c r="E60" i="7"/>
  <c r="U10" i="8"/>
  <c r="Q41" i="8"/>
  <c r="E67" i="8"/>
  <c r="P74" i="8"/>
  <c r="U91" i="8"/>
  <c r="Q67" i="9"/>
  <c r="R68" i="9"/>
  <c r="E73" i="9"/>
  <c r="E16" i="10"/>
  <c r="E31" i="10"/>
  <c r="P34" i="10"/>
  <c r="Q34" i="10"/>
  <c r="P67" i="10"/>
  <c r="R67" i="10"/>
  <c r="R34" i="11"/>
  <c r="S54" i="11"/>
  <c r="S68" i="11"/>
  <c r="Q16" i="12"/>
  <c r="P16" i="13"/>
  <c r="R16" i="13"/>
  <c r="R16" i="15"/>
  <c r="S73" i="17"/>
  <c r="R25" i="24"/>
  <c r="L114" i="18"/>
  <c r="R114" i="18" s="1"/>
  <c r="R97" i="18"/>
  <c r="P54" i="8"/>
  <c r="P31" i="9"/>
  <c r="R31" i="9"/>
  <c r="Q67" i="11"/>
  <c r="U15" i="14"/>
  <c r="T15" i="14"/>
  <c r="E60" i="14"/>
  <c r="U66" i="14"/>
  <c r="T66" i="14"/>
  <c r="T10" i="16"/>
  <c r="T20" i="18"/>
  <c r="U20" i="18"/>
  <c r="T48" i="18"/>
  <c r="U48" i="18"/>
  <c r="T93" i="19"/>
  <c r="U93" i="19"/>
  <c r="E34" i="20"/>
  <c r="Q87" i="7"/>
  <c r="T37" i="8"/>
  <c r="S72" i="8"/>
  <c r="P25" i="9"/>
  <c r="R72" i="9"/>
  <c r="S74" i="9"/>
  <c r="U52" i="10"/>
  <c r="R16" i="11"/>
  <c r="Q73" i="14"/>
  <c r="U27" i="16"/>
  <c r="T27" i="16"/>
  <c r="U43" i="16"/>
  <c r="T43" i="16"/>
  <c r="U15" i="17"/>
  <c r="T15" i="17"/>
  <c r="T33" i="17"/>
  <c r="U33" i="17"/>
  <c r="S34" i="18"/>
  <c r="U91" i="18"/>
  <c r="U66" i="19"/>
  <c r="T66" i="19"/>
  <c r="U43" i="23"/>
  <c r="T43" i="23"/>
  <c r="T46" i="23"/>
  <c r="U46" i="23"/>
  <c r="T39" i="7"/>
  <c r="R72" i="7"/>
  <c r="Q25" i="8"/>
  <c r="U37" i="8"/>
  <c r="E41" i="8"/>
  <c r="E72" i="8"/>
  <c r="R25" i="9"/>
  <c r="E41" i="9"/>
  <c r="U58" i="9"/>
  <c r="Q72" i="9"/>
  <c r="R41" i="10"/>
  <c r="Q16" i="11"/>
  <c r="E25" i="11"/>
  <c r="E34" i="11"/>
  <c r="E41" i="11"/>
  <c r="T59" i="11"/>
  <c r="T66" i="11"/>
  <c r="T91" i="11"/>
  <c r="U21" i="12"/>
  <c r="T39" i="12"/>
  <c r="E41" i="12"/>
  <c r="T48" i="12"/>
  <c r="E54" i="12"/>
  <c r="Q72" i="12"/>
  <c r="T14" i="13"/>
  <c r="U21" i="13"/>
  <c r="T24" i="13"/>
  <c r="T70" i="13"/>
  <c r="T90" i="13"/>
  <c r="U95" i="13"/>
  <c r="T95" i="13"/>
  <c r="U46" i="14"/>
  <c r="T46" i="14"/>
  <c r="Q67" i="14"/>
  <c r="S67" i="14"/>
  <c r="T92" i="14"/>
  <c r="T10" i="15"/>
  <c r="U14" i="15"/>
  <c r="U48" i="15"/>
  <c r="T23" i="16"/>
  <c r="U23" i="16"/>
  <c r="U13" i="17"/>
  <c r="U65" i="18"/>
  <c r="U29" i="19"/>
  <c r="T29" i="19"/>
  <c r="T63" i="19"/>
  <c r="U63" i="19"/>
  <c r="U89" i="21"/>
  <c r="T89" i="21"/>
  <c r="E41" i="13"/>
  <c r="P25" i="14"/>
  <c r="R25" i="14"/>
  <c r="E31" i="14"/>
  <c r="Q41" i="15"/>
  <c r="S87" i="15"/>
  <c r="T13" i="16"/>
  <c r="Q16" i="16"/>
  <c r="P25" i="16"/>
  <c r="R25" i="16"/>
  <c r="E31" i="16"/>
  <c r="U56" i="16"/>
  <c r="E73" i="16"/>
  <c r="U18" i="17"/>
  <c r="Q31" i="17"/>
  <c r="S31" i="17"/>
  <c r="E34" i="17"/>
  <c r="E41" i="17"/>
  <c r="R68" i="17"/>
  <c r="T10" i="18"/>
  <c r="U38" i="18"/>
  <c r="R68" i="18"/>
  <c r="U92" i="18"/>
  <c r="U30" i="19"/>
  <c r="R31" i="19"/>
  <c r="E60" i="20"/>
  <c r="U96" i="20"/>
  <c r="T96" i="20"/>
  <c r="U18" i="21"/>
  <c r="T18" i="21"/>
  <c r="E31" i="21"/>
  <c r="E72" i="21"/>
  <c r="U10" i="22"/>
  <c r="T10" i="22"/>
  <c r="Q25" i="22"/>
  <c r="U58" i="22"/>
  <c r="T58" i="22"/>
  <c r="U91" i="22"/>
  <c r="T91" i="22"/>
  <c r="U11" i="24"/>
  <c r="T11" i="24"/>
  <c r="S16" i="24"/>
  <c r="Q16" i="24"/>
  <c r="U40" i="24"/>
  <c r="T40" i="24"/>
  <c r="U63" i="24"/>
  <c r="T63" i="24"/>
  <c r="P87" i="24"/>
  <c r="T112" i="19"/>
  <c r="U112" i="19"/>
  <c r="U106" i="16"/>
  <c r="T106" i="16"/>
  <c r="U52" i="13"/>
  <c r="S54" i="13"/>
  <c r="P72" i="13"/>
  <c r="R72" i="13"/>
  <c r="R68" i="14"/>
  <c r="T91" i="14"/>
  <c r="Q16" i="15"/>
  <c r="E25" i="15"/>
  <c r="Q31" i="15"/>
  <c r="S31" i="15"/>
  <c r="R73" i="15"/>
  <c r="U10" i="16"/>
  <c r="P16" i="17"/>
  <c r="R16" i="17"/>
  <c r="Q25" i="17"/>
  <c r="E60" i="17"/>
  <c r="E73" i="17"/>
  <c r="R74" i="17"/>
  <c r="S16" i="18"/>
  <c r="Q31" i="18"/>
  <c r="S31" i="18"/>
  <c r="E34" i="18"/>
  <c r="S72" i="18"/>
  <c r="E73" i="18"/>
  <c r="R16" i="19"/>
  <c r="U23" i="19"/>
  <c r="R34" i="19"/>
  <c r="U24" i="20"/>
  <c r="U28" i="20"/>
  <c r="E41" i="20"/>
  <c r="U10" i="21"/>
  <c r="U46" i="21"/>
  <c r="T46" i="21"/>
  <c r="U21" i="22"/>
  <c r="U39" i="22"/>
  <c r="P87" i="22"/>
  <c r="U91" i="23"/>
  <c r="T91" i="23"/>
  <c r="T27" i="24"/>
  <c r="U27" i="24"/>
  <c r="U48" i="24"/>
  <c r="T48" i="24"/>
  <c r="T109" i="21"/>
  <c r="U109" i="21"/>
  <c r="U104" i="17"/>
  <c r="T104" i="17"/>
  <c r="B114" i="16"/>
  <c r="K114" i="16"/>
  <c r="U104" i="16"/>
  <c r="T104" i="16"/>
  <c r="C114" i="15"/>
  <c r="U112" i="4"/>
  <c r="T112" i="4"/>
  <c r="E34" i="13"/>
  <c r="U10" i="14"/>
  <c r="Q25" i="14"/>
  <c r="E41" i="14"/>
  <c r="U56" i="14"/>
  <c r="S68" i="14"/>
  <c r="R87" i="14"/>
  <c r="T89" i="14"/>
  <c r="T9" i="15"/>
  <c r="E16" i="15"/>
  <c r="T33" i="15"/>
  <c r="E41" i="15"/>
  <c r="T92" i="15"/>
  <c r="E16" i="16"/>
  <c r="Q25" i="16"/>
  <c r="U37" i="16"/>
  <c r="E41" i="16"/>
  <c r="U65" i="16"/>
  <c r="Q68" i="16"/>
  <c r="S72" i="16"/>
  <c r="T95" i="16"/>
  <c r="E31" i="17"/>
  <c r="U47" i="17"/>
  <c r="R16" i="18"/>
  <c r="P67" i="18"/>
  <c r="R67" i="18"/>
  <c r="R72" i="18"/>
  <c r="U12" i="19"/>
  <c r="E41" i="19"/>
  <c r="U14" i="20"/>
  <c r="E25" i="20"/>
  <c r="U51" i="20"/>
  <c r="P54" i="20"/>
  <c r="T54" i="20" s="1"/>
  <c r="T56" i="20"/>
  <c r="U56" i="20"/>
  <c r="S41" i="21"/>
  <c r="Q41" i="21"/>
  <c r="U71" i="21"/>
  <c r="T71" i="21"/>
  <c r="U22" i="22"/>
  <c r="T22" i="22"/>
  <c r="U51" i="22"/>
  <c r="T51" i="22"/>
  <c r="R67" i="23"/>
  <c r="S74" i="23"/>
  <c r="U39" i="24"/>
  <c r="T39" i="24"/>
  <c r="U62" i="24"/>
  <c r="T62" i="24"/>
  <c r="S72" i="24"/>
  <c r="Q72" i="24"/>
  <c r="K114" i="14"/>
  <c r="U106" i="10"/>
  <c r="T106" i="10"/>
  <c r="U107" i="9"/>
  <c r="T107" i="9"/>
  <c r="U111" i="7"/>
  <c r="T111" i="7"/>
  <c r="T103" i="5"/>
  <c r="U103" i="5"/>
  <c r="U110" i="2"/>
  <c r="T110" i="2"/>
  <c r="S87" i="18"/>
  <c r="U52" i="20"/>
  <c r="T52" i="20"/>
  <c r="U90" i="21"/>
  <c r="T90" i="21"/>
  <c r="U11" i="23"/>
  <c r="T11" i="23"/>
  <c r="T51" i="23"/>
  <c r="U51" i="23"/>
  <c r="U19" i="24"/>
  <c r="T19" i="24"/>
  <c r="U59" i="24"/>
  <c r="T59" i="24"/>
  <c r="T108" i="19"/>
  <c r="U108" i="19"/>
  <c r="T102" i="6"/>
  <c r="U102" i="6"/>
  <c r="O115" i="18"/>
  <c r="O114" i="18"/>
  <c r="U49" i="13"/>
  <c r="U14" i="14"/>
  <c r="U23" i="14"/>
  <c r="U43" i="14"/>
  <c r="U51" i="14"/>
  <c r="U63" i="14"/>
  <c r="T94" i="14"/>
  <c r="U96" i="14"/>
  <c r="Q25" i="15"/>
  <c r="R54" i="15"/>
  <c r="R72" i="15"/>
  <c r="P87" i="15"/>
  <c r="U94" i="16"/>
  <c r="Q16" i="17"/>
  <c r="E25" i="17"/>
  <c r="R34" i="17"/>
  <c r="U39" i="17"/>
  <c r="T46" i="17"/>
  <c r="S87" i="17"/>
  <c r="U10" i="18"/>
  <c r="E16" i="18"/>
  <c r="E31" i="18"/>
  <c r="U37" i="18"/>
  <c r="U45" i="18"/>
  <c r="U59" i="18"/>
  <c r="E72" i="18"/>
  <c r="T91" i="18"/>
  <c r="E74" i="19"/>
  <c r="U10" i="20"/>
  <c r="U11" i="22"/>
  <c r="T11" i="22"/>
  <c r="T90" i="23"/>
  <c r="U90" i="23"/>
  <c r="S34" i="24"/>
  <c r="U106" i="1"/>
  <c r="T106" i="1"/>
  <c r="K114" i="22"/>
  <c r="U99" i="22"/>
  <c r="T99" i="22"/>
  <c r="U105" i="9"/>
  <c r="T105" i="9"/>
  <c r="E97" i="4"/>
  <c r="U108" i="2"/>
  <c r="T108" i="2"/>
  <c r="P73" i="14"/>
  <c r="R73" i="14"/>
  <c r="R34" i="15"/>
  <c r="R73" i="16"/>
  <c r="U91" i="16"/>
  <c r="E16" i="17"/>
  <c r="E74" i="17"/>
  <c r="E34" i="19"/>
  <c r="Q60" i="19"/>
  <c r="U43" i="20"/>
  <c r="T43" i="20"/>
  <c r="U38" i="21"/>
  <c r="T38" i="21"/>
  <c r="Q31" i="23"/>
  <c r="S31" i="23"/>
  <c r="U95" i="24"/>
  <c r="T95" i="24"/>
  <c r="T109" i="14"/>
  <c r="U109" i="14"/>
  <c r="N114" i="21"/>
  <c r="N115" i="21"/>
  <c r="O115" i="12"/>
  <c r="O114" i="12"/>
  <c r="O114" i="4"/>
  <c r="O115" i="4"/>
  <c r="P60" i="20"/>
  <c r="T10" i="21"/>
  <c r="E16" i="21"/>
  <c r="T23" i="21"/>
  <c r="T28" i="21"/>
  <c r="T62" i="22"/>
  <c r="T92" i="22"/>
  <c r="T30" i="24"/>
  <c r="T37" i="24"/>
  <c r="R74" i="24"/>
  <c r="C114" i="21"/>
  <c r="N115" i="20"/>
  <c r="M114" i="17"/>
  <c r="S114" i="17" s="1"/>
  <c r="I114" i="9"/>
  <c r="B114" i="8"/>
  <c r="K114" i="8"/>
  <c r="U53" i="20"/>
  <c r="U65" i="20"/>
  <c r="T9" i="21"/>
  <c r="T19" i="21"/>
  <c r="T27" i="21"/>
  <c r="U39" i="21"/>
  <c r="T48" i="21"/>
  <c r="T91" i="21"/>
  <c r="E16" i="22"/>
  <c r="P41" i="22"/>
  <c r="R41" i="22"/>
  <c r="P25" i="23"/>
  <c r="Q25" i="23"/>
  <c r="T95" i="23"/>
  <c r="E25" i="24"/>
  <c r="U30" i="24"/>
  <c r="T36" i="24"/>
  <c r="U49" i="24"/>
  <c r="U64" i="24"/>
  <c r="R73" i="24"/>
  <c r="S74" i="24"/>
  <c r="K114" i="1"/>
  <c r="L114" i="1"/>
  <c r="R114" i="1" s="1"/>
  <c r="J114" i="23"/>
  <c r="M114" i="21"/>
  <c r="S114" i="21" s="1"/>
  <c r="G114" i="20"/>
  <c r="T110" i="19"/>
  <c r="W114" i="16"/>
  <c r="B114" i="14"/>
  <c r="U107" i="14"/>
  <c r="F114" i="13"/>
  <c r="N114" i="12"/>
  <c r="T104" i="11"/>
  <c r="T106" i="11"/>
  <c r="T108" i="4"/>
  <c r="T110" i="4"/>
  <c r="S72" i="20"/>
  <c r="T70" i="21"/>
  <c r="P87" i="23"/>
  <c r="J114" i="24"/>
  <c r="F114" i="21"/>
  <c r="V114" i="18"/>
  <c r="V114" i="17"/>
  <c r="C114" i="14"/>
  <c r="J114" i="7"/>
  <c r="K114" i="6"/>
  <c r="R34" i="21"/>
  <c r="R54" i="21"/>
  <c r="U70" i="21"/>
  <c r="S74" i="21"/>
  <c r="U27" i="22"/>
  <c r="T30" i="22"/>
  <c r="T33" i="22"/>
  <c r="T40" i="22"/>
  <c r="T50" i="22"/>
  <c r="Q73" i="22"/>
  <c r="T90" i="22"/>
  <c r="Q16" i="23"/>
  <c r="U16" i="23" s="1"/>
  <c r="T24" i="23"/>
  <c r="T50" i="23"/>
  <c r="T47" i="24"/>
  <c r="T86" i="24"/>
  <c r="T91" i="24"/>
  <c r="E81" i="19"/>
  <c r="E81" i="7"/>
  <c r="E81" i="3"/>
  <c r="C114" i="23"/>
  <c r="U111" i="23"/>
  <c r="T98" i="19"/>
  <c r="W114" i="18"/>
  <c r="W114" i="17"/>
  <c r="T102" i="17"/>
  <c r="T112" i="17"/>
  <c r="I114" i="16"/>
  <c r="J114" i="15"/>
  <c r="D114" i="14"/>
  <c r="M114" i="14"/>
  <c r="S114" i="14" s="1"/>
  <c r="U112" i="14"/>
  <c r="K114" i="7"/>
  <c r="C114" i="6"/>
  <c r="M114" i="5"/>
  <c r="S114" i="5" s="1"/>
  <c r="P73" i="20"/>
  <c r="R73" i="20"/>
  <c r="Q34" i="21"/>
  <c r="R41" i="21"/>
  <c r="U52" i="21"/>
  <c r="R16" i="22"/>
  <c r="P25" i="22"/>
  <c r="R25" i="22"/>
  <c r="R34" i="22"/>
  <c r="T52" i="22"/>
  <c r="R16" i="23"/>
  <c r="E34" i="23"/>
  <c r="P41" i="23"/>
  <c r="R41" i="23"/>
  <c r="Q67" i="23"/>
  <c r="S72" i="23"/>
  <c r="R34" i="24"/>
  <c r="E60" i="24"/>
  <c r="U60" i="24" s="1"/>
  <c r="R72" i="24"/>
  <c r="E81" i="11"/>
  <c r="T99" i="1"/>
  <c r="C114" i="24"/>
  <c r="H114" i="17"/>
  <c r="J114" i="16"/>
  <c r="B114" i="15"/>
  <c r="K114" i="15"/>
  <c r="W114" i="8"/>
  <c r="C114" i="7"/>
  <c r="D114" i="6"/>
  <c r="M114" i="6"/>
  <c r="S114" i="6" s="1"/>
  <c r="F114" i="5"/>
  <c r="G114" i="4"/>
  <c r="E73" i="22"/>
  <c r="Q87" i="22"/>
  <c r="U87" i="22" s="1"/>
  <c r="E16" i="23"/>
  <c r="E68" i="23"/>
  <c r="J114" i="17"/>
  <c r="G114" i="10"/>
  <c r="I114" i="8"/>
  <c r="G114" i="2"/>
  <c r="W114" i="2"/>
  <c r="Q54" i="24"/>
  <c r="S68" i="24"/>
  <c r="E74" i="24"/>
  <c r="Q68" i="24"/>
  <c r="U68" i="24" s="1"/>
  <c r="T103" i="24"/>
  <c r="T101" i="24"/>
  <c r="T111" i="24"/>
  <c r="T109" i="24"/>
  <c r="R54" i="23"/>
  <c r="T48" i="23"/>
  <c r="E54" i="23"/>
  <c r="S68" i="23"/>
  <c r="R74" i="23"/>
  <c r="U58" i="23"/>
  <c r="E74" i="23"/>
  <c r="U103" i="23"/>
  <c r="T105" i="23"/>
  <c r="T112" i="23"/>
  <c r="U101" i="23"/>
  <c r="E54" i="22"/>
  <c r="P74" i="22"/>
  <c r="R54" i="22"/>
  <c r="S68" i="22"/>
  <c r="E68" i="22"/>
  <c r="R74" i="22"/>
  <c r="R68" i="22"/>
  <c r="Q74" i="22"/>
  <c r="U74" i="22" s="1"/>
  <c r="S74" i="22"/>
  <c r="E74" i="22"/>
  <c r="T59" i="22"/>
  <c r="U108" i="22"/>
  <c r="U102" i="22"/>
  <c r="T107" i="22"/>
  <c r="U109" i="22"/>
  <c r="R68" i="21"/>
  <c r="R74" i="21"/>
  <c r="E68" i="21"/>
  <c r="E54" i="21"/>
  <c r="Q60" i="21"/>
  <c r="S60" i="21"/>
  <c r="T59" i="21"/>
  <c r="E74" i="21"/>
  <c r="T112" i="21"/>
  <c r="U110" i="21"/>
  <c r="T101" i="21"/>
  <c r="T106" i="21"/>
  <c r="E68" i="20"/>
  <c r="R54" i="20"/>
  <c r="R60" i="20"/>
  <c r="P68" i="20"/>
  <c r="R68" i="20"/>
  <c r="P74" i="20"/>
  <c r="R74" i="20"/>
  <c r="Q74" i="20"/>
  <c r="U74" i="20" s="1"/>
  <c r="S74" i="20"/>
  <c r="L114" i="20"/>
  <c r="R114" i="20" s="1"/>
  <c r="T99" i="20"/>
  <c r="T48" i="19"/>
  <c r="E54" i="19"/>
  <c r="P60" i="19"/>
  <c r="R68" i="19"/>
  <c r="E68" i="19"/>
  <c r="R60" i="19"/>
  <c r="R74" i="19"/>
  <c r="T104" i="19"/>
  <c r="S68" i="18"/>
  <c r="T58" i="18"/>
  <c r="T98" i="18"/>
  <c r="T100" i="18"/>
  <c r="T102" i="18"/>
  <c r="U111" i="18"/>
  <c r="S97" i="18"/>
  <c r="T86" i="18"/>
  <c r="P54" i="17"/>
  <c r="R54" i="17"/>
  <c r="Q54" i="17"/>
  <c r="S68" i="17"/>
  <c r="S74" i="17"/>
  <c r="E68" i="17"/>
  <c r="T110" i="17"/>
  <c r="E81" i="17"/>
  <c r="S74" i="16"/>
  <c r="Q54" i="16"/>
  <c r="S54" i="16"/>
  <c r="R74" i="16"/>
  <c r="T48" i="16"/>
  <c r="E74" i="16"/>
  <c r="E54" i="16"/>
  <c r="Q74" i="16"/>
  <c r="U74" i="16" s="1"/>
  <c r="S68" i="16"/>
  <c r="U103" i="16"/>
  <c r="T86" i="16"/>
  <c r="P60" i="15"/>
  <c r="Q60" i="15"/>
  <c r="R68" i="15"/>
  <c r="T59" i="15"/>
  <c r="T58" i="15"/>
  <c r="E68" i="15"/>
  <c r="E60" i="15"/>
  <c r="U60" i="15" s="1"/>
  <c r="E74" i="15"/>
  <c r="T100" i="15"/>
  <c r="T102" i="15"/>
  <c r="E81" i="15"/>
  <c r="P60" i="14"/>
  <c r="R60" i="14"/>
  <c r="Q68" i="14"/>
  <c r="E68" i="14"/>
  <c r="R74" i="14"/>
  <c r="Q74" i="14"/>
  <c r="U102" i="14"/>
  <c r="T86" i="14"/>
  <c r="Q54" i="13"/>
  <c r="R68" i="13"/>
  <c r="E74" i="13"/>
  <c r="R74" i="13"/>
  <c r="S68" i="13"/>
  <c r="E68" i="13"/>
  <c r="T59" i="13"/>
  <c r="E60" i="13"/>
  <c r="U60" i="13" s="1"/>
  <c r="T109" i="13"/>
  <c r="T111" i="13"/>
  <c r="T103" i="13"/>
  <c r="T105" i="13"/>
  <c r="Q68" i="12"/>
  <c r="T59" i="12"/>
  <c r="R74" i="12"/>
  <c r="E68" i="12"/>
  <c r="S74" i="12"/>
  <c r="T104" i="12"/>
  <c r="U110" i="12"/>
  <c r="U108" i="12"/>
  <c r="E68" i="11"/>
  <c r="S74" i="11"/>
  <c r="Q74" i="11"/>
  <c r="P60" i="11"/>
  <c r="R60" i="11"/>
  <c r="R68" i="11"/>
  <c r="Q68" i="11"/>
  <c r="P74" i="11"/>
  <c r="U98" i="11"/>
  <c r="T86" i="11"/>
  <c r="R54" i="10"/>
  <c r="R74" i="10"/>
  <c r="E68" i="10"/>
  <c r="Q74" i="10"/>
  <c r="E54" i="10"/>
  <c r="E74" i="10"/>
  <c r="R68" i="10"/>
  <c r="S74" i="10"/>
  <c r="S68" i="10"/>
  <c r="T98" i="10"/>
  <c r="T100" i="10"/>
  <c r="T103" i="10"/>
  <c r="T110" i="10"/>
  <c r="T108" i="10"/>
  <c r="E81" i="10"/>
  <c r="E68" i="9"/>
  <c r="E54" i="9"/>
  <c r="P68" i="9"/>
  <c r="S68" i="9"/>
  <c r="T112" i="9"/>
  <c r="T110" i="9"/>
  <c r="U104" i="9"/>
  <c r="U102" i="9"/>
  <c r="Q68" i="8"/>
  <c r="R54" i="8"/>
  <c r="S54" i="8"/>
  <c r="Q74" i="8"/>
  <c r="U74" i="8" s="1"/>
  <c r="E54" i="8"/>
  <c r="E74" i="8"/>
  <c r="S68" i="8"/>
  <c r="S74" i="8"/>
  <c r="R74" i="8"/>
  <c r="E68" i="8"/>
  <c r="P60" i="8"/>
  <c r="R60" i="8"/>
  <c r="U103" i="8"/>
  <c r="U101" i="8"/>
  <c r="U106" i="8"/>
  <c r="U104" i="8"/>
  <c r="Q74" i="7"/>
  <c r="T48" i="7"/>
  <c r="Q54" i="7"/>
  <c r="R68" i="7"/>
  <c r="E68" i="7"/>
  <c r="E74" i="7"/>
  <c r="Q60" i="7"/>
  <c r="R74" i="7"/>
  <c r="S74" i="7"/>
  <c r="T102" i="7"/>
  <c r="T100" i="7"/>
  <c r="T107" i="7"/>
  <c r="T105" i="7"/>
  <c r="T103" i="7"/>
  <c r="T48" i="6"/>
  <c r="E74" i="6"/>
  <c r="Q68" i="6"/>
  <c r="E60" i="6"/>
  <c r="P68" i="6"/>
  <c r="T68" i="6" s="1"/>
  <c r="S68" i="6"/>
  <c r="R68" i="6"/>
  <c r="S74" i="6"/>
  <c r="T112" i="6"/>
  <c r="S97" i="6"/>
  <c r="T110" i="6"/>
  <c r="Q54" i="5"/>
  <c r="E54" i="5"/>
  <c r="R68" i="5"/>
  <c r="Q60" i="5"/>
  <c r="Q68" i="5"/>
  <c r="U68" i="5" s="1"/>
  <c r="P74" i="5"/>
  <c r="T74" i="5" s="1"/>
  <c r="R74" i="5"/>
  <c r="S60" i="5"/>
  <c r="T98" i="5"/>
  <c r="E81" i="5"/>
  <c r="U86" i="5"/>
  <c r="T48" i="4"/>
  <c r="R68" i="4"/>
  <c r="E74" i="4"/>
  <c r="P60" i="4"/>
  <c r="R60" i="4"/>
  <c r="Q60" i="4"/>
  <c r="S60" i="4"/>
  <c r="P54" i="3"/>
  <c r="R54" i="3"/>
  <c r="P68" i="3"/>
  <c r="T68" i="3" s="1"/>
  <c r="R68" i="3"/>
  <c r="E74" i="3"/>
  <c r="P74" i="3"/>
  <c r="T74" i="3" s="1"/>
  <c r="T112" i="3"/>
  <c r="U110" i="3"/>
  <c r="T86" i="3"/>
  <c r="P54" i="2"/>
  <c r="Q54" i="2"/>
  <c r="R68" i="2"/>
  <c r="R74" i="2"/>
  <c r="E60" i="2"/>
  <c r="U60" i="2" s="1"/>
  <c r="Q60" i="2"/>
  <c r="T98" i="2"/>
  <c r="R97" i="2"/>
  <c r="U100" i="2"/>
  <c r="T102" i="2"/>
  <c r="S97" i="2"/>
  <c r="T86" i="2"/>
  <c r="E81" i="2"/>
  <c r="R54" i="1"/>
  <c r="Q74" i="1"/>
  <c r="Q68" i="1"/>
  <c r="E74" i="1"/>
  <c r="Q60" i="1"/>
  <c r="S68" i="1"/>
  <c r="S74" i="1"/>
  <c r="T58" i="1"/>
  <c r="E60" i="1"/>
  <c r="U60" i="1" s="1"/>
  <c r="R68" i="1"/>
  <c r="P74" i="1"/>
  <c r="T74" i="1" s="1"/>
  <c r="R74" i="1"/>
  <c r="U105" i="1"/>
  <c r="T107" i="1"/>
  <c r="T98" i="1"/>
  <c r="U25" i="1"/>
  <c r="T25" i="1"/>
  <c r="U29" i="9"/>
  <c r="T29" i="9"/>
  <c r="T53" i="11"/>
  <c r="U53" i="11"/>
  <c r="P16" i="3"/>
  <c r="S87" i="4"/>
  <c r="T63" i="7"/>
  <c r="U63" i="7"/>
  <c r="U89" i="11"/>
  <c r="T89" i="11"/>
  <c r="U31" i="15"/>
  <c r="T31" i="15"/>
  <c r="U38" i="17"/>
  <c r="T38" i="17"/>
  <c r="U20" i="2"/>
  <c r="T20" i="2"/>
  <c r="U60" i="3"/>
  <c r="T60" i="3"/>
  <c r="T31" i="4"/>
  <c r="U31" i="4"/>
  <c r="P115" i="4"/>
  <c r="P114" i="4"/>
  <c r="U68" i="6"/>
  <c r="U16" i="6"/>
  <c r="U9" i="6"/>
  <c r="T9" i="6"/>
  <c r="Q114" i="6"/>
  <c r="Q115" i="6"/>
  <c r="U57" i="1"/>
  <c r="T57" i="1"/>
  <c r="U66" i="1"/>
  <c r="T66" i="1"/>
  <c r="U60" i="5"/>
  <c r="T60" i="5"/>
  <c r="P60" i="2"/>
  <c r="U52" i="4"/>
  <c r="T52" i="4"/>
  <c r="U95" i="4"/>
  <c r="T95" i="4"/>
  <c r="U56" i="1"/>
  <c r="T56" i="1"/>
  <c r="U65" i="1"/>
  <c r="T65" i="1"/>
  <c r="Q73" i="1"/>
  <c r="P16" i="2"/>
  <c r="P25" i="2"/>
  <c r="Q34" i="2"/>
  <c r="U34" i="2" s="1"/>
  <c r="U59" i="2"/>
  <c r="T59" i="2"/>
  <c r="Q54" i="3"/>
  <c r="U54" i="3" s="1"/>
  <c r="Q68" i="3"/>
  <c r="Q73" i="3"/>
  <c r="R87" i="3"/>
  <c r="P31" i="4"/>
  <c r="T34" i="4"/>
  <c r="P54" i="4"/>
  <c r="U18" i="5"/>
  <c r="T18" i="5"/>
  <c r="U46" i="5"/>
  <c r="T46" i="5"/>
  <c r="P60" i="5"/>
  <c r="Q74" i="5"/>
  <c r="U74" i="5" s="1"/>
  <c r="T25" i="6"/>
  <c r="U25" i="6"/>
  <c r="U60" i="6"/>
  <c r="T60" i="6"/>
  <c r="T49" i="10"/>
  <c r="U49" i="10"/>
  <c r="U18" i="11"/>
  <c r="T18" i="11"/>
  <c r="Q25" i="11"/>
  <c r="S25" i="11"/>
  <c r="U31" i="11"/>
  <c r="T31" i="11"/>
  <c r="U27" i="15"/>
  <c r="T27" i="15"/>
  <c r="T25" i="19"/>
  <c r="U25" i="19"/>
  <c r="U52" i="19"/>
  <c r="T52" i="19"/>
  <c r="U60" i="19"/>
  <c r="T60" i="19"/>
  <c r="U64" i="19"/>
  <c r="T64" i="19"/>
  <c r="U25" i="20"/>
  <c r="T25" i="20"/>
  <c r="P72" i="21"/>
  <c r="T25" i="2"/>
  <c r="U25" i="2"/>
  <c r="U73" i="2"/>
  <c r="T73" i="2"/>
  <c r="T72" i="2"/>
  <c r="U72" i="2"/>
  <c r="U70" i="2"/>
  <c r="U31" i="5"/>
  <c r="T31" i="5"/>
  <c r="T31" i="6"/>
  <c r="T49" i="6"/>
  <c r="U49" i="6"/>
  <c r="P41" i="3"/>
  <c r="T41" i="3" s="1"/>
  <c r="U67" i="3"/>
  <c r="T67" i="3"/>
  <c r="U62" i="3"/>
  <c r="T62" i="3"/>
  <c r="P31" i="1"/>
  <c r="U22" i="3"/>
  <c r="T22" i="3"/>
  <c r="U34" i="3"/>
  <c r="P73" i="7"/>
  <c r="P31" i="5"/>
  <c r="U20" i="6"/>
  <c r="T20" i="6"/>
  <c r="Q54" i="1"/>
  <c r="U54" i="1" s="1"/>
  <c r="U18" i="1"/>
  <c r="T18" i="1"/>
  <c r="P34" i="1"/>
  <c r="U46" i="1"/>
  <c r="T46" i="1"/>
  <c r="U71" i="1"/>
  <c r="T71" i="1"/>
  <c r="U89" i="1"/>
  <c r="T89" i="1"/>
  <c r="U16" i="2"/>
  <c r="T16" i="2"/>
  <c r="U9" i="2"/>
  <c r="T9" i="2"/>
  <c r="Q16" i="2"/>
  <c r="T70" i="2"/>
  <c r="P74" i="2"/>
  <c r="T74" i="2" s="1"/>
  <c r="E87" i="2"/>
  <c r="E115" i="2" s="1"/>
  <c r="U88" i="2"/>
  <c r="U11" i="3"/>
  <c r="T11" i="3"/>
  <c r="U25" i="3"/>
  <c r="T25" i="3"/>
  <c r="P34" i="3"/>
  <c r="T34" i="3" s="1"/>
  <c r="Q34" i="3"/>
  <c r="T37" i="3"/>
  <c r="P67" i="3"/>
  <c r="P72" i="3"/>
  <c r="U24" i="4"/>
  <c r="T24" i="4"/>
  <c r="Q31" i="4"/>
  <c r="Q54" i="4"/>
  <c r="U54" i="4" s="1"/>
  <c r="P68" i="4"/>
  <c r="P73" i="4"/>
  <c r="U66" i="5"/>
  <c r="T66" i="5"/>
  <c r="Q87" i="5"/>
  <c r="U50" i="6"/>
  <c r="T50" i="6"/>
  <c r="P16" i="7"/>
  <c r="T16" i="7" s="1"/>
  <c r="U33" i="7"/>
  <c r="T33" i="7"/>
  <c r="U45" i="7"/>
  <c r="T45" i="7"/>
  <c r="T54" i="8"/>
  <c r="U44" i="8"/>
  <c r="U20" i="10"/>
  <c r="T20" i="10"/>
  <c r="U58" i="14"/>
  <c r="T58" i="14"/>
  <c r="S60" i="14"/>
  <c r="Q60" i="14"/>
  <c r="U45" i="1"/>
  <c r="T45" i="1"/>
  <c r="U13" i="4"/>
  <c r="T13" i="4"/>
  <c r="U71" i="5"/>
  <c r="T71" i="5"/>
  <c r="E87" i="10"/>
  <c r="E115" i="10" s="1"/>
  <c r="T88" i="10"/>
  <c r="U88" i="10"/>
  <c r="U34" i="1"/>
  <c r="T34" i="1"/>
  <c r="U53" i="1"/>
  <c r="T53" i="1"/>
  <c r="U86" i="4"/>
  <c r="T86" i="4"/>
  <c r="U29" i="5"/>
  <c r="T29" i="5"/>
  <c r="U15" i="1"/>
  <c r="T15" i="1"/>
  <c r="U29" i="1"/>
  <c r="T29" i="1"/>
  <c r="U14" i="1"/>
  <c r="T14" i="1"/>
  <c r="P60" i="1"/>
  <c r="T65" i="2"/>
  <c r="Q74" i="2"/>
  <c r="U74" i="2" s="1"/>
  <c r="U91" i="2"/>
  <c r="T91" i="2"/>
  <c r="T19" i="3"/>
  <c r="U31" i="3"/>
  <c r="T31" i="3"/>
  <c r="U50" i="3"/>
  <c r="T50" i="3"/>
  <c r="Q67" i="3"/>
  <c r="Q72" i="3"/>
  <c r="P25" i="4"/>
  <c r="U27" i="4"/>
  <c r="T27" i="4"/>
  <c r="Q73" i="4"/>
  <c r="Q25" i="5"/>
  <c r="P34" i="5"/>
  <c r="T34" i="5" s="1"/>
  <c r="P67" i="5"/>
  <c r="Q73" i="5"/>
  <c r="U28" i="6"/>
  <c r="T28" i="6"/>
  <c r="U41" i="7"/>
  <c r="U36" i="7"/>
  <c r="T31" i="8"/>
  <c r="U31" i="8"/>
  <c r="T89" i="12"/>
  <c r="T63" i="13"/>
  <c r="U63" i="13"/>
  <c r="T58" i="17"/>
  <c r="U58" i="17"/>
  <c r="T73" i="1"/>
  <c r="U72" i="1"/>
  <c r="U73" i="1"/>
  <c r="T72" i="1"/>
  <c r="U70" i="1"/>
  <c r="T70" i="1"/>
  <c r="U39" i="3"/>
  <c r="T39" i="3"/>
  <c r="T60" i="4"/>
  <c r="U60" i="4"/>
  <c r="U89" i="5"/>
  <c r="T89" i="5"/>
  <c r="U37" i="2"/>
  <c r="T37" i="2"/>
  <c r="U67" i="13"/>
  <c r="T67" i="13"/>
  <c r="U62" i="13"/>
  <c r="T62" i="13"/>
  <c r="U87" i="1"/>
  <c r="Q114" i="1"/>
  <c r="Q115" i="1"/>
  <c r="T54" i="4"/>
  <c r="U44" i="4"/>
  <c r="T44" i="4"/>
  <c r="U25" i="5"/>
  <c r="T25" i="5"/>
  <c r="U15" i="5"/>
  <c r="T15" i="5"/>
  <c r="T12" i="1"/>
  <c r="P25" i="1"/>
  <c r="U28" i="1"/>
  <c r="T28" i="1"/>
  <c r="Q25" i="1"/>
  <c r="U31" i="1"/>
  <c r="T31" i="1"/>
  <c r="E54" i="1"/>
  <c r="E73" i="1"/>
  <c r="P41" i="2"/>
  <c r="U48" i="2"/>
  <c r="T48" i="2"/>
  <c r="T66" i="2"/>
  <c r="P68" i="2"/>
  <c r="T68" i="2" s="1"/>
  <c r="Q68" i="2"/>
  <c r="U68" i="2" s="1"/>
  <c r="P73" i="2"/>
  <c r="Q73" i="2"/>
  <c r="U36" i="3"/>
  <c r="T58" i="3"/>
  <c r="U93" i="3"/>
  <c r="T93" i="3"/>
  <c r="P16" i="4"/>
  <c r="T16" i="4" s="1"/>
  <c r="Q16" i="4"/>
  <c r="T49" i="4"/>
  <c r="U64" i="4"/>
  <c r="T64" i="4"/>
  <c r="T92" i="4"/>
  <c r="T12" i="5"/>
  <c r="U57" i="5"/>
  <c r="T57" i="5"/>
  <c r="P16" i="6"/>
  <c r="T16" i="6" s="1"/>
  <c r="P25" i="6"/>
  <c r="T65" i="6"/>
  <c r="U96" i="6"/>
  <c r="T96" i="6"/>
  <c r="P74" i="7"/>
  <c r="T74" i="7" s="1"/>
  <c r="P87" i="7"/>
  <c r="U34" i="9"/>
  <c r="U46" i="9"/>
  <c r="P54" i="9"/>
  <c r="T54" i="9" s="1"/>
  <c r="Q68" i="9"/>
  <c r="U68" i="9" s="1"/>
  <c r="E87" i="1"/>
  <c r="E115" i="1" s="1"/>
  <c r="U41" i="2"/>
  <c r="T41" i="2"/>
  <c r="S87" i="3"/>
  <c r="Q87" i="4"/>
  <c r="T73" i="5"/>
  <c r="U72" i="5"/>
  <c r="U73" i="5"/>
  <c r="T72" i="5"/>
  <c r="U87" i="5"/>
  <c r="E87" i="5"/>
  <c r="E115" i="5" s="1"/>
  <c r="Q31" i="6"/>
  <c r="U31" i="6" s="1"/>
  <c r="Q72" i="6"/>
  <c r="R87" i="6"/>
  <c r="Q16" i="7"/>
  <c r="P34" i="7"/>
  <c r="T43" i="7"/>
  <c r="U43" i="7"/>
  <c r="U56" i="7"/>
  <c r="T56" i="7"/>
  <c r="U60" i="7"/>
  <c r="T60" i="7"/>
  <c r="U87" i="7"/>
  <c r="Q115" i="7"/>
  <c r="Q114" i="7"/>
  <c r="U18" i="8"/>
  <c r="T18" i="8"/>
  <c r="Q16" i="9"/>
  <c r="S16" i="9"/>
  <c r="T47" i="9"/>
  <c r="U47" i="9"/>
  <c r="Q54" i="9"/>
  <c r="U92" i="9"/>
  <c r="T92" i="9"/>
  <c r="U74" i="10"/>
  <c r="U68" i="10"/>
  <c r="T16" i="10"/>
  <c r="U9" i="10"/>
  <c r="U12" i="10"/>
  <c r="T12" i="10"/>
  <c r="P31" i="10"/>
  <c r="T65" i="11"/>
  <c r="U65" i="11"/>
  <c r="U25" i="13"/>
  <c r="T25" i="13"/>
  <c r="U21" i="15"/>
  <c r="T21" i="15"/>
  <c r="P87" i="1"/>
  <c r="T87" i="1" s="1"/>
  <c r="U74" i="3"/>
  <c r="U68" i="3"/>
  <c r="T16" i="3"/>
  <c r="U16" i="3"/>
  <c r="U67" i="4"/>
  <c r="T67" i="4"/>
  <c r="R87" i="4"/>
  <c r="U54" i="5"/>
  <c r="T54" i="5"/>
  <c r="P87" i="5"/>
  <c r="P41" i="6"/>
  <c r="U45" i="6"/>
  <c r="T45" i="6"/>
  <c r="U25" i="7"/>
  <c r="T25" i="7"/>
  <c r="U31" i="7"/>
  <c r="T31" i="7"/>
  <c r="Q34" i="7"/>
  <c r="T51" i="7"/>
  <c r="U51" i="7"/>
  <c r="P41" i="8"/>
  <c r="U89" i="8"/>
  <c r="T89" i="8"/>
  <c r="U21" i="9"/>
  <c r="T21" i="9"/>
  <c r="P74" i="9"/>
  <c r="T74" i="9" s="1"/>
  <c r="Q31" i="10"/>
  <c r="T34" i="10"/>
  <c r="U34" i="10"/>
  <c r="U51" i="10"/>
  <c r="T51" i="10"/>
  <c r="E60" i="10"/>
  <c r="U63" i="10"/>
  <c r="T63" i="10"/>
  <c r="T36" i="11"/>
  <c r="U36" i="11"/>
  <c r="P41" i="11"/>
  <c r="T41" i="11" s="1"/>
  <c r="U11" i="14"/>
  <c r="T11" i="14"/>
  <c r="P41" i="14"/>
  <c r="P67" i="14"/>
  <c r="U63" i="16"/>
  <c r="T63" i="16"/>
  <c r="U57" i="20"/>
  <c r="T57" i="20"/>
  <c r="T87" i="23"/>
  <c r="P115" i="23"/>
  <c r="P114" i="23"/>
  <c r="P67" i="1"/>
  <c r="T67" i="1" s="1"/>
  <c r="P60" i="3"/>
  <c r="T68" i="4"/>
  <c r="T74" i="4"/>
  <c r="U16" i="4"/>
  <c r="P74" i="4"/>
  <c r="P16" i="5"/>
  <c r="T16" i="5" s="1"/>
  <c r="R87" i="5"/>
  <c r="S60" i="7"/>
  <c r="U73" i="7"/>
  <c r="T73" i="7"/>
  <c r="U72" i="7"/>
  <c r="T72" i="7"/>
  <c r="U70" i="7"/>
  <c r="U27" i="8"/>
  <c r="T27" i="8"/>
  <c r="T34" i="8"/>
  <c r="U57" i="8"/>
  <c r="T57" i="8"/>
  <c r="U31" i="9"/>
  <c r="T31" i="9"/>
  <c r="P67" i="9"/>
  <c r="P73" i="9"/>
  <c r="U11" i="10"/>
  <c r="T11" i="10"/>
  <c r="U60" i="11"/>
  <c r="T60" i="11"/>
  <c r="P74" i="12"/>
  <c r="T74" i="12" s="1"/>
  <c r="U27" i="14"/>
  <c r="T27" i="14"/>
  <c r="U29" i="15"/>
  <c r="T29" i="15"/>
  <c r="U33" i="16"/>
  <c r="T33" i="16"/>
  <c r="S67" i="18"/>
  <c r="Q67" i="18"/>
  <c r="P114" i="24"/>
  <c r="P115" i="24"/>
  <c r="P16" i="1"/>
  <c r="T16" i="1" s="1"/>
  <c r="P72" i="1"/>
  <c r="R87" i="1"/>
  <c r="P87" i="2"/>
  <c r="P115" i="2" s="1"/>
  <c r="Q68" i="4"/>
  <c r="U68" i="4" s="1"/>
  <c r="Q34" i="5"/>
  <c r="U34" i="5" s="1"/>
  <c r="U67" i="5"/>
  <c r="T67" i="5"/>
  <c r="Q16" i="1"/>
  <c r="U16" i="1" s="1"/>
  <c r="P54" i="1"/>
  <c r="T54" i="1" s="1"/>
  <c r="Q67" i="1"/>
  <c r="U67" i="1" s="1"/>
  <c r="P68" i="1"/>
  <c r="Q72" i="1"/>
  <c r="P73" i="1"/>
  <c r="S87" i="1"/>
  <c r="P31" i="2"/>
  <c r="P34" i="2"/>
  <c r="T34" i="2" s="1"/>
  <c r="Q87" i="2"/>
  <c r="Q60" i="3"/>
  <c r="U73" i="3"/>
  <c r="T73" i="3"/>
  <c r="U72" i="3"/>
  <c r="T72" i="3"/>
  <c r="E87" i="3"/>
  <c r="E115" i="3" s="1"/>
  <c r="Q25" i="4"/>
  <c r="T41" i="4"/>
  <c r="U41" i="4"/>
  <c r="P41" i="4"/>
  <c r="Q74" i="4"/>
  <c r="U74" i="4" s="1"/>
  <c r="Q16" i="5"/>
  <c r="U16" i="5" s="1"/>
  <c r="P54" i="5"/>
  <c r="Q67" i="5"/>
  <c r="P68" i="5"/>
  <c r="T68" i="5" s="1"/>
  <c r="Q72" i="5"/>
  <c r="P73" i="5"/>
  <c r="S87" i="5"/>
  <c r="P34" i="6"/>
  <c r="T34" i="6" s="1"/>
  <c r="P54" i="6"/>
  <c r="Q54" i="6"/>
  <c r="P60" i="6"/>
  <c r="P67" i="6"/>
  <c r="Q67" i="6"/>
  <c r="U73" i="6"/>
  <c r="T73" i="6"/>
  <c r="T72" i="6"/>
  <c r="U72" i="6"/>
  <c r="P74" i="6"/>
  <c r="T74" i="6" s="1"/>
  <c r="Q74" i="6"/>
  <c r="U74" i="6" s="1"/>
  <c r="U89" i="6"/>
  <c r="T89" i="6"/>
  <c r="P25" i="7"/>
  <c r="E34" i="7"/>
  <c r="U67" i="7"/>
  <c r="T67" i="7"/>
  <c r="T62" i="7"/>
  <c r="P87" i="8"/>
  <c r="T36" i="9"/>
  <c r="U36" i="9"/>
  <c r="U60" i="9"/>
  <c r="T60" i="9"/>
  <c r="T31" i="10"/>
  <c r="U31" i="10"/>
  <c r="U50" i="10"/>
  <c r="T50" i="10"/>
  <c r="U59" i="10"/>
  <c r="T59" i="10"/>
  <c r="P68" i="10"/>
  <c r="T68" i="10" s="1"/>
  <c r="P73" i="10"/>
  <c r="T38" i="12"/>
  <c r="U38" i="12"/>
  <c r="T51" i="15"/>
  <c r="U51" i="15"/>
  <c r="U96" i="15"/>
  <c r="T96" i="15"/>
  <c r="T41" i="16"/>
  <c r="U41" i="16"/>
  <c r="U36" i="16"/>
  <c r="T36" i="16"/>
  <c r="P25" i="18"/>
  <c r="U54" i="2"/>
  <c r="T54" i="2"/>
  <c r="Q41" i="3"/>
  <c r="U41" i="3" s="1"/>
  <c r="Q31" i="5"/>
  <c r="T19" i="2"/>
  <c r="T30" i="2"/>
  <c r="T33" i="2"/>
  <c r="T47" i="2"/>
  <c r="T58" i="2"/>
  <c r="U67" i="2"/>
  <c r="T67" i="2"/>
  <c r="R87" i="2"/>
  <c r="T90" i="2"/>
  <c r="T10" i="3"/>
  <c r="T21" i="3"/>
  <c r="T38" i="3"/>
  <c r="T54" i="3"/>
  <c r="T49" i="3"/>
  <c r="P87" i="3"/>
  <c r="P115" i="3" s="1"/>
  <c r="T92" i="3"/>
  <c r="T12" i="4"/>
  <c r="T23" i="4"/>
  <c r="R25" i="4"/>
  <c r="T40" i="4"/>
  <c r="T43" i="4"/>
  <c r="T51" i="4"/>
  <c r="S54" i="4"/>
  <c r="T63" i="4"/>
  <c r="S73" i="4"/>
  <c r="T94" i="4"/>
  <c r="T14" i="5"/>
  <c r="T28" i="5"/>
  <c r="T45" i="5"/>
  <c r="T53" i="5"/>
  <c r="T56" i="5"/>
  <c r="T65" i="5"/>
  <c r="R67" i="5"/>
  <c r="T70" i="5"/>
  <c r="R72" i="5"/>
  <c r="T88" i="5"/>
  <c r="T96" i="5"/>
  <c r="T19" i="6"/>
  <c r="Q34" i="6"/>
  <c r="U34" i="6" s="1"/>
  <c r="U37" i="6"/>
  <c r="T37" i="6"/>
  <c r="U51" i="6"/>
  <c r="T51" i="6"/>
  <c r="Q60" i="6"/>
  <c r="T66" i="6"/>
  <c r="P73" i="6"/>
  <c r="U20" i="7"/>
  <c r="Q25" i="7"/>
  <c r="P31" i="7"/>
  <c r="P72" i="7"/>
  <c r="U93" i="7"/>
  <c r="U15" i="8"/>
  <c r="T15" i="8"/>
  <c r="U19" i="8"/>
  <c r="T19" i="8"/>
  <c r="T25" i="8"/>
  <c r="U25" i="8"/>
  <c r="U28" i="8"/>
  <c r="U33" i="8"/>
  <c r="T33" i="8"/>
  <c r="U10" i="9"/>
  <c r="T10" i="9"/>
  <c r="U59" i="9"/>
  <c r="T59" i="9"/>
  <c r="P60" i="9"/>
  <c r="T9" i="10"/>
  <c r="T25" i="10"/>
  <c r="U25" i="10"/>
  <c r="S73" i="10"/>
  <c r="Q73" i="10"/>
  <c r="T93" i="10"/>
  <c r="U93" i="10"/>
  <c r="U95" i="11"/>
  <c r="T95" i="11"/>
  <c r="T33" i="12"/>
  <c r="U33" i="12"/>
  <c r="Q34" i="13"/>
  <c r="U34" i="13" s="1"/>
  <c r="U22" i="14"/>
  <c r="T22" i="14"/>
  <c r="U33" i="14"/>
  <c r="T33" i="14"/>
  <c r="Q34" i="1"/>
  <c r="U74" i="1"/>
  <c r="T68" i="1"/>
  <c r="U68" i="1"/>
  <c r="T88" i="1"/>
  <c r="T96" i="1"/>
  <c r="T36" i="2"/>
  <c r="U41" i="1"/>
  <c r="T41" i="1"/>
  <c r="T44" i="1"/>
  <c r="U88" i="1"/>
  <c r="U36" i="2"/>
  <c r="S87" i="2"/>
  <c r="T9" i="3"/>
  <c r="Q87" i="3"/>
  <c r="T62" i="4"/>
  <c r="U72" i="4"/>
  <c r="T72" i="4"/>
  <c r="U73" i="4"/>
  <c r="T73" i="4"/>
  <c r="U87" i="4"/>
  <c r="E87" i="4"/>
  <c r="E115" i="4" s="1"/>
  <c r="T87" i="4"/>
  <c r="U41" i="5"/>
  <c r="T41" i="5"/>
  <c r="T44" i="5"/>
  <c r="U70" i="5"/>
  <c r="U88" i="5"/>
  <c r="U27" i="6"/>
  <c r="U67" i="6"/>
  <c r="T67" i="6"/>
  <c r="U62" i="6"/>
  <c r="E68" i="6"/>
  <c r="Q73" i="6"/>
  <c r="T90" i="6"/>
  <c r="U12" i="7"/>
  <c r="T24" i="7"/>
  <c r="Q31" i="7"/>
  <c r="U52" i="7"/>
  <c r="T52" i="7"/>
  <c r="P54" i="7"/>
  <c r="T54" i="7" s="1"/>
  <c r="P67" i="7"/>
  <c r="E87" i="7"/>
  <c r="E115" i="7" s="1"/>
  <c r="U88" i="7"/>
  <c r="T94" i="7"/>
  <c r="U94" i="7"/>
  <c r="T13" i="8"/>
  <c r="U46" i="8"/>
  <c r="T46" i="8"/>
  <c r="T60" i="8"/>
  <c r="U60" i="8"/>
  <c r="U15" i="9"/>
  <c r="T15" i="9"/>
  <c r="S72" i="9"/>
  <c r="U40" i="10"/>
  <c r="T40" i="10"/>
  <c r="P54" i="10"/>
  <c r="T54" i="10" s="1"/>
  <c r="R72" i="10"/>
  <c r="P72" i="10"/>
  <c r="E16" i="11"/>
  <c r="T58" i="11"/>
  <c r="U58" i="11"/>
  <c r="U91" i="12"/>
  <c r="T91" i="12"/>
  <c r="S31" i="14"/>
  <c r="Q31" i="14"/>
  <c r="T64" i="16"/>
  <c r="U64" i="16"/>
  <c r="E87" i="16"/>
  <c r="E115" i="16" s="1"/>
  <c r="T88" i="16"/>
  <c r="U88" i="16"/>
  <c r="S41" i="17"/>
  <c r="Q41" i="17"/>
  <c r="U41" i="17" s="1"/>
  <c r="S67" i="17"/>
  <c r="P68" i="7"/>
  <c r="T68" i="7" s="1"/>
  <c r="P25" i="8"/>
  <c r="U29" i="8"/>
  <c r="T29" i="8"/>
  <c r="U72" i="8"/>
  <c r="T72" i="8"/>
  <c r="U73" i="8"/>
  <c r="T73" i="8"/>
  <c r="T70" i="8"/>
  <c r="P72" i="9"/>
  <c r="Q74" i="9"/>
  <c r="U74" i="9" s="1"/>
  <c r="U22" i="10"/>
  <c r="T22" i="10"/>
  <c r="Q68" i="10"/>
  <c r="P87" i="10"/>
  <c r="U21" i="11"/>
  <c r="T21" i="11"/>
  <c r="S72" i="11"/>
  <c r="U18" i="12"/>
  <c r="T18" i="12"/>
  <c r="U94" i="12"/>
  <c r="T94" i="12"/>
  <c r="P34" i="13"/>
  <c r="T43" i="13"/>
  <c r="U43" i="13"/>
  <c r="Q41" i="14"/>
  <c r="U44" i="14"/>
  <c r="T44" i="14"/>
  <c r="T53" i="14"/>
  <c r="U53" i="14"/>
  <c r="U73" i="14"/>
  <c r="T73" i="14"/>
  <c r="T72" i="14"/>
  <c r="U72" i="14"/>
  <c r="T70" i="14"/>
  <c r="U70" i="14"/>
  <c r="P72" i="14"/>
  <c r="P25" i="15"/>
  <c r="P60" i="16"/>
  <c r="P72" i="18"/>
  <c r="U34" i="20"/>
  <c r="U71" i="20"/>
  <c r="T71" i="20"/>
  <c r="P16" i="21"/>
  <c r="U20" i="21"/>
  <c r="T20" i="21"/>
  <c r="U44" i="21"/>
  <c r="T44" i="21"/>
  <c r="T13" i="22"/>
  <c r="U13" i="22"/>
  <c r="U31" i="23"/>
  <c r="T31" i="23"/>
  <c r="U41" i="6"/>
  <c r="T41" i="6"/>
  <c r="E73" i="6"/>
  <c r="E87" i="6"/>
  <c r="E115" i="6" s="1"/>
  <c r="U115" i="6" s="1"/>
  <c r="P60" i="7"/>
  <c r="U64" i="7"/>
  <c r="T64" i="7"/>
  <c r="Q67" i="7"/>
  <c r="Q68" i="7"/>
  <c r="U95" i="7"/>
  <c r="T95" i="7"/>
  <c r="T41" i="8"/>
  <c r="U41" i="8"/>
  <c r="U36" i="8"/>
  <c r="T36" i="8"/>
  <c r="U47" i="8"/>
  <c r="T47" i="8"/>
  <c r="U58" i="8"/>
  <c r="T58" i="8"/>
  <c r="Q60" i="8"/>
  <c r="Q67" i="8"/>
  <c r="Q72" i="8"/>
  <c r="U90" i="8"/>
  <c r="T90" i="8"/>
  <c r="P34" i="9"/>
  <c r="T34" i="9" s="1"/>
  <c r="U37" i="9"/>
  <c r="T37" i="9"/>
  <c r="U48" i="9"/>
  <c r="T48" i="9"/>
  <c r="T10" i="10"/>
  <c r="Q67" i="10"/>
  <c r="Q87" i="10"/>
  <c r="T15" i="11"/>
  <c r="T38" i="11"/>
  <c r="Q60" i="11"/>
  <c r="U10" i="12"/>
  <c r="P34" i="12"/>
  <c r="T34" i="12" s="1"/>
  <c r="E60" i="12"/>
  <c r="Q60" i="13"/>
  <c r="S60" i="13"/>
  <c r="U18" i="15"/>
  <c r="T18" i="15"/>
  <c r="U64" i="15"/>
  <c r="T64" i="15"/>
  <c r="Q60" i="16"/>
  <c r="P41" i="17"/>
  <c r="T45" i="17"/>
  <c r="U45" i="17"/>
  <c r="U53" i="17"/>
  <c r="T53" i="17"/>
  <c r="U40" i="18"/>
  <c r="T40" i="18"/>
  <c r="U66" i="20"/>
  <c r="T66" i="20"/>
  <c r="U13" i="21"/>
  <c r="T13" i="21"/>
  <c r="P25" i="21"/>
  <c r="U41" i="21"/>
  <c r="U36" i="21"/>
  <c r="T36" i="21"/>
  <c r="U49" i="21"/>
  <c r="T49" i="21"/>
  <c r="P54" i="21"/>
  <c r="T54" i="21" s="1"/>
  <c r="U67" i="21"/>
  <c r="T67" i="21"/>
  <c r="T62" i="21"/>
  <c r="U62" i="21"/>
  <c r="P67" i="21"/>
  <c r="P31" i="22"/>
  <c r="U10" i="11"/>
  <c r="T10" i="11"/>
  <c r="P54" i="11"/>
  <c r="T54" i="11" s="1"/>
  <c r="P68" i="11"/>
  <c r="T68" i="11" s="1"/>
  <c r="U23" i="12"/>
  <c r="T23" i="12"/>
  <c r="T30" i="12"/>
  <c r="U30" i="12"/>
  <c r="P41" i="12"/>
  <c r="T49" i="12"/>
  <c r="U49" i="12"/>
  <c r="T94" i="13"/>
  <c r="U94" i="13"/>
  <c r="T41" i="14"/>
  <c r="U41" i="14"/>
  <c r="U36" i="14"/>
  <c r="U41" i="15"/>
  <c r="T36" i="15"/>
  <c r="U36" i="15"/>
  <c r="U45" i="15"/>
  <c r="T45" i="15"/>
  <c r="T87" i="15"/>
  <c r="U19" i="16"/>
  <c r="T19" i="16"/>
  <c r="U25" i="16"/>
  <c r="T25" i="16"/>
  <c r="U29" i="16"/>
  <c r="T29" i="16"/>
  <c r="P25" i="17"/>
  <c r="U59" i="17"/>
  <c r="T59" i="17"/>
  <c r="U39" i="18"/>
  <c r="T39" i="18"/>
  <c r="U15" i="20"/>
  <c r="T15" i="20"/>
  <c r="U19" i="20"/>
  <c r="T19" i="20"/>
  <c r="U31" i="21"/>
  <c r="T31" i="21"/>
  <c r="U102" i="1"/>
  <c r="T102" i="1"/>
  <c r="U108" i="23"/>
  <c r="T108" i="23"/>
  <c r="U100" i="20"/>
  <c r="T100" i="20"/>
  <c r="E54" i="6"/>
  <c r="S87" i="6"/>
  <c r="T59" i="7"/>
  <c r="Q72" i="7"/>
  <c r="Q73" i="7"/>
  <c r="U86" i="7"/>
  <c r="T86" i="7"/>
  <c r="R87" i="7"/>
  <c r="U30" i="8"/>
  <c r="T30" i="8"/>
  <c r="Q54" i="8"/>
  <c r="U54" i="8" s="1"/>
  <c r="U65" i="8"/>
  <c r="U70" i="8"/>
  <c r="T95" i="8"/>
  <c r="T68" i="9"/>
  <c r="U16" i="9"/>
  <c r="U9" i="9"/>
  <c r="T9" i="9"/>
  <c r="U19" i="9"/>
  <c r="U25" i="9"/>
  <c r="T25" i="9"/>
  <c r="Q31" i="9"/>
  <c r="P41" i="9"/>
  <c r="T41" i="9" s="1"/>
  <c r="T66" i="9"/>
  <c r="S87" i="9"/>
  <c r="T89" i="9"/>
  <c r="U91" i="9"/>
  <c r="T91" i="9"/>
  <c r="U23" i="10"/>
  <c r="T23" i="10"/>
  <c r="U38" i="10"/>
  <c r="U43" i="10"/>
  <c r="T43" i="10"/>
  <c r="Q54" i="10"/>
  <c r="Q60" i="10"/>
  <c r="U67" i="10"/>
  <c r="T67" i="10"/>
  <c r="U62" i="10"/>
  <c r="T62" i="10"/>
  <c r="T92" i="10"/>
  <c r="T94" i="10"/>
  <c r="U94" i="10"/>
  <c r="U28" i="11"/>
  <c r="P31" i="11"/>
  <c r="T46" i="11"/>
  <c r="U52" i="11"/>
  <c r="T52" i="11"/>
  <c r="U71" i="11"/>
  <c r="T71" i="11"/>
  <c r="S87" i="11"/>
  <c r="T90" i="11"/>
  <c r="U90" i="11"/>
  <c r="T19" i="12"/>
  <c r="U19" i="12"/>
  <c r="P25" i="12"/>
  <c r="Q41" i="12"/>
  <c r="P68" i="12"/>
  <c r="P73" i="12"/>
  <c r="T11" i="13"/>
  <c r="T23" i="13"/>
  <c r="U23" i="13"/>
  <c r="P25" i="13"/>
  <c r="P31" i="13"/>
  <c r="U44" i="13"/>
  <c r="U56" i="13"/>
  <c r="T56" i="13"/>
  <c r="P74" i="13"/>
  <c r="T74" i="13" s="1"/>
  <c r="E87" i="13"/>
  <c r="E115" i="13" s="1"/>
  <c r="U88" i="13"/>
  <c r="T28" i="14"/>
  <c r="U28" i="14"/>
  <c r="U60" i="14"/>
  <c r="T60" i="14"/>
  <c r="U64" i="14"/>
  <c r="T64" i="14"/>
  <c r="S74" i="14"/>
  <c r="U95" i="14"/>
  <c r="T95" i="14"/>
  <c r="U33" i="15"/>
  <c r="U15" i="16"/>
  <c r="T15" i="16"/>
  <c r="U28" i="17"/>
  <c r="T28" i="17"/>
  <c r="U90" i="17"/>
  <c r="U12" i="18"/>
  <c r="T12" i="18"/>
  <c r="P60" i="22"/>
  <c r="U33" i="23"/>
  <c r="T33" i="23"/>
  <c r="T10" i="24"/>
  <c r="U10" i="24"/>
  <c r="U74" i="7"/>
  <c r="U68" i="7"/>
  <c r="U16" i="7"/>
  <c r="P41" i="7"/>
  <c r="T41" i="7" s="1"/>
  <c r="U54" i="7"/>
  <c r="U44" i="7"/>
  <c r="T44" i="7"/>
  <c r="S87" i="7"/>
  <c r="T45" i="8"/>
  <c r="U66" i="8"/>
  <c r="T66" i="8"/>
  <c r="P68" i="8"/>
  <c r="U71" i="8"/>
  <c r="T71" i="8"/>
  <c r="P73" i="8"/>
  <c r="E87" i="8"/>
  <c r="E115" i="8" s="1"/>
  <c r="T87" i="8"/>
  <c r="T88" i="8"/>
  <c r="P16" i="9"/>
  <c r="T16" i="9" s="1"/>
  <c r="U20" i="9"/>
  <c r="T20" i="9"/>
  <c r="T33" i="9"/>
  <c r="U38" i="9"/>
  <c r="T38" i="9"/>
  <c r="Q41" i="9"/>
  <c r="U41" i="9" s="1"/>
  <c r="U49" i="9"/>
  <c r="T49" i="9"/>
  <c r="U10" i="10"/>
  <c r="P25" i="10"/>
  <c r="U39" i="10"/>
  <c r="T39" i="10"/>
  <c r="T86" i="10"/>
  <c r="P25" i="11"/>
  <c r="U29" i="11"/>
  <c r="T29" i="11"/>
  <c r="T47" i="11"/>
  <c r="U47" i="11"/>
  <c r="U64" i="11"/>
  <c r="Q25" i="12"/>
  <c r="U43" i="12"/>
  <c r="T43" i="12"/>
  <c r="U66" i="12"/>
  <c r="T66" i="12"/>
  <c r="T12" i="13"/>
  <c r="U12" i="13"/>
  <c r="P41" i="13"/>
  <c r="U48" i="13"/>
  <c r="T48" i="13"/>
  <c r="T47" i="14"/>
  <c r="U90" i="14"/>
  <c r="T90" i="14"/>
  <c r="P31" i="15"/>
  <c r="P41" i="15"/>
  <c r="T41" i="15" s="1"/>
  <c r="Q74" i="15"/>
  <c r="U74" i="15" s="1"/>
  <c r="U86" i="15"/>
  <c r="T86" i="15"/>
  <c r="U95" i="15"/>
  <c r="T95" i="15"/>
  <c r="T96" i="16"/>
  <c r="U96" i="16"/>
  <c r="U91" i="17"/>
  <c r="T91" i="17"/>
  <c r="T31" i="20"/>
  <c r="U31" i="20"/>
  <c r="P41" i="20"/>
  <c r="T50" i="21"/>
  <c r="U50" i="21"/>
  <c r="T29" i="23"/>
  <c r="U29" i="23"/>
  <c r="U25" i="24"/>
  <c r="T25" i="24"/>
  <c r="S41" i="24"/>
  <c r="Q41" i="24"/>
  <c r="U43" i="24"/>
  <c r="T43" i="24"/>
  <c r="U46" i="24"/>
  <c r="T46" i="24"/>
  <c r="P31" i="8"/>
  <c r="P34" i="8"/>
  <c r="Q87" i="8"/>
  <c r="Q60" i="9"/>
  <c r="T73" i="9"/>
  <c r="U72" i="9"/>
  <c r="U73" i="9"/>
  <c r="T72" i="9"/>
  <c r="E87" i="9"/>
  <c r="E115" i="9" s="1"/>
  <c r="Q25" i="10"/>
  <c r="P41" i="10"/>
  <c r="T41" i="10" s="1"/>
  <c r="R87" i="10"/>
  <c r="Q41" i="11"/>
  <c r="U41" i="11" s="1"/>
  <c r="Q54" i="11"/>
  <c r="U54" i="11" s="1"/>
  <c r="U73" i="11"/>
  <c r="T73" i="11"/>
  <c r="U72" i="11"/>
  <c r="T72" i="11"/>
  <c r="T70" i="11"/>
  <c r="P73" i="11"/>
  <c r="Q34" i="12"/>
  <c r="U34" i="12" s="1"/>
  <c r="P60" i="12"/>
  <c r="Q73" i="12"/>
  <c r="Q25" i="13"/>
  <c r="Q31" i="13"/>
  <c r="T34" i="13"/>
  <c r="Q68" i="13"/>
  <c r="U68" i="13" s="1"/>
  <c r="Q74" i="13"/>
  <c r="E25" i="14"/>
  <c r="T31" i="14"/>
  <c r="U31" i="14"/>
  <c r="U52" i="14"/>
  <c r="U67" i="14"/>
  <c r="T67" i="14"/>
  <c r="P68" i="15"/>
  <c r="T68" i="15" s="1"/>
  <c r="P73" i="15"/>
  <c r="T93" i="15"/>
  <c r="U18" i="16"/>
  <c r="T18" i="16"/>
  <c r="Q41" i="16"/>
  <c r="T51" i="16"/>
  <c r="Q87" i="16"/>
  <c r="U10" i="17"/>
  <c r="T10" i="17"/>
  <c r="T71" i="17"/>
  <c r="P72" i="19"/>
  <c r="T94" i="19"/>
  <c r="U94" i="19"/>
  <c r="U46" i="20"/>
  <c r="T46" i="20"/>
  <c r="U87" i="20"/>
  <c r="E87" i="20"/>
  <c r="E115" i="20" s="1"/>
  <c r="U88" i="20"/>
  <c r="T88" i="20"/>
  <c r="S87" i="21"/>
  <c r="U92" i="21"/>
  <c r="T92" i="21"/>
  <c r="U95" i="21"/>
  <c r="T95" i="21"/>
  <c r="S41" i="22"/>
  <c r="Q41" i="22"/>
  <c r="U65" i="22"/>
  <c r="T65" i="22"/>
  <c r="U71" i="22"/>
  <c r="T71" i="22"/>
  <c r="T18" i="23"/>
  <c r="U18" i="23"/>
  <c r="Q74" i="23"/>
  <c r="U74" i="23" s="1"/>
  <c r="Q87" i="23"/>
  <c r="U92" i="23"/>
  <c r="T92" i="23"/>
  <c r="P16" i="8"/>
  <c r="T16" i="8" s="1"/>
  <c r="Q31" i="8"/>
  <c r="Q34" i="8"/>
  <c r="U34" i="8" s="1"/>
  <c r="U67" i="8"/>
  <c r="T67" i="8"/>
  <c r="P67" i="8"/>
  <c r="P72" i="8"/>
  <c r="R87" i="8"/>
  <c r="U54" i="9"/>
  <c r="P87" i="9"/>
  <c r="T87" i="9" s="1"/>
  <c r="Q41" i="10"/>
  <c r="U41" i="10" s="1"/>
  <c r="P60" i="10"/>
  <c r="S87" i="10"/>
  <c r="U25" i="11"/>
  <c r="T25" i="11"/>
  <c r="Q73" i="11"/>
  <c r="U87" i="11"/>
  <c r="E87" i="11"/>
  <c r="E115" i="11" s="1"/>
  <c r="T88" i="11"/>
  <c r="U68" i="12"/>
  <c r="T68" i="12"/>
  <c r="U16" i="12"/>
  <c r="U9" i="12"/>
  <c r="P31" i="12"/>
  <c r="T31" i="12" s="1"/>
  <c r="P54" i="12"/>
  <c r="Q60" i="12"/>
  <c r="P72" i="12"/>
  <c r="T73" i="13"/>
  <c r="U72" i="13"/>
  <c r="T72" i="13"/>
  <c r="U73" i="13"/>
  <c r="U70" i="13"/>
  <c r="Q87" i="13"/>
  <c r="P16" i="14"/>
  <c r="P54" i="14"/>
  <c r="T54" i="14" s="1"/>
  <c r="P74" i="14"/>
  <c r="T74" i="14" s="1"/>
  <c r="E87" i="14"/>
  <c r="E115" i="14" s="1"/>
  <c r="T88" i="14"/>
  <c r="T25" i="15"/>
  <c r="U25" i="15"/>
  <c r="U44" i="15"/>
  <c r="T44" i="15"/>
  <c r="U67" i="15"/>
  <c r="T67" i="15"/>
  <c r="U62" i="15"/>
  <c r="U73" i="15"/>
  <c r="T73" i="15"/>
  <c r="U72" i="15"/>
  <c r="T72" i="15"/>
  <c r="U70" i="15"/>
  <c r="T70" i="15"/>
  <c r="T14" i="16"/>
  <c r="U14" i="16"/>
  <c r="T31" i="16"/>
  <c r="U31" i="16"/>
  <c r="U90" i="16"/>
  <c r="T90" i="16"/>
  <c r="U31" i="17"/>
  <c r="T31" i="17"/>
  <c r="U60" i="17"/>
  <c r="T60" i="17"/>
  <c r="P68" i="17"/>
  <c r="T68" i="17" s="1"/>
  <c r="P74" i="17"/>
  <c r="U25" i="18"/>
  <c r="T25" i="18"/>
  <c r="T31" i="18"/>
  <c r="U31" i="18"/>
  <c r="P16" i="19"/>
  <c r="P31" i="19"/>
  <c r="T31" i="19" s="1"/>
  <c r="U65" i="19"/>
  <c r="T65" i="19"/>
  <c r="U87" i="19"/>
  <c r="E87" i="19"/>
  <c r="E115" i="19" s="1"/>
  <c r="U115" i="19" s="1"/>
  <c r="T87" i="19"/>
  <c r="U88" i="19"/>
  <c r="T88" i="19"/>
  <c r="U95" i="20"/>
  <c r="T95" i="20"/>
  <c r="U12" i="21"/>
  <c r="T12" i="21"/>
  <c r="U43" i="21"/>
  <c r="T43" i="21"/>
  <c r="U12" i="22"/>
  <c r="T12" i="22"/>
  <c r="U28" i="22"/>
  <c r="T28" i="22"/>
  <c r="U34" i="23"/>
  <c r="U86" i="23"/>
  <c r="T86" i="23"/>
  <c r="S87" i="8"/>
  <c r="Q87" i="9"/>
  <c r="U73" i="10"/>
  <c r="T73" i="10"/>
  <c r="T72" i="10"/>
  <c r="U72" i="10"/>
  <c r="P16" i="11"/>
  <c r="T16" i="11" s="1"/>
  <c r="P34" i="11"/>
  <c r="T34" i="11" s="1"/>
  <c r="U37" i="11"/>
  <c r="P87" i="11"/>
  <c r="P115" i="11" s="1"/>
  <c r="P16" i="12"/>
  <c r="T16" i="12" s="1"/>
  <c r="U20" i="12"/>
  <c r="Q31" i="12"/>
  <c r="U31" i="12" s="1"/>
  <c r="T41" i="12"/>
  <c r="T36" i="12"/>
  <c r="U41" i="12"/>
  <c r="Q54" i="12"/>
  <c r="Q87" i="12"/>
  <c r="U74" i="13"/>
  <c r="T16" i="13"/>
  <c r="P67" i="13"/>
  <c r="R87" i="13"/>
  <c r="Q16" i="14"/>
  <c r="U16" i="14" s="1"/>
  <c r="Q54" i="14"/>
  <c r="U54" i="14" s="1"/>
  <c r="P87" i="14"/>
  <c r="P16" i="15"/>
  <c r="P34" i="15"/>
  <c r="T34" i="15" s="1"/>
  <c r="U37" i="15"/>
  <c r="P54" i="15"/>
  <c r="T54" i="15" s="1"/>
  <c r="U65" i="15"/>
  <c r="T65" i="15"/>
  <c r="Q72" i="15"/>
  <c r="Q67" i="16"/>
  <c r="E68" i="16"/>
  <c r="Q73" i="16"/>
  <c r="U20" i="17"/>
  <c r="T20" i="17"/>
  <c r="Q68" i="17"/>
  <c r="U68" i="17" s="1"/>
  <c r="U92" i="17"/>
  <c r="T92" i="17"/>
  <c r="P16" i="18"/>
  <c r="Q16" i="18"/>
  <c r="P34" i="18"/>
  <c r="P73" i="18"/>
  <c r="R87" i="18"/>
  <c r="Q31" i="19"/>
  <c r="U31" i="19" s="1"/>
  <c r="P67" i="19"/>
  <c r="E72" i="20"/>
  <c r="T87" i="22"/>
  <c r="P115" i="22"/>
  <c r="P114" i="22"/>
  <c r="U99" i="19"/>
  <c r="T99" i="19"/>
  <c r="U109" i="19"/>
  <c r="T109" i="19"/>
  <c r="U54" i="6"/>
  <c r="T54" i="6"/>
  <c r="P87" i="6"/>
  <c r="P114" i="6" s="1"/>
  <c r="U68" i="8"/>
  <c r="T68" i="8"/>
  <c r="T74" i="8"/>
  <c r="U16" i="8"/>
  <c r="U67" i="9"/>
  <c r="T67" i="9"/>
  <c r="R87" i="9"/>
  <c r="U54" i="10"/>
  <c r="Q34" i="11"/>
  <c r="U34" i="11" s="1"/>
  <c r="E74" i="11"/>
  <c r="U91" i="11"/>
  <c r="U25" i="12"/>
  <c r="T25" i="12"/>
  <c r="E67" i="12"/>
  <c r="U31" i="13"/>
  <c r="T31" i="13"/>
  <c r="U53" i="13"/>
  <c r="P60" i="13"/>
  <c r="U34" i="14"/>
  <c r="T45" i="14"/>
  <c r="P68" i="14"/>
  <c r="T68" i="14" s="1"/>
  <c r="Q34" i="15"/>
  <c r="U34" i="15" s="1"/>
  <c r="P67" i="15"/>
  <c r="U30" i="16"/>
  <c r="T30" i="16"/>
  <c r="T74" i="17"/>
  <c r="U16" i="17"/>
  <c r="T16" i="17"/>
  <c r="U9" i="17"/>
  <c r="T9" i="17"/>
  <c r="T41" i="17"/>
  <c r="T36" i="17"/>
  <c r="U49" i="17"/>
  <c r="T49" i="17"/>
  <c r="P60" i="17"/>
  <c r="P73" i="17"/>
  <c r="Q34" i="18"/>
  <c r="U34" i="18" s="1"/>
  <c r="P54" i="18"/>
  <c r="U72" i="18"/>
  <c r="Q87" i="19"/>
  <c r="U27" i="20"/>
  <c r="T27" i="20"/>
  <c r="E67" i="20"/>
  <c r="U25" i="21"/>
  <c r="T25" i="21"/>
  <c r="E34" i="21"/>
  <c r="U37" i="23"/>
  <c r="T37" i="23"/>
  <c r="U60" i="23"/>
  <c r="T60" i="23"/>
  <c r="P68" i="24"/>
  <c r="T68" i="24" s="1"/>
  <c r="M114" i="19"/>
  <c r="S114" i="19" s="1"/>
  <c r="S97" i="19"/>
  <c r="U100" i="16"/>
  <c r="T100" i="16"/>
  <c r="Q74" i="12"/>
  <c r="U74" i="12" s="1"/>
  <c r="Q16" i="13"/>
  <c r="U16" i="13" s="1"/>
  <c r="P54" i="13"/>
  <c r="T54" i="13" s="1"/>
  <c r="Q67" i="13"/>
  <c r="P68" i="13"/>
  <c r="T68" i="13" s="1"/>
  <c r="Q72" i="13"/>
  <c r="P73" i="13"/>
  <c r="S87" i="13"/>
  <c r="P31" i="14"/>
  <c r="P34" i="14"/>
  <c r="T34" i="14" s="1"/>
  <c r="Q87" i="14"/>
  <c r="Q115" i="14" s="1"/>
  <c r="Q67" i="15"/>
  <c r="P72" i="15"/>
  <c r="P31" i="16"/>
  <c r="P41" i="16"/>
  <c r="U46" i="16"/>
  <c r="T46" i="16"/>
  <c r="P54" i="16"/>
  <c r="U57" i="16"/>
  <c r="T57" i="16"/>
  <c r="E54" i="17"/>
  <c r="U23" i="18"/>
  <c r="T23" i="18"/>
  <c r="U43" i="18"/>
  <c r="T43" i="18"/>
  <c r="Q54" i="18"/>
  <c r="U54" i="18" s="1"/>
  <c r="Q60" i="18"/>
  <c r="U67" i="18"/>
  <c r="T67" i="18"/>
  <c r="U62" i="18"/>
  <c r="T62" i="18"/>
  <c r="U13" i="19"/>
  <c r="T13" i="19"/>
  <c r="U24" i="19"/>
  <c r="T24" i="19"/>
  <c r="U28" i="19"/>
  <c r="T28" i="19"/>
  <c r="U45" i="19"/>
  <c r="T45" i="19"/>
  <c r="P87" i="19"/>
  <c r="P115" i="19" s="1"/>
  <c r="U30" i="20"/>
  <c r="T30" i="20"/>
  <c r="Q41" i="20"/>
  <c r="Q54" i="20"/>
  <c r="U54" i="20" s="1"/>
  <c r="P87" i="20"/>
  <c r="U30" i="21"/>
  <c r="T30" i="21"/>
  <c r="P68" i="21"/>
  <c r="P73" i="21"/>
  <c r="U45" i="22"/>
  <c r="T45" i="22"/>
  <c r="Q60" i="22"/>
  <c r="E87" i="22"/>
  <c r="E115" i="22" s="1"/>
  <c r="U88" i="22"/>
  <c r="T88" i="22"/>
  <c r="U51" i="24"/>
  <c r="T51" i="24"/>
  <c r="U101" i="22"/>
  <c r="T101" i="22"/>
  <c r="U105" i="20"/>
  <c r="T105" i="20"/>
  <c r="U107" i="19"/>
  <c r="T107" i="19"/>
  <c r="U111" i="16"/>
  <c r="T111" i="16"/>
  <c r="Q87" i="11"/>
  <c r="U72" i="12"/>
  <c r="T72" i="12"/>
  <c r="U73" i="12"/>
  <c r="T73" i="12"/>
  <c r="U87" i="12"/>
  <c r="E87" i="12"/>
  <c r="E115" i="12" s="1"/>
  <c r="T87" i="12"/>
  <c r="U41" i="13"/>
  <c r="T41" i="13"/>
  <c r="S87" i="14"/>
  <c r="U53" i="15"/>
  <c r="T53" i="15"/>
  <c r="P74" i="16"/>
  <c r="U89" i="16"/>
  <c r="T89" i="16"/>
  <c r="P34" i="17"/>
  <c r="T34" i="17" s="1"/>
  <c r="U37" i="17"/>
  <c r="T37" i="17"/>
  <c r="U48" i="17"/>
  <c r="T48" i="17"/>
  <c r="P72" i="17"/>
  <c r="Q74" i="17"/>
  <c r="U74" i="17" s="1"/>
  <c r="U11" i="18"/>
  <c r="T11" i="18"/>
  <c r="U51" i="18"/>
  <c r="T51" i="18"/>
  <c r="P68" i="18"/>
  <c r="T68" i="18" s="1"/>
  <c r="U94" i="18"/>
  <c r="T94" i="18"/>
  <c r="P34" i="19"/>
  <c r="T34" i="19" s="1"/>
  <c r="Q74" i="19"/>
  <c r="U86" i="19"/>
  <c r="T86" i="19"/>
  <c r="R87" i="19"/>
  <c r="U96" i="19"/>
  <c r="T96" i="19"/>
  <c r="Q16" i="20"/>
  <c r="U18" i="20"/>
  <c r="T18" i="20"/>
  <c r="U33" i="20"/>
  <c r="T33" i="20"/>
  <c r="T60" i="20"/>
  <c r="U60" i="20"/>
  <c r="Q68" i="20"/>
  <c r="U68" i="20" s="1"/>
  <c r="Q73" i="20"/>
  <c r="Q25" i="21"/>
  <c r="S54" i="21"/>
  <c r="Q54" i="21"/>
  <c r="U54" i="21" s="1"/>
  <c r="Q67" i="21"/>
  <c r="Q72" i="21"/>
  <c r="U23" i="22"/>
  <c r="T23" i="22"/>
  <c r="P34" i="22"/>
  <c r="T34" i="22" s="1"/>
  <c r="T44" i="22"/>
  <c r="Q115" i="22"/>
  <c r="U96" i="22"/>
  <c r="T96" i="22"/>
  <c r="U59" i="23"/>
  <c r="T59" i="23"/>
  <c r="P34" i="24"/>
  <c r="T34" i="24" s="1"/>
  <c r="T38" i="24"/>
  <c r="U38" i="24"/>
  <c r="U111" i="21"/>
  <c r="T111" i="21"/>
  <c r="U109" i="16"/>
  <c r="T109" i="16"/>
  <c r="P74" i="10"/>
  <c r="T74" i="10" s="1"/>
  <c r="Q31" i="11"/>
  <c r="U67" i="11"/>
  <c r="P67" i="11"/>
  <c r="P72" i="11"/>
  <c r="R87" i="11"/>
  <c r="T54" i="12"/>
  <c r="U54" i="12"/>
  <c r="P87" i="12"/>
  <c r="U74" i="14"/>
  <c r="U68" i="14"/>
  <c r="T16" i="14"/>
  <c r="E87" i="15"/>
  <c r="E115" i="15" s="1"/>
  <c r="U88" i="15"/>
  <c r="T88" i="15"/>
  <c r="P34" i="16"/>
  <c r="T34" i="16" s="1"/>
  <c r="T54" i="16"/>
  <c r="U54" i="16"/>
  <c r="T60" i="16"/>
  <c r="U60" i="16"/>
  <c r="U66" i="16"/>
  <c r="T66" i="16"/>
  <c r="P68" i="16"/>
  <c r="T68" i="16" s="1"/>
  <c r="U71" i="16"/>
  <c r="T71" i="16"/>
  <c r="P73" i="16"/>
  <c r="U21" i="17"/>
  <c r="T21" i="17"/>
  <c r="Q34" i="17"/>
  <c r="U34" i="17" s="1"/>
  <c r="U22" i="18"/>
  <c r="T22" i="18"/>
  <c r="Q68" i="18"/>
  <c r="U68" i="18" s="1"/>
  <c r="P74" i="18"/>
  <c r="T74" i="18" s="1"/>
  <c r="Q25" i="19"/>
  <c r="U27" i="19"/>
  <c r="T27" i="19"/>
  <c r="Q34" i="19"/>
  <c r="U34" i="19" s="1"/>
  <c r="P41" i="19"/>
  <c r="T41" i="19" s="1"/>
  <c r="U54" i="19"/>
  <c r="T54" i="19"/>
  <c r="U44" i="19"/>
  <c r="T44" i="19"/>
  <c r="U53" i="19"/>
  <c r="T53" i="19"/>
  <c r="P25" i="20"/>
  <c r="Q25" i="20"/>
  <c r="U29" i="20"/>
  <c r="T29" i="20"/>
  <c r="U72" i="20"/>
  <c r="T72" i="20"/>
  <c r="U73" i="20"/>
  <c r="T73" i="20"/>
  <c r="T70" i="20"/>
  <c r="E74" i="20"/>
  <c r="T22" i="21"/>
  <c r="U22" i="21"/>
  <c r="Q31" i="21"/>
  <c r="U33" i="21"/>
  <c r="T33" i="21"/>
  <c r="U37" i="21"/>
  <c r="T37" i="21"/>
  <c r="E41" i="21"/>
  <c r="U51" i="21"/>
  <c r="T51" i="21"/>
  <c r="U14" i="22"/>
  <c r="T14" i="22"/>
  <c r="T86" i="22"/>
  <c r="U86" i="22"/>
  <c r="Q87" i="24"/>
  <c r="U106" i="24"/>
  <c r="T106" i="24"/>
  <c r="Q41" i="19"/>
  <c r="U67" i="19"/>
  <c r="T67" i="19"/>
  <c r="T41" i="20"/>
  <c r="U41" i="20"/>
  <c r="U36" i="20"/>
  <c r="T36" i="20"/>
  <c r="U47" i="20"/>
  <c r="T47" i="20"/>
  <c r="U58" i="20"/>
  <c r="T58" i="20"/>
  <c r="Q60" i="20"/>
  <c r="Q67" i="20"/>
  <c r="Q72" i="20"/>
  <c r="U89" i="20"/>
  <c r="T89" i="20"/>
  <c r="U30" i="23"/>
  <c r="T30" i="23"/>
  <c r="T45" i="23"/>
  <c r="U45" i="23"/>
  <c r="U53" i="23"/>
  <c r="T53" i="23"/>
  <c r="U23" i="24"/>
  <c r="T23" i="24"/>
  <c r="P73" i="24"/>
  <c r="U94" i="24"/>
  <c r="T94" i="24"/>
  <c r="T67" i="11"/>
  <c r="U74" i="11"/>
  <c r="U68" i="11"/>
  <c r="U16" i="11"/>
  <c r="T74" i="11"/>
  <c r="U67" i="12"/>
  <c r="T67" i="12"/>
  <c r="R87" i="12"/>
  <c r="U54" i="13"/>
  <c r="P87" i="13"/>
  <c r="T87" i="13" s="1"/>
  <c r="T16" i="15"/>
  <c r="U16" i="15"/>
  <c r="U52" i="15"/>
  <c r="T52" i="15"/>
  <c r="U56" i="15"/>
  <c r="T56" i="15"/>
  <c r="Q87" i="15"/>
  <c r="U87" i="15" s="1"/>
  <c r="U47" i="16"/>
  <c r="T47" i="16"/>
  <c r="T53" i="16"/>
  <c r="U58" i="16"/>
  <c r="T58" i="16"/>
  <c r="U72" i="16"/>
  <c r="T72" i="16"/>
  <c r="U73" i="16"/>
  <c r="T70" i="16"/>
  <c r="T73" i="16"/>
  <c r="P87" i="16"/>
  <c r="T87" i="16" s="1"/>
  <c r="U19" i="17"/>
  <c r="U25" i="17"/>
  <c r="T25" i="17"/>
  <c r="P31" i="17"/>
  <c r="Q60" i="17"/>
  <c r="P67" i="17"/>
  <c r="U16" i="18"/>
  <c r="T16" i="18"/>
  <c r="T34" i="18"/>
  <c r="U50" i="18"/>
  <c r="T50" i="18"/>
  <c r="E60" i="18"/>
  <c r="U63" i="18"/>
  <c r="T63" i="18"/>
  <c r="Q73" i="18"/>
  <c r="Q87" i="18"/>
  <c r="Q114" i="18" s="1"/>
  <c r="U93" i="18"/>
  <c r="T93" i="18"/>
  <c r="U14" i="19"/>
  <c r="T14" i="19"/>
  <c r="U40" i="19"/>
  <c r="U51" i="19"/>
  <c r="U56" i="19"/>
  <c r="T56" i="19"/>
  <c r="U73" i="19"/>
  <c r="T73" i="19"/>
  <c r="U72" i="19"/>
  <c r="T72" i="19"/>
  <c r="U70" i="19"/>
  <c r="T70" i="19"/>
  <c r="U95" i="19"/>
  <c r="T95" i="19"/>
  <c r="U25" i="22"/>
  <c r="T25" i="22"/>
  <c r="U64" i="22"/>
  <c r="Q41" i="23"/>
  <c r="U94" i="23"/>
  <c r="T94" i="23"/>
  <c r="U14" i="24"/>
  <c r="T14" i="24"/>
  <c r="U56" i="24"/>
  <c r="T56" i="24"/>
  <c r="U71" i="24"/>
  <c r="T71" i="24"/>
  <c r="Q73" i="24"/>
  <c r="T73" i="17"/>
  <c r="U72" i="17"/>
  <c r="U73" i="17"/>
  <c r="T72" i="17"/>
  <c r="E87" i="17"/>
  <c r="E115" i="17" s="1"/>
  <c r="Q25" i="18"/>
  <c r="T41" i="18"/>
  <c r="U41" i="18"/>
  <c r="P41" i="18"/>
  <c r="Q74" i="18"/>
  <c r="U74" i="18" s="1"/>
  <c r="Q16" i="19"/>
  <c r="U16" i="19" s="1"/>
  <c r="P54" i="19"/>
  <c r="Q67" i="19"/>
  <c r="P68" i="19"/>
  <c r="T68" i="19" s="1"/>
  <c r="Q72" i="19"/>
  <c r="P73" i="19"/>
  <c r="S87" i="19"/>
  <c r="P31" i="20"/>
  <c r="P34" i="20"/>
  <c r="T34" i="20" s="1"/>
  <c r="R87" i="20"/>
  <c r="U64" i="21"/>
  <c r="T64" i="21"/>
  <c r="U53" i="22"/>
  <c r="T53" i="22"/>
  <c r="U57" i="22"/>
  <c r="T57" i="22"/>
  <c r="U20" i="23"/>
  <c r="T20" i="23"/>
  <c r="T25" i="23"/>
  <c r="U25" i="23"/>
  <c r="P54" i="23"/>
  <c r="T54" i="23" s="1"/>
  <c r="Q60" i="24"/>
  <c r="U66" i="24"/>
  <c r="T66" i="24"/>
  <c r="U72" i="24"/>
  <c r="T72" i="24"/>
  <c r="U73" i="24"/>
  <c r="T73" i="24"/>
  <c r="U70" i="24"/>
  <c r="T70" i="24"/>
  <c r="T104" i="24"/>
  <c r="U104" i="24"/>
  <c r="U105" i="18"/>
  <c r="T105" i="18"/>
  <c r="U99" i="17"/>
  <c r="T99" i="17"/>
  <c r="U98" i="16"/>
  <c r="T98" i="16"/>
  <c r="L114" i="6"/>
  <c r="R114" i="6" s="1"/>
  <c r="R97" i="6"/>
  <c r="Q54" i="15"/>
  <c r="U54" i="15" s="1"/>
  <c r="Q68" i="15"/>
  <c r="U68" i="15" s="1"/>
  <c r="Q73" i="15"/>
  <c r="P74" i="15"/>
  <c r="T74" i="15" s="1"/>
  <c r="P16" i="16"/>
  <c r="T16" i="16" s="1"/>
  <c r="Q31" i="16"/>
  <c r="Q34" i="16"/>
  <c r="U34" i="16" s="1"/>
  <c r="U67" i="16"/>
  <c r="T67" i="16"/>
  <c r="P67" i="16"/>
  <c r="P72" i="16"/>
  <c r="R87" i="16"/>
  <c r="U54" i="17"/>
  <c r="T54" i="17"/>
  <c r="P87" i="17"/>
  <c r="Q41" i="18"/>
  <c r="P60" i="18"/>
  <c r="U74" i="19"/>
  <c r="T16" i="19"/>
  <c r="P25" i="19"/>
  <c r="Q54" i="19"/>
  <c r="Q68" i="19"/>
  <c r="U68" i="19" s="1"/>
  <c r="Q73" i="19"/>
  <c r="P74" i="19"/>
  <c r="T74" i="19" s="1"/>
  <c r="P16" i="20"/>
  <c r="Q31" i="20"/>
  <c r="Q34" i="20"/>
  <c r="U67" i="20"/>
  <c r="T67" i="20"/>
  <c r="P67" i="20"/>
  <c r="P72" i="20"/>
  <c r="S87" i="20"/>
  <c r="P31" i="21"/>
  <c r="P34" i="21"/>
  <c r="U60" i="21"/>
  <c r="T60" i="21"/>
  <c r="P87" i="21"/>
  <c r="T87" i="21" s="1"/>
  <c r="U94" i="21"/>
  <c r="T94" i="21"/>
  <c r="U15" i="22"/>
  <c r="T15" i="22"/>
  <c r="T31" i="22"/>
  <c r="U31" i="22"/>
  <c r="U89" i="22"/>
  <c r="T89" i="22"/>
  <c r="U52" i="23"/>
  <c r="T52" i="23"/>
  <c r="P68" i="23"/>
  <c r="T68" i="23" s="1"/>
  <c r="P73" i="23"/>
  <c r="U107" i="21"/>
  <c r="T107" i="21"/>
  <c r="L114" i="17"/>
  <c r="R114" i="17" s="1"/>
  <c r="R97" i="17"/>
  <c r="S87" i="16"/>
  <c r="Q87" i="17"/>
  <c r="U73" i="18"/>
  <c r="T73" i="18"/>
  <c r="T72" i="18"/>
  <c r="E87" i="18"/>
  <c r="E115" i="18" s="1"/>
  <c r="U41" i="19"/>
  <c r="T68" i="21"/>
  <c r="U16" i="21"/>
  <c r="T16" i="21"/>
  <c r="Q87" i="21"/>
  <c r="U46" i="22"/>
  <c r="T46" i="22"/>
  <c r="U66" i="22"/>
  <c r="T66" i="22"/>
  <c r="Q68" i="22"/>
  <c r="U68" i="22" s="1"/>
  <c r="U73" i="22"/>
  <c r="T73" i="22"/>
  <c r="T72" i="22"/>
  <c r="U72" i="22"/>
  <c r="U70" i="22"/>
  <c r="T70" i="22"/>
  <c r="Q34" i="23"/>
  <c r="U41" i="23"/>
  <c r="T41" i="23"/>
  <c r="U36" i="23"/>
  <c r="T36" i="23"/>
  <c r="U47" i="23"/>
  <c r="T47" i="23"/>
  <c r="U15" i="24"/>
  <c r="T15" i="24"/>
  <c r="P31" i="24"/>
  <c r="T31" i="24" s="1"/>
  <c r="U53" i="24"/>
  <c r="T53" i="24"/>
  <c r="U57" i="24"/>
  <c r="T57" i="24"/>
  <c r="T87" i="24"/>
  <c r="E87" i="24"/>
  <c r="E115" i="24" s="1"/>
  <c r="U115" i="24" s="1"/>
  <c r="U87" i="24"/>
  <c r="U88" i="24"/>
  <c r="T88" i="24"/>
  <c r="U104" i="1"/>
  <c r="T104" i="1"/>
  <c r="U112" i="22"/>
  <c r="T112" i="22"/>
  <c r="U105" i="21"/>
  <c r="T105" i="21"/>
  <c r="U68" i="16"/>
  <c r="T74" i="16"/>
  <c r="U16" i="16"/>
  <c r="U67" i="17"/>
  <c r="T67" i="17"/>
  <c r="R87" i="17"/>
  <c r="T54" i="18"/>
  <c r="P87" i="18"/>
  <c r="P114" i="18" s="1"/>
  <c r="T68" i="20"/>
  <c r="T74" i="20"/>
  <c r="U16" i="20"/>
  <c r="T16" i="20"/>
  <c r="P41" i="21"/>
  <c r="T41" i="21" s="1"/>
  <c r="P60" i="21"/>
  <c r="U63" i="21"/>
  <c r="T63" i="21"/>
  <c r="U86" i="21"/>
  <c r="T86" i="21"/>
  <c r="R87" i="21"/>
  <c r="U18" i="22"/>
  <c r="T18" i="22"/>
  <c r="U29" i="22"/>
  <c r="T29" i="22"/>
  <c r="Q54" i="22"/>
  <c r="U54" i="22" s="1"/>
  <c r="U56" i="22"/>
  <c r="T56" i="22"/>
  <c r="U60" i="22"/>
  <c r="T60" i="22"/>
  <c r="U9" i="23"/>
  <c r="T9" i="23"/>
  <c r="P16" i="23"/>
  <c r="T16" i="23" s="1"/>
  <c r="U19" i="23"/>
  <c r="T19" i="23"/>
  <c r="U64" i="23"/>
  <c r="T64" i="23"/>
  <c r="U29" i="24"/>
  <c r="T29" i="24"/>
  <c r="P54" i="24"/>
  <c r="Q74" i="24"/>
  <c r="U74" i="24" s="1"/>
  <c r="U96" i="24"/>
  <c r="T96" i="24"/>
  <c r="U110" i="23"/>
  <c r="T110" i="23"/>
  <c r="T110" i="22"/>
  <c r="U110" i="22"/>
  <c r="R97" i="19"/>
  <c r="L114" i="19"/>
  <c r="R114" i="19" s="1"/>
  <c r="Q68" i="21"/>
  <c r="U68" i="21" s="1"/>
  <c r="Q73" i="21"/>
  <c r="P74" i="21"/>
  <c r="T74" i="21" s="1"/>
  <c r="P16" i="22"/>
  <c r="T16" i="22" s="1"/>
  <c r="Q31" i="22"/>
  <c r="Q34" i="22"/>
  <c r="U34" i="22" s="1"/>
  <c r="U67" i="22"/>
  <c r="T67" i="22"/>
  <c r="P67" i="22"/>
  <c r="P72" i="22"/>
  <c r="R87" i="22"/>
  <c r="U44" i="23"/>
  <c r="P60" i="23"/>
  <c r="P72" i="23"/>
  <c r="Q72" i="23"/>
  <c r="T60" i="24"/>
  <c r="U65" i="24"/>
  <c r="T65" i="24"/>
  <c r="Q67" i="24"/>
  <c r="S87" i="24"/>
  <c r="U112" i="1"/>
  <c r="T112" i="1"/>
  <c r="T112" i="24"/>
  <c r="U112" i="24"/>
  <c r="U102" i="23"/>
  <c r="T102" i="23"/>
  <c r="U111" i="20"/>
  <c r="T111" i="20"/>
  <c r="U103" i="18"/>
  <c r="T103" i="18"/>
  <c r="U107" i="17"/>
  <c r="T107" i="17"/>
  <c r="U105" i="10"/>
  <c r="T105" i="10"/>
  <c r="T105" i="2"/>
  <c r="U105" i="2"/>
  <c r="Q74" i="21"/>
  <c r="U74" i="21" s="1"/>
  <c r="Q16" i="22"/>
  <c r="P54" i="22"/>
  <c r="T54" i="22" s="1"/>
  <c r="Q67" i="22"/>
  <c r="P68" i="22"/>
  <c r="T68" i="22" s="1"/>
  <c r="Q72" i="22"/>
  <c r="P73" i="22"/>
  <c r="S87" i="22"/>
  <c r="P31" i="23"/>
  <c r="P34" i="23"/>
  <c r="T34" i="23" s="1"/>
  <c r="Q54" i="23"/>
  <c r="U54" i="23" s="1"/>
  <c r="Q60" i="23"/>
  <c r="U63" i="23"/>
  <c r="T63" i="23"/>
  <c r="S87" i="23"/>
  <c r="U28" i="24"/>
  <c r="T28" i="24"/>
  <c r="U34" i="24"/>
  <c r="E54" i="24"/>
  <c r="E68" i="24"/>
  <c r="U100" i="1"/>
  <c r="E97" i="1"/>
  <c r="U97" i="1" s="1"/>
  <c r="H114" i="24"/>
  <c r="M114" i="22"/>
  <c r="S114" i="22" s="1"/>
  <c r="S97" i="22"/>
  <c r="U105" i="19"/>
  <c r="T105" i="19"/>
  <c r="T101" i="18"/>
  <c r="U101" i="18"/>
  <c r="T74" i="22"/>
  <c r="U16" i="22"/>
  <c r="Q25" i="24"/>
  <c r="U45" i="24"/>
  <c r="T45" i="24"/>
  <c r="P60" i="24"/>
  <c r="E81" i="24"/>
  <c r="E81" i="20"/>
  <c r="U110" i="1"/>
  <c r="T110" i="1"/>
  <c r="E97" i="24"/>
  <c r="T97" i="24" s="1"/>
  <c r="U98" i="24"/>
  <c r="T98" i="24"/>
  <c r="T109" i="20"/>
  <c r="U109" i="20"/>
  <c r="U103" i="19"/>
  <c r="T103" i="19"/>
  <c r="U105" i="17"/>
  <c r="T105" i="17"/>
  <c r="Q87" i="20"/>
  <c r="T73" i="21"/>
  <c r="U72" i="21"/>
  <c r="U73" i="21"/>
  <c r="T72" i="21"/>
  <c r="E87" i="21"/>
  <c r="E115" i="21" s="1"/>
  <c r="T41" i="22"/>
  <c r="U41" i="22"/>
  <c r="P41" i="24"/>
  <c r="P74" i="24"/>
  <c r="T74" i="24" s="1"/>
  <c r="E81" i="21"/>
  <c r="E81" i="16"/>
  <c r="E81" i="12"/>
  <c r="E81" i="9"/>
  <c r="T100" i="23"/>
  <c r="T104" i="22"/>
  <c r="U107" i="3"/>
  <c r="T107" i="3"/>
  <c r="U67" i="23"/>
  <c r="T67" i="23"/>
  <c r="R87" i="23"/>
  <c r="T54" i="24"/>
  <c r="U54" i="24"/>
  <c r="E81" i="23"/>
  <c r="E81" i="13"/>
  <c r="E81" i="8"/>
  <c r="E81" i="4"/>
  <c r="T105" i="24"/>
  <c r="U100" i="22"/>
  <c r="T104" i="20"/>
  <c r="T106" i="20"/>
  <c r="T110" i="20"/>
  <c r="U98" i="14"/>
  <c r="T98" i="14"/>
  <c r="T99" i="8"/>
  <c r="U99" i="8"/>
  <c r="Q68" i="23"/>
  <c r="U68" i="23" s="1"/>
  <c r="Q73" i="23"/>
  <c r="P74" i="23"/>
  <c r="T74" i="23" s="1"/>
  <c r="P16" i="24"/>
  <c r="T16" i="24" s="1"/>
  <c r="Q31" i="24"/>
  <c r="U31" i="24" s="1"/>
  <c r="Q34" i="24"/>
  <c r="U67" i="24"/>
  <c r="T67" i="24"/>
  <c r="P67" i="24"/>
  <c r="P72" i="24"/>
  <c r="R87" i="24"/>
  <c r="E81" i="22"/>
  <c r="M114" i="10"/>
  <c r="S114" i="10" s="1"/>
  <c r="S97" i="10"/>
  <c r="U109" i="8"/>
  <c r="T109" i="8"/>
  <c r="T112" i="5"/>
  <c r="U112" i="5"/>
  <c r="N114" i="2"/>
  <c r="N115" i="2"/>
  <c r="E81" i="14"/>
  <c r="U16" i="24"/>
  <c r="E81" i="6"/>
  <c r="T112" i="13"/>
  <c r="U112" i="13"/>
  <c r="W114" i="10"/>
  <c r="U73" i="23"/>
  <c r="T73" i="23"/>
  <c r="U72" i="23"/>
  <c r="T72" i="23"/>
  <c r="E87" i="23"/>
  <c r="E115" i="23" s="1"/>
  <c r="U87" i="23"/>
  <c r="T41" i="24"/>
  <c r="U41" i="24"/>
  <c r="T44" i="24"/>
  <c r="E81" i="1"/>
  <c r="E81" i="18"/>
  <c r="T103" i="22"/>
  <c r="T108" i="16"/>
  <c r="T112" i="16"/>
  <c r="T103" i="2"/>
  <c r="T112" i="11"/>
  <c r="R97" i="9"/>
  <c r="U108" i="9"/>
  <c r="T98" i="8"/>
  <c r="T112" i="8"/>
  <c r="T106" i="6"/>
  <c r="S97" i="5"/>
  <c r="B114" i="1"/>
  <c r="J114" i="1"/>
  <c r="V114" i="11"/>
  <c r="T108" i="8"/>
  <c r="I114" i="7"/>
  <c r="T103" i="15"/>
  <c r="T105" i="15"/>
  <c r="T111" i="15"/>
  <c r="T98" i="13"/>
  <c r="T100" i="13"/>
  <c r="T102" i="13"/>
  <c r="T105" i="12"/>
  <c r="U111" i="12"/>
  <c r="T99" i="11"/>
  <c r="T101" i="11"/>
  <c r="U101" i="10"/>
  <c r="T111" i="10"/>
  <c r="T108" i="7"/>
  <c r="T99" i="4"/>
  <c r="T105" i="4"/>
  <c r="T99" i="3"/>
  <c r="T101" i="3"/>
  <c r="T103" i="3"/>
  <c r="U109" i="2"/>
  <c r="T111" i="2"/>
  <c r="T106" i="13"/>
  <c r="M114" i="13"/>
  <c r="S114" i="13" s="1"/>
  <c r="T107" i="11"/>
  <c r="T109" i="11"/>
  <c r="T111" i="11"/>
  <c r="T107" i="6"/>
  <c r="T106" i="5"/>
  <c r="U108" i="5"/>
  <c r="B114" i="6"/>
  <c r="D114" i="9"/>
  <c r="I114" i="2"/>
  <c r="U100" i="9"/>
  <c r="L114" i="3"/>
  <c r="R114" i="3" s="1"/>
  <c r="H114" i="23"/>
  <c r="B114" i="9"/>
  <c r="J114" i="9"/>
  <c r="G114" i="7"/>
  <c r="D114" i="1"/>
  <c r="H114" i="15"/>
  <c r="V114" i="3"/>
  <c r="L114" i="12"/>
  <c r="R114" i="12" s="1"/>
  <c r="F114" i="11"/>
  <c r="I114" i="10"/>
  <c r="F114" i="3"/>
  <c r="F114" i="20"/>
  <c r="J114" i="18"/>
  <c r="J114" i="10"/>
  <c r="G114" i="3"/>
  <c r="H114" i="14"/>
  <c r="T115" i="4"/>
  <c r="H115" i="14"/>
  <c r="G114" i="23"/>
  <c r="W114" i="23"/>
  <c r="I114" i="22"/>
  <c r="D114" i="20"/>
  <c r="M114" i="20"/>
  <c r="S114" i="20" s="1"/>
  <c r="N114" i="19"/>
  <c r="D114" i="17"/>
  <c r="F114" i="16"/>
  <c r="G114" i="15"/>
  <c r="V114" i="15"/>
  <c r="P114" i="15"/>
  <c r="O115" i="15"/>
  <c r="G114" i="11"/>
  <c r="N114" i="11"/>
  <c r="B114" i="10"/>
  <c r="D114" i="8"/>
  <c r="V114" i="8"/>
  <c r="F114" i="7"/>
  <c r="V114" i="7"/>
  <c r="B115" i="6"/>
  <c r="F114" i="4"/>
  <c r="V114" i="4"/>
  <c r="O114" i="3"/>
  <c r="J114" i="2"/>
  <c r="I115" i="2"/>
  <c r="H114" i="22"/>
  <c r="D114" i="16"/>
  <c r="F114" i="15"/>
  <c r="V115" i="3"/>
  <c r="L114" i="24"/>
  <c r="R114" i="24" s="1"/>
  <c r="F114" i="23"/>
  <c r="J114" i="22"/>
  <c r="K114" i="21"/>
  <c r="F114" i="19"/>
  <c r="O114" i="19"/>
  <c r="J115" i="18"/>
  <c r="W114" i="15"/>
  <c r="H115" i="15"/>
  <c r="P115" i="15"/>
  <c r="J114" i="13"/>
  <c r="H114" i="11"/>
  <c r="O114" i="11"/>
  <c r="W114" i="7"/>
  <c r="J114" i="5"/>
  <c r="D114" i="4"/>
  <c r="P114" i="3"/>
  <c r="B114" i="2"/>
  <c r="T87" i="10"/>
  <c r="T87" i="6"/>
  <c r="T87" i="2"/>
  <c r="N114" i="15"/>
  <c r="V115" i="11"/>
  <c r="P114" i="2"/>
  <c r="V114" i="23"/>
  <c r="D114" i="24"/>
  <c r="M114" i="24"/>
  <c r="S114" i="24" s="1"/>
  <c r="B114" i="22"/>
  <c r="J114" i="21"/>
  <c r="V114" i="20"/>
  <c r="G114" i="19"/>
  <c r="P114" i="19"/>
  <c r="M114" i="16"/>
  <c r="S114" i="16" s="1"/>
  <c r="B114" i="13"/>
  <c r="K114" i="13"/>
  <c r="D114" i="12"/>
  <c r="P114" i="11"/>
  <c r="F115" i="11"/>
  <c r="H114" i="7"/>
  <c r="H114" i="6"/>
  <c r="B114" i="5"/>
  <c r="K114" i="5"/>
  <c r="F115" i="3"/>
  <c r="N115" i="3"/>
  <c r="U87" i="6"/>
  <c r="L114" i="16"/>
  <c r="R114" i="16" s="1"/>
  <c r="P115" i="6"/>
  <c r="H114" i="2"/>
  <c r="C114" i="17"/>
  <c r="F114" i="24"/>
  <c r="N114" i="24"/>
  <c r="N114" i="23"/>
  <c r="B114" i="21"/>
  <c r="H114" i="19"/>
  <c r="V114" i="19"/>
  <c r="H114" i="18"/>
  <c r="B114" i="17"/>
  <c r="C114" i="13"/>
  <c r="L114" i="13"/>
  <c r="R114" i="13" s="1"/>
  <c r="F114" i="12"/>
  <c r="V114" i="12"/>
  <c r="L115" i="12"/>
  <c r="R115" i="12" s="1"/>
  <c r="K114" i="9"/>
  <c r="L114" i="8"/>
  <c r="R114" i="8" s="1"/>
  <c r="I114" i="6"/>
  <c r="C114" i="5"/>
  <c r="L114" i="5"/>
  <c r="R114" i="5" s="1"/>
  <c r="H114" i="3"/>
  <c r="G115" i="3"/>
  <c r="T87" i="11"/>
  <c r="T87" i="3"/>
  <c r="O114" i="23"/>
  <c r="L114" i="21"/>
  <c r="R114" i="21" s="1"/>
  <c r="W114" i="19"/>
  <c r="I114" i="18"/>
  <c r="D114" i="13"/>
  <c r="C114" i="9"/>
  <c r="F114" i="8"/>
  <c r="D114" i="5"/>
  <c r="L114" i="22"/>
  <c r="R114" i="22" s="1"/>
  <c r="U106" i="17"/>
  <c r="T106" i="17"/>
  <c r="U108" i="17"/>
  <c r="T108" i="17"/>
  <c r="U98" i="15"/>
  <c r="T98" i="15"/>
  <c r="E97" i="15"/>
  <c r="T115" i="12"/>
  <c r="U115" i="12"/>
  <c r="U111" i="9"/>
  <c r="T111" i="9"/>
  <c r="T107" i="8"/>
  <c r="U107" i="8"/>
  <c r="U110" i="7"/>
  <c r="T110" i="7"/>
  <c r="T97" i="4"/>
  <c r="E114" i="4"/>
  <c r="U97" i="4"/>
  <c r="S97" i="4"/>
  <c r="M114" i="4"/>
  <c r="S114" i="4" s="1"/>
  <c r="U111" i="3"/>
  <c r="T111" i="3"/>
  <c r="E97" i="22"/>
  <c r="U99" i="18"/>
  <c r="T99" i="18"/>
  <c r="U104" i="15"/>
  <c r="T104" i="15"/>
  <c r="U106" i="15"/>
  <c r="T106" i="15"/>
  <c r="T106" i="7"/>
  <c r="U106" i="7"/>
  <c r="U105" i="3"/>
  <c r="T105" i="3"/>
  <c r="U102" i="21"/>
  <c r="E97" i="20"/>
  <c r="U101" i="20"/>
  <c r="U100" i="19"/>
  <c r="R97" i="15"/>
  <c r="L114" i="15"/>
  <c r="R114" i="15" s="1"/>
  <c r="U112" i="15"/>
  <c r="T112" i="15"/>
  <c r="U107" i="12"/>
  <c r="T107" i="12"/>
  <c r="U98" i="6"/>
  <c r="E97" i="6"/>
  <c r="T98" i="6"/>
  <c r="T115" i="6"/>
  <c r="T101" i="1"/>
  <c r="T109" i="1"/>
  <c r="M114" i="1"/>
  <c r="S114" i="1" s="1"/>
  <c r="T100" i="24"/>
  <c r="T108" i="24"/>
  <c r="T99" i="23"/>
  <c r="T107" i="23"/>
  <c r="T98" i="22"/>
  <c r="T106" i="22"/>
  <c r="T99" i="21"/>
  <c r="T104" i="21"/>
  <c r="T98" i="20"/>
  <c r="T103" i="20"/>
  <c r="T102" i="19"/>
  <c r="U107" i="18"/>
  <c r="T107" i="18"/>
  <c r="U109" i="18"/>
  <c r="T109" i="18"/>
  <c r="E97" i="17"/>
  <c r="U103" i="17"/>
  <c r="T103" i="17"/>
  <c r="U99" i="16"/>
  <c r="E97" i="16"/>
  <c r="T99" i="16"/>
  <c r="E97" i="14"/>
  <c r="T106" i="14"/>
  <c r="T104" i="13"/>
  <c r="U104" i="13"/>
  <c r="U99" i="12"/>
  <c r="T99" i="12"/>
  <c r="E97" i="12"/>
  <c r="U101" i="12"/>
  <c r="T101" i="12"/>
  <c r="T103" i="12"/>
  <c r="U103" i="12"/>
  <c r="T110" i="11"/>
  <c r="U110" i="11"/>
  <c r="U100" i="8"/>
  <c r="T100" i="8"/>
  <c r="R97" i="7"/>
  <c r="L114" i="7"/>
  <c r="R114" i="7" s="1"/>
  <c r="E97" i="23"/>
  <c r="L114" i="23"/>
  <c r="R114" i="23" s="1"/>
  <c r="E97" i="21"/>
  <c r="U111" i="17"/>
  <c r="T111" i="17"/>
  <c r="U105" i="16"/>
  <c r="T105" i="16"/>
  <c r="U107" i="16"/>
  <c r="T107" i="16"/>
  <c r="S97" i="14"/>
  <c r="E97" i="11"/>
  <c r="T109" i="10"/>
  <c r="U109" i="10"/>
  <c r="U99" i="7"/>
  <c r="T99" i="7"/>
  <c r="U107" i="5"/>
  <c r="T107" i="5"/>
  <c r="U106" i="3"/>
  <c r="T106" i="3"/>
  <c r="U104" i="2"/>
  <c r="T104" i="2"/>
  <c r="T103" i="1"/>
  <c r="T111" i="1"/>
  <c r="T102" i="24"/>
  <c r="T110" i="24"/>
  <c r="T115" i="24"/>
  <c r="M114" i="23"/>
  <c r="S114" i="23" s="1"/>
  <c r="T115" i="22"/>
  <c r="R97" i="21"/>
  <c r="E97" i="18"/>
  <c r="T101" i="17"/>
  <c r="U103" i="14"/>
  <c r="T103" i="14"/>
  <c r="U105" i="14"/>
  <c r="T105" i="14"/>
  <c r="S97" i="11"/>
  <c r="U98" i="3"/>
  <c r="T98" i="3"/>
  <c r="E97" i="3"/>
  <c r="T102" i="3"/>
  <c r="U102" i="3"/>
  <c r="U112" i="2"/>
  <c r="T112" i="2"/>
  <c r="T100" i="1"/>
  <c r="T108" i="1"/>
  <c r="T99" i="24"/>
  <c r="T107" i="24"/>
  <c r="T98" i="23"/>
  <c r="T106" i="23"/>
  <c r="T105" i="22"/>
  <c r="T98" i="21"/>
  <c r="T103" i="21"/>
  <c r="T108" i="21"/>
  <c r="T102" i="20"/>
  <c r="T107" i="20"/>
  <c r="T112" i="20"/>
  <c r="T101" i="19"/>
  <c r="T106" i="19"/>
  <c r="T111" i="19"/>
  <c r="U104" i="18"/>
  <c r="T104" i="18"/>
  <c r="T109" i="17"/>
  <c r="T99" i="15"/>
  <c r="U111" i="14"/>
  <c r="T111" i="14"/>
  <c r="U112" i="12"/>
  <c r="T112" i="12"/>
  <c r="U103" i="11"/>
  <c r="T103" i="11"/>
  <c r="E97" i="9"/>
  <c r="S97" i="9"/>
  <c r="M114" i="9"/>
  <c r="S114" i="9" s="1"/>
  <c r="U109" i="6"/>
  <c r="T109" i="6"/>
  <c r="T105" i="5"/>
  <c r="E97" i="19"/>
  <c r="U112" i="18"/>
  <c r="T112" i="18"/>
  <c r="U98" i="17"/>
  <c r="T98" i="17"/>
  <c r="U100" i="17"/>
  <c r="T100" i="17"/>
  <c r="T107" i="15"/>
  <c r="L114" i="14"/>
  <c r="R114" i="14" s="1"/>
  <c r="U101" i="13"/>
  <c r="T101" i="13"/>
  <c r="U106" i="12"/>
  <c r="T106" i="12"/>
  <c r="U102" i="10"/>
  <c r="T102" i="10"/>
  <c r="U103" i="9"/>
  <c r="T103" i="9"/>
  <c r="U111" i="8"/>
  <c r="T111" i="8"/>
  <c r="T105" i="6"/>
  <c r="U105" i="6"/>
  <c r="R97" i="4"/>
  <c r="L114" i="4"/>
  <c r="R114" i="4" s="1"/>
  <c r="S97" i="12"/>
  <c r="M114" i="12"/>
  <c r="S114" i="12" s="1"/>
  <c r="U105" i="11"/>
  <c r="T105" i="11"/>
  <c r="U104" i="10"/>
  <c r="T104" i="10"/>
  <c r="E97" i="8"/>
  <c r="U102" i="8"/>
  <c r="T102" i="8"/>
  <c r="M114" i="8"/>
  <c r="S114" i="8" s="1"/>
  <c r="U101" i="7"/>
  <c r="T101" i="7"/>
  <c r="U100" i="6"/>
  <c r="T100" i="6"/>
  <c r="T102" i="16"/>
  <c r="T110" i="16"/>
  <c r="T101" i="15"/>
  <c r="T109" i="15"/>
  <c r="T100" i="14"/>
  <c r="T108" i="14"/>
  <c r="T99" i="13"/>
  <c r="T108" i="13"/>
  <c r="U109" i="12"/>
  <c r="T109" i="12"/>
  <c r="T109" i="9"/>
  <c r="T100" i="5"/>
  <c r="U98" i="4"/>
  <c r="T98" i="4"/>
  <c r="U103" i="4"/>
  <c r="T107" i="4"/>
  <c r="S97" i="3"/>
  <c r="E97" i="13"/>
  <c r="U98" i="12"/>
  <c r="T98" i="12"/>
  <c r="U112" i="10"/>
  <c r="T112" i="10"/>
  <c r="U110" i="8"/>
  <c r="T110" i="8"/>
  <c r="U109" i="7"/>
  <c r="T109" i="7"/>
  <c r="U108" i="6"/>
  <c r="T108" i="6"/>
  <c r="U107" i="13"/>
  <c r="T107" i="13"/>
  <c r="L114" i="11"/>
  <c r="R114" i="11" s="1"/>
  <c r="T98" i="7"/>
  <c r="E97" i="7"/>
  <c r="U99" i="5"/>
  <c r="E97" i="5"/>
  <c r="T99" i="5"/>
  <c r="U104" i="5"/>
  <c r="U106" i="4"/>
  <c r="T106" i="4"/>
  <c r="U111" i="4"/>
  <c r="U101" i="2"/>
  <c r="T100" i="11"/>
  <c r="T108" i="11"/>
  <c r="T99" i="10"/>
  <c r="T107" i="10"/>
  <c r="T98" i="9"/>
  <c r="T106" i="9"/>
  <c r="T105" i="8"/>
  <c r="T104" i="7"/>
  <c r="T112" i="7"/>
  <c r="T103" i="6"/>
  <c r="T111" i="6"/>
  <c r="T102" i="5"/>
  <c r="T110" i="5"/>
  <c r="T101" i="4"/>
  <c r="T109" i="4"/>
  <c r="T100" i="3"/>
  <c r="T108" i="3"/>
  <c r="T99" i="2"/>
  <c r="T107" i="2"/>
  <c r="E97" i="10"/>
  <c r="L114" i="10"/>
  <c r="R114" i="10" s="1"/>
  <c r="M114" i="7"/>
  <c r="S114" i="7" s="1"/>
  <c r="E97" i="2"/>
  <c r="T97" i="1" l="1"/>
  <c r="U115" i="22"/>
  <c r="T115" i="15"/>
  <c r="Q114" i="22"/>
  <c r="T115" i="11"/>
  <c r="T31" i="2"/>
  <c r="P115" i="18"/>
  <c r="T115" i="18" s="1"/>
  <c r="U25" i="4"/>
  <c r="T115" i="2"/>
  <c r="T60" i="15"/>
  <c r="T60" i="13"/>
  <c r="T60" i="2"/>
  <c r="T60" i="1"/>
  <c r="P115" i="14"/>
  <c r="T115" i="14" s="1"/>
  <c r="P114" i="14"/>
  <c r="P115" i="21"/>
  <c r="T115" i="21" s="1"/>
  <c r="P114" i="21"/>
  <c r="P115" i="12"/>
  <c r="P114" i="12"/>
  <c r="Q115" i="16"/>
  <c r="U115" i="16" s="1"/>
  <c r="Q114" i="16"/>
  <c r="U87" i="2"/>
  <c r="Q114" i="2"/>
  <c r="T87" i="7"/>
  <c r="P115" i="7"/>
  <c r="T115" i="7" s="1"/>
  <c r="P114" i="7"/>
  <c r="E114" i="24"/>
  <c r="T114" i="24" s="1"/>
  <c r="T87" i="18"/>
  <c r="Q115" i="2"/>
  <c r="U87" i="14"/>
  <c r="Q114" i="14"/>
  <c r="Q115" i="12"/>
  <c r="Q114" i="12"/>
  <c r="P114" i="8"/>
  <c r="P115" i="8"/>
  <c r="T115" i="8" s="1"/>
  <c r="T115" i="3"/>
  <c r="U60" i="10"/>
  <c r="T60" i="10"/>
  <c r="Q115" i="24"/>
  <c r="Q114" i="24"/>
  <c r="P115" i="20"/>
  <c r="T115" i="20" s="1"/>
  <c r="P114" i="20"/>
  <c r="U97" i="24"/>
  <c r="U87" i="18"/>
  <c r="Q115" i="11"/>
  <c r="Q114" i="11"/>
  <c r="U87" i="13"/>
  <c r="Q115" i="13"/>
  <c r="U115" i="13" s="1"/>
  <c r="Q114" i="13"/>
  <c r="Q115" i="8"/>
  <c r="U115" i="8" s="1"/>
  <c r="Q114" i="8"/>
  <c r="U87" i="10"/>
  <c r="Q115" i="10"/>
  <c r="Q114" i="10"/>
  <c r="U87" i="16"/>
  <c r="T87" i="14"/>
  <c r="U87" i="21"/>
  <c r="Q114" i="21"/>
  <c r="Q115" i="21"/>
  <c r="U115" i="21" s="1"/>
  <c r="U87" i="3"/>
  <c r="Q114" i="3"/>
  <c r="Q115" i="3"/>
  <c r="U115" i="3" s="1"/>
  <c r="U115" i="14"/>
  <c r="E114" i="1"/>
  <c r="P115" i="13"/>
  <c r="T115" i="13" s="1"/>
  <c r="P114" i="13"/>
  <c r="Q115" i="19"/>
  <c r="Q114" i="19"/>
  <c r="U87" i="9"/>
  <c r="Q115" i="9"/>
  <c r="Q114" i="9"/>
  <c r="Q115" i="23"/>
  <c r="U115" i="23" s="1"/>
  <c r="Q114" i="23"/>
  <c r="P115" i="1"/>
  <c r="T115" i="1" s="1"/>
  <c r="P114" i="1"/>
  <c r="P115" i="9"/>
  <c r="T115" i="9" s="1"/>
  <c r="P114" i="9"/>
  <c r="P115" i="5"/>
  <c r="T115" i="5" s="1"/>
  <c r="P114" i="5"/>
  <c r="U115" i="1"/>
  <c r="T87" i="20"/>
  <c r="U25" i="14"/>
  <c r="T25" i="14"/>
  <c r="U115" i="9"/>
  <c r="T60" i="12"/>
  <c r="U60" i="12"/>
  <c r="P114" i="10"/>
  <c r="P115" i="10"/>
  <c r="U115" i="7"/>
  <c r="Q115" i="4"/>
  <c r="U115" i="4" s="1"/>
  <c r="Q114" i="4"/>
  <c r="U114" i="4" s="1"/>
  <c r="Q115" i="5"/>
  <c r="U115" i="5" s="1"/>
  <c r="Q114" i="5"/>
  <c r="U115" i="2"/>
  <c r="P114" i="17"/>
  <c r="P115" i="17"/>
  <c r="T115" i="17" s="1"/>
  <c r="Q114" i="15"/>
  <c r="Q115" i="15"/>
  <c r="U115" i="15" s="1"/>
  <c r="T87" i="17"/>
  <c r="U60" i="18"/>
  <c r="T60" i="18"/>
  <c r="T115" i="19"/>
  <c r="U115" i="11"/>
  <c r="T115" i="23"/>
  <c r="Q115" i="18"/>
  <c r="U115" i="18" s="1"/>
  <c r="Q115" i="20"/>
  <c r="U115" i="20" s="1"/>
  <c r="Q114" i="20"/>
  <c r="U87" i="17"/>
  <c r="Q114" i="17"/>
  <c r="Q115" i="17"/>
  <c r="U115" i="17"/>
  <c r="P114" i="16"/>
  <c r="P115" i="16"/>
  <c r="T115" i="16" s="1"/>
  <c r="U34" i="21"/>
  <c r="T34" i="21"/>
  <c r="U87" i="8"/>
  <c r="U34" i="7"/>
  <c r="T34" i="7"/>
  <c r="T87" i="5"/>
  <c r="U115" i="10"/>
  <c r="T115" i="10"/>
  <c r="U97" i="19"/>
  <c r="E114" i="19"/>
  <c r="T97" i="19"/>
  <c r="T114" i="4"/>
  <c r="E114" i="2"/>
  <c r="U97" i="2"/>
  <c r="T97" i="2"/>
  <c r="E114" i="18"/>
  <c r="U97" i="18"/>
  <c r="T97" i="18"/>
  <c r="U97" i="16"/>
  <c r="E114" i="16"/>
  <c r="T97" i="16"/>
  <c r="E114" i="10"/>
  <c r="U97" i="10"/>
  <c r="T97" i="10"/>
  <c r="E114" i="13"/>
  <c r="U97" i="13"/>
  <c r="T97" i="13"/>
  <c r="T97" i="12"/>
  <c r="E114" i="12"/>
  <c r="U97" i="12"/>
  <c r="U97" i="11"/>
  <c r="E114" i="11"/>
  <c r="T97" i="11"/>
  <c r="T97" i="21"/>
  <c r="E114" i="21"/>
  <c r="U97" i="21"/>
  <c r="U97" i="6"/>
  <c r="T97" i="6"/>
  <c r="E114" i="6"/>
  <c r="U97" i="22"/>
  <c r="T97" i="22"/>
  <c r="E114" i="22"/>
  <c r="T97" i="15"/>
  <c r="E114" i="15"/>
  <c r="U97" i="15"/>
  <c r="U97" i="14"/>
  <c r="T97" i="14"/>
  <c r="E114" i="14"/>
  <c r="E114" i="7"/>
  <c r="U97" i="7"/>
  <c r="T97" i="7"/>
  <c r="U97" i="9"/>
  <c r="T97" i="9"/>
  <c r="E114" i="9"/>
  <c r="U97" i="3"/>
  <c r="E114" i="3"/>
  <c r="T97" i="3"/>
  <c r="U97" i="17"/>
  <c r="T97" i="17"/>
  <c r="E114" i="17"/>
  <c r="U97" i="8"/>
  <c r="T97" i="8"/>
  <c r="E114" i="8"/>
  <c r="T97" i="5"/>
  <c r="U97" i="5"/>
  <c r="E114" i="5"/>
  <c r="T97" i="23"/>
  <c r="E114" i="23"/>
  <c r="U97" i="23"/>
  <c r="E114" i="20"/>
  <c r="U97" i="20"/>
  <c r="T97" i="20"/>
  <c r="T114" i="1" l="1"/>
  <c r="U114" i="1"/>
  <c r="U114" i="24"/>
  <c r="U114" i="10"/>
  <c r="T114" i="10"/>
  <c r="U114" i="2"/>
  <c r="T114" i="2"/>
  <c r="T114" i="5"/>
  <c r="U114" i="5"/>
  <c r="U114" i="15"/>
  <c r="T114" i="15"/>
  <c r="T114" i="16"/>
  <c r="U114" i="16"/>
  <c r="T114" i="6"/>
  <c r="U114" i="6"/>
  <c r="U114" i="7"/>
  <c r="T114" i="7"/>
  <c r="U114" i="21"/>
  <c r="T114" i="21"/>
  <c r="T114" i="17"/>
  <c r="U114" i="17"/>
  <c r="U114" i="14"/>
  <c r="T114" i="14"/>
  <c r="U114" i="12"/>
  <c r="T114" i="12"/>
  <c r="U114" i="20"/>
  <c r="T114" i="20"/>
  <c r="U114" i="3"/>
  <c r="T114" i="3"/>
  <c r="U114" i="8"/>
  <c r="T114" i="8"/>
  <c r="T114" i="13"/>
  <c r="U114" i="13"/>
  <c r="U114" i="19"/>
  <c r="T114" i="19"/>
  <c r="U114" i="23"/>
  <c r="T114" i="23"/>
  <c r="U114" i="22"/>
  <c r="T114" i="22"/>
  <c r="U114" i="9"/>
  <c r="T114" i="9"/>
  <c r="U114" i="11"/>
  <c r="T114" i="11"/>
  <c r="U114" i="18"/>
  <c r="T114" i="18"/>
</calcChain>
</file>

<file path=xl/sharedStrings.xml><?xml version="1.0" encoding="utf-8"?>
<sst xmlns="http://schemas.openxmlformats.org/spreadsheetml/2006/main" count="8332" uniqueCount="150">
  <si>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</si>
  <si>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</si>
  <si>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</si>
  <si>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</si>
  <si>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FREE STATE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</si>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</sst>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10000000</v>
      </c>
      <c r="C9" s="93"/>
      <c r="D9" s="93"/>
      <c r="E9" s="93">
        <f>$B9       +$C9       +$D9</f>
        <v>10000000</v>
      </c>
      <c r="F9" s="94">
        <v>10000000</v>
      </c>
      <c r="G9" s="95">
        <v>8000000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57800000</v>
      </c>
      <c r="C10" s="93"/>
      <c r="D10" s="93"/>
      <c r="E10" s="93">
        <f t="shared" ref="E10:E16" si="0">$B10      +$C10      +$D10</f>
        <v>57800000</v>
      </c>
      <c r="F10" s="94">
        <v>57800000</v>
      </c>
      <c r="G10" s="95">
        <v>57800000</v>
      </c>
      <c r="H10" s="94">
        <v>19689000</v>
      </c>
      <c r="I10" s="95">
        <v>982607</v>
      </c>
      <c r="J10" s="94">
        <v>7776000</v>
      </c>
      <c r="K10" s="95">
        <v>1314952</v>
      </c>
      <c r="L10" s="94"/>
      <c r="M10" s="95"/>
      <c r="N10" s="94"/>
      <c r="O10" s="95"/>
      <c r="P10" s="94">
        <f t="shared" ref="P10:P16" si="1">$H10      +$J10      +$L10      +$N10</f>
        <v>27465000</v>
      </c>
      <c r="Q10" s="95">
        <f t="shared" ref="Q10:Q16" si="2">$I10      +$K10      +$M10      +$O10</f>
        <v>2297559</v>
      </c>
      <c r="R10" s="48">
        <f t="shared" ref="R10:R16" si="3">IF(($H10      =0),0,((($J10      -$H10      )/$H10      )*100))</f>
        <v>-60.505866219716594</v>
      </c>
      <c r="S10" s="49">
        <f t="shared" ref="S10:S16" si="4">IF(($I10      =0),0,((($K10      -$I10      )/$I10      )*100))</f>
        <v>33.822779605681617</v>
      </c>
      <c r="T10" s="48">
        <f t="shared" ref="T10:T15" si="5">IF(($E10      =0),0,(($P10      /$E10      )*100))</f>
        <v>47.517301038062278</v>
      </c>
      <c r="U10" s="50">
        <f t="shared" ref="U10:U15" si="6">IF(($E10      =0),0,(($Q10      /$E10      )*100))</f>
        <v>3.9750155709342558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42042000</v>
      </c>
      <c r="C13" s="93"/>
      <c r="D13" s="93"/>
      <c r="E13" s="93">
        <f t="shared" si="0"/>
        <v>42042000</v>
      </c>
      <c r="F13" s="94">
        <v>42042000</v>
      </c>
      <c r="G13" s="95">
        <v>31536000</v>
      </c>
      <c r="H13" s="94">
        <v>5041000</v>
      </c>
      <c r="I13" s="95">
        <v>1754169</v>
      </c>
      <c r="J13" s="94">
        <v>8928000</v>
      </c>
      <c r="K13" s="95">
        <v>6840184</v>
      </c>
      <c r="L13" s="94"/>
      <c r="M13" s="95"/>
      <c r="N13" s="94"/>
      <c r="O13" s="95"/>
      <c r="P13" s="94">
        <f t="shared" si="1"/>
        <v>13969000</v>
      </c>
      <c r="Q13" s="95">
        <f t="shared" si="2"/>
        <v>8594353</v>
      </c>
      <c r="R13" s="48">
        <f t="shared" si="3"/>
        <v>77.107716722872439</v>
      </c>
      <c r="S13" s="49">
        <f t="shared" si="4"/>
        <v>289.93871172047847</v>
      </c>
      <c r="T13" s="48">
        <f t="shared" si="5"/>
        <v>33.226297512011797</v>
      </c>
      <c r="U13" s="50">
        <f t="shared" si="6"/>
        <v>20.442302935160079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10000000</v>
      </c>
      <c r="C14" s="93"/>
      <c r="D14" s="93"/>
      <c r="E14" s="93">
        <f t="shared" si="0"/>
        <v>10000000</v>
      </c>
      <c r="F14" s="94">
        <v>10000000</v>
      </c>
      <c r="G14" s="95">
        <v>8000000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119842000</v>
      </c>
      <c r="C16" s="96">
        <f>SUM(C9:C15)</f>
        <v>0</v>
      </c>
      <c r="D16" s="96"/>
      <c r="E16" s="96">
        <f t="shared" si="0"/>
        <v>119842000</v>
      </c>
      <c r="F16" s="97">
        <f t="shared" ref="F16:O16" si="7">SUM(F9:F15)</f>
        <v>119842000</v>
      </c>
      <c r="G16" s="98">
        <f t="shared" si="7"/>
        <v>105336000</v>
      </c>
      <c r="H16" s="97">
        <f t="shared" si="7"/>
        <v>24730000</v>
      </c>
      <c r="I16" s="98">
        <f t="shared" si="7"/>
        <v>2736776</v>
      </c>
      <c r="J16" s="97">
        <f t="shared" si="7"/>
        <v>16704000</v>
      </c>
      <c r="K16" s="98">
        <f t="shared" si="7"/>
        <v>8155136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41434000</v>
      </c>
      <c r="Q16" s="98">
        <f t="shared" si="2"/>
        <v>10891912</v>
      </c>
      <c r="R16" s="52">
        <f t="shared" si="3"/>
        <v>-32.454508693894056</v>
      </c>
      <c r="S16" s="53">
        <f t="shared" si="4"/>
        <v>197.98332052020334</v>
      </c>
      <c r="T16" s="52">
        <f>IF((SUM($E9:$E13))=0,0,(P16/(SUM($E9:$E13))*100))</f>
        <v>37.721454452759417</v>
      </c>
      <c r="U16" s="54">
        <f>IF((SUM($E9:$E13))=0,0,(Q16/(SUM($E9:$E13))*100))</f>
        <v>9.9159811365415784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12342000</v>
      </c>
      <c r="C20" s="93"/>
      <c r="D20" s="93"/>
      <c r="E20" s="93">
        <f t="shared" si="8"/>
        <v>12342000</v>
      </c>
      <c r="F20" s="94">
        <v>12342000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12342000</v>
      </c>
      <c r="C25" s="96">
        <f>SUM(C18:C24)</f>
        <v>0</v>
      </c>
      <c r="D25" s="96"/>
      <c r="E25" s="96">
        <f t="shared" si="8"/>
        <v>12342000</v>
      </c>
      <c r="F25" s="97">
        <f t="shared" ref="F25:O25" si="15">SUM(F18:F24)</f>
        <v>12342000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266686000</v>
      </c>
      <c r="C29" s="93"/>
      <c r="D29" s="93"/>
      <c r="E29" s="93">
        <f>$B29      +$C29      +$D29</f>
        <v>266686000</v>
      </c>
      <c r="F29" s="94">
        <v>266686000</v>
      </c>
      <c r="G29" s="95">
        <v>90673000</v>
      </c>
      <c r="H29" s="94">
        <v>11375000</v>
      </c>
      <c r="I29" s="95">
        <v>15001132</v>
      </c>
      <c r="J29" s="94">
        <v>9551000</v>
      </c>
      <c r="K29" s="95">
        <v>21705296</v>
      </c>
      <c r="L29" s="94"/>
      <c r="M29" s="95"/>
      <c r="N29" s="94"/>
      <c r="O29" s="95"/>
      <c r="P29" s="94">
        <f>$H29      +$J29      +$L29      +$N29</f>
        <v>20926000</v>
      </c>
      <c r="Q29" s="95">
        <f>$I29      +$K29      +$M29      +$O29</f>
        <v>36706428</v>
      </c>
      <c r="R29" s="48">
        <f>IF(($H29      =0),0,((($J29      -$H29      )/$H29      )*100))</f>
        <v>-16.035164835164835</v>
      </c>
      <c r="S29" s="49">
        <f>IF(($I29      =0),0,((($K29      -$I29      )/$I29      )*100))</f>
        <v>44.691053981792841</v>
      </c>
      <c r="T29" s="48">
        <f>IF(($E29      =0),0,(($P29      /$E29      )*100))</f>
        <v>7.8466811156191181</v>
      </c>
      <c r="U29" s="50">
        <f>IF(($E29      =0),0,(($Q29      /$E29      )*100))</f>
        <v>13.763912616335316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10126000</v>
      </c>
      <c r="C30" s="93"/>
      <c r="D30" s="93"/>
      <c r="E30" s="93">
        <f>$B30      +$C30      +$D30</f>
        <v>10126000</v>
      </c>
      <c r="F30" s="94">
        <v>10126000</v>
      </c>
      <c r="G30" s="95">
        <v>7089000</v>
      </c>
      <c r="H30" s="94">
        <v>2177000</v>
      </c>
      <c r="I30" s="95">
        <v>1119503</v>
      </c>
      <c r="J30" s="94">
        <v>2764000</v>
      </c>
      <c r="K30" s="95">
        <v>903392</v>
      </c>
      <c r="L30" s="94"/>
      <c r="M30" s="95"/>
      <c r="N30" s="94"/>
      <c r="O30" s="95"/>
      <c r="P30" s="94">
        <f>$H30      +$J30      +$L30      +$N30</f>
        <v>4941000</v>
      </c>
      <c r="Q30" s="95">
        <f>$I30      +$K30      +$M30      +$O30</f>
        <v>2022895</v>
      </c>
      <c r="R30" s="48">
        <f>IF(($H30      =0),0,((($J30      -$H30      )/$H30      )*100))</f>
        <v>26.963711529627926</v>
      </c>
      <c r="S30" s="49">
        <f>IF(($I30      =0),0,((($K30      -$I30      )/$I30      )*100))</f>
        <v>-19.304191234860468</v>
      </c>
      <c r="T30" s="48">
        <f>IF(($E30      =0),0,(($P30      /$E30      )*100))</f>
        <v>48.795180722891565</v>
      </c>
      <c r="U30" s="50">
        <f>IF(($E30      =0),0,(($Q30      /$E30      )*100))</f>
        <v>19.977236816116928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276812000</v>
      </c>
      <c r="C31" s="96">
        <f>SUM(C27:C30)</f>
        <v>0</v>
      </c>
      <c r="D31" s="96"/>
      <c r="E31" s="96">
        <f>$B31      +$C31      +$D31</f>
        <v>276812000</v>
      </c>
      <c r="F31" s="97">
        <f t="shared" ref="F31:O31" si="16">SUM(F27:F30)</f>
        <v>276812000</v>
      </c>
      <c r="G31" s="98">
        <f t="shared" si="16"/>
        <v>97762000</v>
      </c>
      <c r="H31" s="97">
        <f t="shared" si="16"/>
        <v>13552000</v>
      </c>
      <c r="I31" s="98">
        <f t="shared" si="16"/>
        <v>16120635</v>
      </c>
      <c r="J31" s="97">
        <f t="shared" si="16"/>
        <v>12315000</v>
      </c>
      <c r="K31" s="98">
        <f t="shared" si="16"/>
        <v>22608688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25867000</v>
      </c>
      <c r="Q31" s="98">
        <f>$I31      +$K31      +$M31      +$O31</f>
        <v>38729323</v>
      </c>
      <c r="R31" s="52">
        <f>IF(($H31      =0),0,((($J31      -$H31      )/$H31      )*100))</f>
        <v>-9.1278040141676513</v>
      </c>
      <c r="S31" s="53">
        <f>IF(($I31      =0),0,((($K31      -$I31      )/$I31      )*100))</f>
        <v>40.246882334349735</v>
      </c>
      <c r="T31" s="52">
        <f>IF($E31   =0,0,($P31   /$E31   )*100)</f>
        <v>9.3446093377454726</v>
      </c>
      <c r="U31" s="54">
        <f>IF($E31   =0,0,($Q31   /$E31   )*100)</f>
        <v>13.991200887244773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33584000</v>
      </c>
      <c r="C33" s="93"/>
      <c r="D33" s="93"/>
      <c r="E33" s="93">
        <f>$B33      +$C33      +$D33</f>
        <v>33584000</v>
      </c>
      <c r="F33" s="94">
        <v>33584000</v>
      </c>
      <c r="G33" s="95">
        <v>16965000</v>
      </c>
      <c r="H33" s="94">
        <v>3996000</v>
      </c>
      <c r="I33" s="95">
        <v>4350415</v>
      </c>
      <c r="J33" s="94">
        <v>6082000</v>
      </c>
      <c r="K33" s="95">
        <v>5361632</v>
      </c>
      <c r="L33" s="94"/>
      <c r="M33" s="95"/>
      <c r="N33" s="94"/>
      <c r="O33" s="95"/>
      <c r="P33" s="94">
        <f>$H33      +$J33      +$L33      +$N33</f>
        <v>10078000</v>
      </c>
      <c r="Q33" s="95">
        <f>$I33      +$K33      +$M33      +$O33</f>
        <v>9712047</v>
      </c>
      <c r="R33" s="48">
        <f>IF(($H33      =0),0,((($J33      -$H33      )/$H33      )*100))</f>
        <v>52.202202202202194</v>
      </c>
      <c r="S33" s="49">
        <f>IF(($I33      =0),0,((($K33      -$I33      )/$I33      )*100))</f>
        <v>23.244150270721299</v>
      </c>
      <c r="T33" s="48">
        <f>IF(($E33      =0),0,(($P33      /$E33      )*100))</f>
        <v>30.008337303477845</v>
      </c>
      <c r="U33" s="50">
        <f>IF(($E33      =0),0,(($Q33      /$E33      )*100))</f>
        <v>28.918672582181991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33584000</v>
      </c>
      <c r="C34" s="96">
        <f>C33</f>
        <v>0</v>
      </c>
      <c r="D34" s="96"/>
      <c r="E34" s="96">
        <f>$B34      +$C34      +$D34</f>
        <v>33584000</v>
      </c>
      <c r="F34" s="97">
        <f t="shared" ref="F34:O34" si="17">F33</f>
        <v>33584000</v>
      </c>
      <c r="G34" s="98">
        <f t="shared" si="17"/>
        <v>16965000</v>
      </c>
      <c r="H34" s="97">
        <f t="shared" si="17"/>
        <v>3996000</v>
      </c>
      <c r="I34" s="98">
        <f t="shared" si="17"/>
        <v>4350415</v>
      </c>
      <c r="J34" s="97">
        <f t="shared" si="17"/>
        <v>6082000</v>
      </c>
      <c r="K34" s="98">
        <f t="shared" si="17"/>
        <v>5361632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10078000</v>
      </c>
      <c r="Q34" s="98">
        <f>$I34      +$K34      +$M34      +$O34</f>
        <v>9712047</v>
      </c>
      <c r="R34" s="52">
        <f>IF(($H34      =0),0,((($J34      -$H34      )/$H34      )*100))</f>
        <v>52.202202202202194</v>
      </c>
      <c r="S34" s="53">
        <f>IF(($I34      =0),0,((($K34      -$I34      )/$I34      )*100))</f>
        <v>23.244150270721299</v>
      </c>
      <c r="T34" s="52">
        <f>IF($E34   =0,0,($P34   /$E34   )*100)</f>
        <v>30.008337303477845</v>
      </c>
      <c r="U34" s="54">
        <f>IF($E34   =0,0,($Q34   /$E34   )*100)</f>
        <v>28.918672582181991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104521000</v>
      </c>
      <c r="C36" s="93"/>
      <c r="D36" s="93"/>
      <c r="E36" s="93">
        <f t="shared" ref="E36:E41" si="18">$B36      +$C36      +$D36</f>
        <v>104521000</v>
      </c>
      <c r="F36" s="94">
        <v>104355000</v>
      </c>
      <c r="G36" s="95">
        <v>54911000</v>
      </c>
      <c r="H36" s="94">
        <v>8715000</v>
      </c>
      <c r="I36" s="95">
        <v>6559736</v>
      </c>
      <c r="J36" s="94">
        <v>20019000</v>
      </c>
      <c r="K36" s="95">
        <v>27011946</v>
      </c>
      <c r="L36" s="94"/>
      <c r="M36" s="95"/>
      <c r="N36" s="94"/>
      <c r="O36" s="95"/>
      <c r="P36" s="94">
        <f t="shared" ref="P36:P41" si="19">$H36      +$J36      +$L36      +$N36</f>
        <v>28734000</v>
      </c>
      <c r="Q36" s="95">
        <f t="shared" ref="Q36:Q41" si="20">$I36      +$K36      +$M36      +$O36</f>
        <v>33571682</v>
      </c>
      <c r="R36" s="48">
        <f t="shared" ref="R36:R41" si="21">IF(($H36      =0),0,((($J36      -$H36      )/$H36      )*100))</f>
        <v>129.70740103270225</v>
      </c>
      <c r="S36" s="49">
        <f t="shared" ref="S36:S41" si="22">IF(($I36      =0),0,((($K36      -$I36      )/$I36      )*100))</f>
        <v>311.78404130897951</v>
      </c>
      <c r="T36" s="48">
        <f t="shared" ref="T36:T40" si="23">IF(($E36      =0),0,(($P36      /$E36      )*100))</f>
        <v>27.491126185168529</v>
      </c>
      <c r="U36" s="50">
        <f t="shared" ref="U36:U40" si="24">IF(($E36      =0),0,(($Q36      /$E36      )*100))</f>
        <v>32.119556835468472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69660000</v>
      </c>
      <c r="C37" s="93"/>
      <c r="D37" s="93"/>
      <c r="E37" s="93">
        <f t="shared" si="18"/>
        <v>69660000</v>
      </c>
      <c r="F37" s="94">
        <v>69660000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22500000</v>
      </c>
      <c r="C39" s="93"/>
      <c r="D39" s="93"/>
      <c r="E39" s="93">
        <f t="shared" si="18"/>
        <v>22500000</v>
      </c>
      <c r="F39" s="94">
        <v>22500000</v>
      </c>
      <c r="G39" s="95">
        <v>12500000</v>
      </c>
      <c r="H39" s="94"/>
      <c r="I39" s="95">
        <v>696994</v>
      </c>
      <c r="J39" s="94">
        <v>5446000</v>
      </c>
      <c r="K39" s="95">
        <v>1096707</v>
      </c>
      <c r="L39" s="94"/>
      <c r="M39" s="95"/>
      <c r="N39" s="94"/>
      <c r="O39" s="95"/>
      <c r="P39" s="94">
        <f t="shared" si="19"/>
        <v>5446000</v>
      </c>
      <c r="Q39" s="95">
        <f t="shared" si="20"/>
        <v>1793701</v>
      </c>
      <c r="R39" s="48">
        <f t="shared" si="21"/>
        <v>0</v>
      </c>
      <c r="S39" s="49">
        <f t="shared" si="22"/>
        <v>57.348126382723521</v>
      </c>
      <c r="T39" s="48">
        <f t="shared" si="23"/>
        <v>24.204444444444444</v>
      </c>
      <c r="U39" s="50">
        <f t="shared" si="24"/>
        <v>7.972004444444444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196681000</v>
      </c>
      <c r="C41" s="96">
        <f>SUM(C36:C40)</f>
        <v>0</v>
      </c>
      <c r="D41" s="96"/>
      <c r="E41" s="96">
        <f t="shared" si="18"/>
        <v>196681000</v>
      </c>
      <c r="F41" s="97">
        <f t="shared" ref="F41:O41" si="25">SUM(F36:F40)</f>
        <v>196515000</v>
      </c>
      <c r="G41" s="98">
        <f t="shared" si="25"/>
        <v>67411000</v>
      </c>
      <c r="H41" s="97">
        <f t="shared" si="25"/>
        <v>8715000</v>
      </c>
      <c r="I41" s="98">
        <f t="shared" si="25"/>
        <v>7256730</v>
      </c>
      <c r="J41" s="97">
        <f t="shared" si="25"/>
        <v>25465000</v>
      </c>
      <c r="K41" s="98">
        <f t="shared" si="25"/>
        <v>28108653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34180000</v>
      </c>
      <c r="Q41" s="98">
        <f t="shared" si="20"/>
        <v>35365383</v>
      </c>
      <c r="R41" s="52">
        <f t="shared" si="21"/>
        <v>192.19736087205968</v>
      </c>
      <c r="S41" s="53">
        <f t="shared" si="22"/>
        <v>287.34599468355577</v>
      </c>
      <c r="T41" s="52">
        <f>IF((+$E36+$E39) =0,0,(P41   /(+$E36+$E39) )*100)</f>
        <v>26.908936317616771</v>
      </c>
      <c r="U41" s="54">
        <f>IF((+$E36+$E39) =0,0,(Q41   /(+$E36+$E39) )*100)</f>
        <v>27.842154446902477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220112000</v>
      </c>
      <c r="C44" s="93"/>
      <c r="D44" s="93"/>
      <c r="E44" s="93">
        <f t="shared" si="26"/>
        <v>220112000</v>
      </c>
      <c r="F44" s="94">
        <v>220112000</v>
      </c>
      <c r="G44" s="95">
        <v>147112000</v>
      </c>
      <c r="H44" s="94">
        <v>55777000</v>
      </c>
      <c r="I44" s="95">
        <v>31900968</v>
      </c>
      <c r="J44" s="94">
        <v>65165000</v>
      </c>
      <c r="K44" s="95">
        <v>74743471</v>
      </c>
      <c r="L44" s="94"/>
      <c r="M44" s="95"/>
      <c r="N44" s="94"/>
      <c r="O44" s="95"/>
      <c r="P44" s="94">
        <f t="shared" si="27"/>
        <v>120942000</v>
      </c>
      <c r="Q44" s="95">
        <f t="shared" si="28"/>
        <v>106644439</v>
      </c>
      <c r="R44" s="48">
        <f t="shared" si="29"/>
        <v>16.831310396758521</v>
      </c>
      <c r="S44" s="49">
        <f t="shared" si="30"/>
        <v>134.29844197831238</v>
      </c>
      <c r="T44" s="48">
        <f t="shared" si="31"/>
        <v>54.945664025586971</v>
      </c>
      <c r="U44" s="50">
        <f t="shared" si="32"/>
        <v>48.450079504979286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649208000</v>
      </c>
      <c r="C45" s="93"/>
      <c r="D45" s="93"/>
      <c r="E45" s="93">
        <f t="shared" si="26"/>
        <v>649208000</v>
      </c>
      <c r="F45" s="94">
        <v>649208000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330959000</v>
      </c>
      <c r="C52" s="93"/>
      <c r="D52" s="93"/>
      <c r="E52" s="93">
        <f t="shared" si="26"/>
        <v>330959000</v>
      </c>
      <c r="F52" s="94">
        <v>330959000</v>
      </c>
      <c r="G52" s="95">
        <v>189189000</v>
      </c>
      <c r="H52" s="94">
        <v>48498000</v>
      </c>
      <c r="I52" s="95">
        <v>32114406</v>
      </c>
      <c r="J52" s="94">
        <v>87732000</v>
      </c>
      <c r="K52" s="95">
        <v>63287465</v>
      </c>
      <c r="L52" s="94"/>
      <c r="M52" s="95"/>
      <c r="N52" s="94"/>
      <c r="O52" s="95"/>
      <c r="P52" s="94">
        <f t="shared" si="27"/>
        <v>136230000</v>
      </c>
      <c r="Q52" s="95">
        <f t="shared" si="28"/>
        <v>95401871</v>
      </c>
      <c r="R52" s="48">
        <f t="shared" si="29"/>
        <v>80.898181368303852</v>
      </c>
      <c r="S52" s="49">
        <f t="shared" si="30"/>
        <v>97.068770320709035</v>
      </c>
      <c r="T52" s="48">
        <f t="shared" si="31"/>
        <v>41.162198338767034</v>
      </c>
      <c r="U52" s="50">
        <f t="shared" si="32"/>
        <v>28.825888100943015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32000000</v>
      </c>
      <c r="C53" s="93"/>
      <c r="D53" s="93"/>
      <c r="E53" s="93">
        <f t="shared" si="26"/>
        <v>32000000</v>
      </c>
      <c r="F53" s="94">
        <v>32000000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1232279000</v>
      </c>
      <c r="C54" s="96">
        <f>SUM(C43:C53)</f>
        <v>0</v>
      </c>
      <c r="D54" s="96"/>
      <c r="E54" s="96">
        <f t="shared" si="26"/>
        <v>1232279000</v>
      </c>
      <c r="F54" s="97">
        <f t="shared" ref="F54:O54" si="33">SUM(F43:F53)</f>
        <v>1232279000</v>
      </c>
      <c r="G54" s="98">
        <f t="shared" si="33"/>
        <v>336301000</v>
      </c>
      <c r="H54" s="97">
        <f t="shared" si="33"/>
        <v>104275000</v>
      </c>
      <c r="I54" s="98">
        <f t="shared" si="33"/>
        <v>64015374</v>
      </c>
      <c r="J54" s="97">
        <f t="shared" si="33"/>
        <v>152897000</v>
      </c>
      <c r="K54" s="98">
        <f t="shared" si="33"/>
        <v>138030936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257172000</v>
      </c>
      <c r="Q54" s="98">
        <f t="shared" si="28"/>
        <v>202046310</v>
      </c>
      <c r="R54" s="52">
        <f t="shared" si="29"/>
        <v>46.628626228722133</v>
      </c>
      <c r="S54" s="53">
        <f t="shared" si="30"/>
        <v>115.62154116290877</v>
      </c>
      <c r="T54" s="52">
        <f>IF((+$E44+$E46+$E48+$E49+$E52) =0,0,(P54   /(+$E44+$E46+$E48+$E49+$E52) )*100)</f>
        <v>46.667670772005785</v>
      </c>
      <c r="U54" s="54">
        <f>IF((+$E44+$E46+$E48+$E49+$E52) =0,0,(Q54   /(+$E44+$E46+$E48+$E49+$E52) )*100)</f>
        <v>36.664297340995986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302002000</v>
      </c>
      <c r="C66" s="93"/>
      <c r="D66" s="93"/>
      <c r="E66" s="93">
        <f t="shared" si="35"/>
        <v>302002000</v>
      </c>
      <c r="F66" s="94">
        <v>302002000</v>
      </c>
      <c r="G66" s="95">
        <v>201201000</v>
      </c>
      <c r="H66" s="94">
        <v>3536000</v>
      </c>
      <c r="I66" s="95">
        <v>18385178</v>
      </c>
      <c r="J66" s="94">
        <v>63307000</v>
      </c>
      <c r="K66" s="95">
        <v>48501356</v>
      </c>
      <c r="L66" s="94"/>
      <c r="M66" s="95"/>
      <c r="N66" s="94"/>
      <c r="O66" s="95"/>
      <c r="P66" s="94">
        <f t="shared" si="36"/>
        <v>66843000</v>
      </c>
      <c r="Q66" s="95">
        <f t="shared" si="37"/>
        <v>66886534</v>
      </c>
      <c r="R66" s="48">
        <f t="shared" si="38"/>
        <v>1690.3563348416287</v>
      </c>
      <c r="S66" s="49">
        <f t="shared" si="39"/>
        <v>163.80683396157491</v>
      </c>
      <c r="T66" s="48">
        <f t="shared" si="40"/>
        <v>22.133297130482578</v>
      </c>
      <c r="U66" s="50">
        <f t="shared" si="41"/>
        <v>22.147712266806181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302002000</v>
      </c>
      <c r="C67" s="96">
        <f>SUM(C62:C66)</f>
        <v>0</v>
      </c>
      <c r="D67" s="96"/>
      <c r="E67" s="96">
        <f t="shared" si="35"/>
        <v>302002000</v>
      </c>
      <c r="F67" s="97">
        <f t="shared" ref="F67:O67" si="42">SUM(F62:F66)</f>
        <v>302002000</v>
      </c>
      <c r="G67" s="98">
        <f t="shared" si="42"/>
        <v>201201000</v>
      </c>
      <c r="H67" s="97">
        <f t="shared" si="42"/>
        <v>3536000</v>
      </c>
      <c r="I67" s="98">
        <f t="shared" si="42"/>
        <v>18385178</v>
      </c>
      <c r="J67" s="97">
        <f t="shared" si="42"/>
        <v>63307000</v>
      </c>
      <c r="K67" s="98">
        <f t="shared" si="42"/>
        <v>48501356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66843000</v>
      </c>
      <c r="Q67" s="98">
        <f t="shared" si="37"/>
        <v>66886534</v>
      </c>
      <c r="R67" s="52">
        <f t="shared" si="38"/>
        <v>1690.3563348416287</v>
      </c>
      <c r="S67" s="53">
        <f t="shared" si="39"/>
        <v>163.80683396157491</v>
      </c>
      <c r="T67" s="52">
        <f>IF((+$E62+$E64+$E65++$E66) =0,0,(P67   /(+$E62+$E64+$E65+$E66) )*100)</f>
        <v>22.133297130482578</v>
      </c>
      <c r="U67" s="54">
        <f>IF((+$E62+$E64+$E66) =0,0,(Q67  /(+$E62+$E64+$E66) )*100)</f>
        <v>22.147712266806181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2173542000</v>
      </c>
      <c r="C68" s="105">
        <f>SUM(C9:C15,C18:C24,C27:C30,C33,C36:C40,C43:C53,C56:C59,C62:C66)</f>
        <v>0</v>
      </c>
      <c r="D68" s="105"/>
      <c r="E68" s="105">
        <f t="shared" si="35"/>
        <v>2173542000</v>
      </c>
      <c r="F68" s="106">
        <f t="shared" ref="F68:O68" si="43">SUM(F9:F15,F18:F24,F27:F30,F33,F36:F40,F43:F53,F56:F59,F62:F66)</f>
        <v>2173376000</v>
      </c>
      <c r="G68" s="107">
        <f t="shared" si="43"/>
        <v>824976000</v>
      </c>
      <c r="H68" s="106">
        <f t="shared" si="43"/>
        <v>158804000</v>
      </c>
      <c r="I68" s="107">
        <f t="shared" si="43"/>
        <v>112865108</v>
      </c>
      <c r="J68" s="106">
        <f t="shared" si="43"/>
        <v>276770000</v>
      </c>
      <c r="K68" s="107">
        <f t="shared" si="43"/>
        <v>250766401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435574000</v>
      </c>
      <c r="Q68" s="107">
        <f t="shared" si="37"/>
        <v>363631509</v>
      </c>
      <c r="R68" s="61">
        <f t="shared" si="38"/>
        <v>74.284023072466681</v>
      </c>
      <c r="S68" s="62">
        <f t="shared" si="39"/>
        <v>122.1823958206818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31.10505223047106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25.967521202114931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877969000</v>
      </c>
      <c r="C70" s="93">
        <v>-2755000</v>
      </c>
      <c r="D70" s="93"/>
      <c r="E70" s="93">
        <f>$B70      +$C70      +$D70</f>
        <v>875214000</v>
      </c>
      <c r="F70" s="94">
        <v>877969000</v>
      </c>
      <c r="G70" s="95">
        <v>505447000</v>
      </c>
      <c r="H70" s="94">
        <v>120923000</v>
      </c>
      <c r="I70" s="95">
        <v>78896563</v>
      </c>
      <c r="J70" s="94">
        <v>300870000</v>
      </c>
      <c r="K70" s="95">
        <v>195585298</v>
      </c>
      <c r="L70" s="94"/>
      <c r="M70" s="95"/>
      <c r="N70" s="94"/>
      <c r="O70" s="95"/>
      <c r="P70" s="94">
        <f>$H70      +$J70      +$L70      +$N70</f>
        <v>421793000</v>
      </c>
      <c r="Q70" s="95">
        <f>$I70      +$K70      +$M70      +$O70</f>
        <v>274481861</v>
      </c>
      <c r="R70" s="48">
        <f>IF(($H70      =0),0,((($J70      -$H70      )/$H70      )*100))</f>
        <v>148.81122697915202</v>
      </c>
      <c r="S70" s="49">
        <f>IF(($I70      =0),0,((($K70      -$I70      )/$I70      )*100))</f>
        <v>147.90091046171426</v>
      </c>
      <c r="T70" s="48">
        <f>IF(($E70      =0),0,(($P70      /$E70      )*100))</f>
        <v>48.193127623644045</v>
      </c>
      <c r="U70" s="50">
        <f>IF(($E70      =0),0,(($Q70      /$E70      )*100))</f>
        <v>31.361685370663633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877969000</v>
      </c>
      <c r="C72" s="102">
        <f>SUM(C70:C71)</f>
        <v>-2755000</v>
      </c>
      <c r="D72" s="102"/>
      <c r="E72" s="102">
        <f>$B72      +$C72      +$D72</f>
        <v>875214000</v>
      </c>
      <c r="F72" s="103">
        <f t="shared" ref="F72:O72" si="44">SUM(F70:F71)</f>
        <v>877969000</v>
      </c>
      <c r="G72" s="104">
        <f t="shared" si="44"/>
        <v>505447000</v>
      </c>
      <c r="H72" s="103">
        <f t="shared" si="44"/>
        <v>120923000</v>
      </c>
      <c r="I72" s="104">
        <f t="shared" si="44"/>
        <v>78896563</v>
      </c>
      <c r="J72" s="103">
        <f t="shared" si="44"/>
        <v>300870000</v>
      </c>
      <c r="K72" s="104">
        <f t="shared" si="44"/>
        <v>195585298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421793000</v>
      </c>
      <c r="Q72" s="104">
        <f>$I72      +$K72      +$M72      +$O72</f>
        <v>274481861</v>
      </c>
      <c r="R72" s="57">
        <f>IF(($H72      =0),0,((($J72      -$H72      )/$H72      )*100))</f>
        <v>148.81122697915202</v>
      </c>
      <c r="S72" s="58">
        <f>IF(($I72      =0),0,((($K72      -$I72      )/$I72      )*100))</f>
        <v>147.90091046171426</v>
      </c>
      <c r="T72" s="57">
        <f>IF(($E70      =0),0,(($P70      /$E70      )*100))</f>
        <v>48.193127623644045</v>
      </c>
      <c r="U72" s="59">
        <f>IF($E70   =0,0,($Q70   /$E70 )*100)</f>
        <v>31.361685370663633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877969000</v>
      </c>
      <c r="C73" s="105">
        <f>SUM(C70:C71)</f>
        <v>-2755000</v>
      </c>
      <c r="D73" s="105"/>
      <c r="E73" s="105">
        <f>$B73      +$C73      +$D73</f>
        <v>875214000</v>
      </c>
      <c r="F73" s="106">
        <f t="shared" ref="F73:O73" si="45">SUM(F70:F71)</f>
        <v>877969000</v>
      </c>
      <c r="G73" s="107">
        <f t="shared" si="45"/>
        <v>505447000</v>
      </c>
      <c r="H73" s="106">
        <f t="shared" si="45"/>
        <v>120923000</v>
      </c>
      <c r="I73" s="107">
        <f t="shared" si="45"/>
        <v>78896563</v>
      </c>
      <c r="J73" s="106">
        <f t="shared" si="45"/>
        <v>300870000</v>
      </c>
      <c r="K73" s="107">
        <f t="shared" si="45"/>
        <v>195585298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421793000</v>
      </c>
      <c r="Q73" s="107">
        <f>$I73      +$K73      +$M73      +$O73</f>
        <v>274481861</v>
      </c>
      <c r="R73" s="61">
        <f>IF(($H73      =0),0,((($J73      -$H73      )/$H73      )*100))</f>
        <v>148.81122697915202</v>
      </c>
      <c r="S73" s="62">
        <f>IF(($I73      =0),0,((($K73      -$I73      )/$I73      )*100))</f>
        <v>147.90091046171426</v>
      </c>
      <c r="T73" s="61">
        <f>IF(($E70      =0),0,(($P70      /$E70      )*100))</f>
        <v>48.193127623644045</v>
      </c>
      <c r="U73" s="65">
        <f>IF($E70   =0,0,($Q70   /$E70 )*100)</f>
        <v>31.361685370663633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3051511000</v>
      </c>
      <c r="C74" s="105">
        <f>SUM(C9:C15,C18:C24,C27:C30,C33,C36:C40,C43:C53,C56:C59,C62:C66,C70:C71)</f>
        <v>-2755000</v>
      </c>
      <c r="D74" s="105"/>
      <c r="E74" s="105">
        <f>$B74      +$C74      +$D74</f>
        <v>3048756000</v>
      </c>
      <c r="F74" s="106">
        <f t="shared" ref="F74:O74" si="46">SUM(F9:F15,F18:F24,F27:F30,F33,F36:F40,F43:F53,F56:F59,F62:F66,F70:F71)</f>
        <v>3051345000</v>
      </c>
      <c r="G74" s="107">
        <f t="shared" si="46"/>
        <v>1330423000</v>
      </c>
      <c r="H74" s="106">
        <f t="shared" si="46"/>
        <v>279727000</v>
      </c>
      <c r="I74" s="107">
        <f t="shared" si="46"/>
        <v>191761671</v>
      </c>
      <c r="J74" s="106">
        <f t="shared" si="46"/>
        <v>577640000</v>
      </c>
      <c r="K74" s="107">
        <f t="shared" si="46"/>
        <v>446351699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857367000</v>
      </c>
      <c r="Q74" s="107">
        <f>$I74      +$K74      +$M74      +$O74</f>
        <v>638113370</v>
      </c>
      <c r="R74" s="61">
        <f>IF(($H74      =0),0,((($J74      -$H74      )/$H74      )*100))</f>
        <v>106.50133880533521</v>
      </c>
      <c r="S74" s="62">
        <f>IF(($I74      =0),0,((($K74      -$I74      )/$I74      )*100))</f>
        <v>132.7637721721772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37.677418957911641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28.042209210448831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591992000</v>
      </c>
      <c r="C87" s="119">
        <f t="shared" si="55"/>
        <v>6885000</v>
      </c>
      <c r="D87" s="119">
        <f t="shared" si="55"/>
        <v>0</v>
      </c>
      <c r="E87" s="119">
        <f t="shared" si="55"/>
        <v>598877000</v>
      </c>
      <c r="F87" s="119">
        <f t="shared" si="55"/>
        <v>0</v>
      </c>
      <c r="G87" s="119">
        <f t="shared" si="55"/>
        <v>0</v>
      </c>
      <c r="H87" s="119">
        <f t="shared" si="55"/>
        <v>4300000</v>
      </c>
      <c r="I87" s="119">
        <f t="shared" si="55"/>
        <v>0</v>
      </c>
      <c r="J87" s="119">
        <f t="shared" si="55"/>
        <v>4500000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8800000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1.4694169253452711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580600000</v>
      </c>
      <c r="C91" s="93"/>
      <c r="D91" s="93"/>
      <c r="E91" s="93">
        <f t="shared" si="56"/>
        <v>580600000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7000000</v>
      </c>
      <c r="C93" s="93"/>
      <c r="D93" s="93"/>
      <c r="E93" s="93">
        <f t="shared" si="56"/>
        <v>7000000</v>
      </c>
      <c r="F93" s="93">
        <v>0</v>
      </c>
      <c r="G93" s="93">
        <v>0</v>
      </c>
      <c r="H93" s="93"/>
      <c r="I93" s="93"/>
      <c r="J93" s="93">
        <v>4500000</v>
      </c>
      <c r="K93" s="93"/>
      <c r="L93" s="93"/>
      <c r="M93" s="93"/>
      <c r="N93" s="93"/>
      <c r="O93" s="93"/>
      <c r="P93" s="93">
        <f t="shared" si="57"/>
        <v>4500000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64.285714285714292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4392000</v>
      </c>
      <c r="C94" s="93">
        <v>6885000</v>
      </c>
      <c r="D94" s="93"/>
      <c r="E94" s="93">
        <f t="shared" si="56"/>
        <v>11277000</v>
      </c>
      <c r="F94" s="93">
        <v>0</v>
      </c>
      <c r="G94" s="93">
        <v>0</v>
      </c>
      <c r="H94" s="93">
        <v>4300000</v>
      </c>
      <c r="I94" s="93"/>
      <c r="J94" s="93"/>
      <c r="K94" s="93"/>
      <c r="L94" s="93"/>
      <c r="M94" s="93"/>
      <c r="N94" s="93"/>
      <c r="O94" s="93"/>
      <c r="P94" s="93">
        <f t="shared" si="57"/>
        <v>4300000</v>
      </c>
      <c r="Q94" s="93">
        <f t="shared" si="58"/>
        <v>0</v>
      </c>
      <c r="R94" s="89">
        <f t="shared" si="59"/>
        <v>-100</v>
      </c>
      <c r="S94" s="89">
        <f t="shared" si="60"/>
        <v>0</v>
      </c>
      <c r="T94" s="89">
        <f t="shared" si="61"/>
        <v>38.130708521769975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591992000</v>
      </c>
      <c r="C114" s="128">
        <f t="shared" si="69"/>
        <v>6885000</v>
      </c>
      <c r="D114" s="128">
        <f t="shared" si="69"/>
        <v>0</v>
      </c>
      <c r="E114" s="128">
        <f t="shared" si="69"/>
        <v>598877000</v>
      </c>
      <c r="F114" s="128">
        <f t="shared" si="69"/>
        <v>0</v>
      </c>
      <c r="G114" s="128">
        <f t="shared" si="69"/>
        <v>0</v>
      </c>
      <c r="H114" s="128">
        <f t="shared" si="69"/>
        <v>4300000</v>
      </c>
      <c r="I114" s="128">
        <f t="shared" si="69"/>
        <v>0</v>
      </c>
      <c r="J114" s="128">
        <f t="shared" si="69"/>
        <v>4500000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8800000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1.4694169253452712E-2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591992000</v>
      </c>
      <c r="C115" s="130">
        <f t="shared" ref="C115:Q115" si="70">C87</f>
        <v>6885000</v>
      </c>
      <c r="D115" s="130">
        <f t="shared" si="70"/>
        <v>0</v>
      </c>
      <c r="E115" s="130">
        <f t="shared" si="70"/>
        <v>598877000</v>
      </c>
      <c r="F115" s="130">
        <f t="shared" si="70"/>
        <v>0</v>
      </c>
      <c r="G115" s="130">
        <f t="shared" si="70"/>
        <v>0</v>
      </c>
      <c r="H115" s="130">
        <f t="shared" si="70"/>
        <v>4300000</v>
      </c>
      <c r="I115" s="130">
        <f t="shared" si="70"/>
        <v>0</v>
      </c>
      <c r="J115" s="130">
        <f t="shared" si="70"/>
        <v>4500000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8800000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1.4694169253452712E-2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Pc27JwpzEx9haUZq6APTEPvP9h/xGhFNjyTFnB2XSyKnaHhsj4JqYTs+NNIeUOwFGOZlgXzRc+tPRN1PAkakKw==" saltValue="lBVJu3VagvHm7jxKOC6W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257000</v>
      </c>
      <c r="I10" s="95">
        <v>256846</v>
      </c>
      <c r="J10" s="94">
        <v>722000</v>
      </c>
      <c r="K10" s="95">
        <v>722470</v>
      </c>
      <c r="L10" s="94"/>
      <c r="M10" s="95"/>
      <c r="N10" s="94"/>
      <c r="O10" s="95"/>
      <c r="P10" s="94">
        <f t="shared" ref="P10:P16" si="1">$H10      +$J10      +$L10      +$N10</f>
        <v>979000</v>
      </c>
      <c r="Q10" s="95">
        <f t="shared" ref="Q10:Q16" si="2">$I10      +$K10      +$M10      +$O10</f>
        <v>979316</v>
      </c>
      <c r="R10" s="48">
        <f t="shared" ref="R10:R16" si="3">IF(($H10      =0),0,((($J10      -$H10      )/$H10      )*100))</f>
        <v>180.93385214007782</v>
      </c>
      <c r="S10" s="49">
        <f t="shared" ref="S10:S16" si="4">IF(($I10      =0),0,((($K10      -$I10      )/$I10      )*100))</f>
        <v>181.28528378872943</v>
      </c>
      <c r="T10" s="48">
        <f t="shared" ref="T10:T15" si="5">IF(($E10      =0),0,(($P10      /$E10      )*100))</f>
        <v>32.633333333333333</v>
      </c>
      <c r="U10" s="50">
        <f t="shared" ref="U10:U15" si="6">IF(($E10      =0),0,(($Q10      /$E10      )*100))</f>
        <v>32.643866666666668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257000</v>
      </c>
      <c r="I16" s="98">
        <f t="shared" si="7"/>
        <v>256846</v>
      </c>
      <c r="J16" s="97">
        <f t="shared" si="7"/>
        <v>722000</v>
      </c>
      <c r="K16" s="98">
        <f t="shared" si="7"/>
        <v>722470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979000</v>
      </c>
      <c r="Q16" s="98">
        <f t="shared" si="2"/>
        <v>979316</v>
      </c>
      <c r="R16" s="52">
        <f t="shared" si="3"/>
        <v>180.93385214007782</v>
      </c>
      <c r="S16" s="53">
        <f t="shared" si="4"/>
        <v>181.28528378872943</v>
      </c>
      <c r="T16" s="52">
        <f>IF((SUM($E9:$E13))=0,0,(P16/(SUM($E9:$E13))*100))</f>
        <v>32.633333333333333</v>
      </c>
      <c r="U16" s="54">
        <f>IF((SUM($E9:$E13))=0,0,(Q16/(SUM($E9:$E13))*100))</f>
        <v>32.643866666666668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1460000</v>
      </c>
      <c r="C33" s="93"/>
      <c r="D33" s="93"/>
      <c r="E33" s="93">
        <f>$B33      +$C33      +$D33</f>
        <v>1460000</v>
      </c>
      <c r="F33" s="94">
        <v>1460000</v>
      </c>
      <c r="G33" s="95">
        <v>365000</v>
      </c>
      <c r="H33" s="94"/>
      <c r="I33" s="95">
        <v>963556</v>
      </c>
      <c r="J33" s="94">
        <v>365000</v>
      </c>
      <c r="K33" s="95">
        <v>496444</v>
      </c>
      <c r="L33" s="94"/>
      <c r="M33" s="95"/>
      <c r="N33" s="94"/>
      <c r="O33" s="95"/>
      <c r="P33" s="94">
        <f>$H33      +$J33      +$L33      +$N33</f>
        <v>365000</v>
      </c>
      <c r="Q33" s="95">
        <f>$I33      +$K33      +$M33      +$O33</f>
        <v>1460000</v>
      </c>
      <c r="R33" s="48">
        <f>IF(($H33      =0),0,((($J33      -$H33      )/$H33      )*100))</f>
        <v>0</v>
      </c>
      <c r="S33" s="49">
        <f>IF(($I33      =0),0,((($K33      -$I33      )/$I33      )*100))</f>
        <v>-48.47792966885163</v>
      </c>
      <c r="T33" s="48">
        <f>IF(($E33      =0),0,(($P33      /$E33      )*100))</f>
        <v>25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1460000</v>
      </c>
      <c r="C34" s="96">
        <f>C33</f>
        <v>0</v>
      </c>
      <c r="D34" s="96"/>
      <c r="E34" s="96">
        <f>$B34      +$C34      +$D34</f>
        <v>1460000</v>
      </c>
      <c r="F34" s="97">
        <f t="shared" ref="F34:O34" si="17">F33</f>
        <v>1460000</v>
      </c>
      <c r="G34" s="98">
        <f t="shared" si="17"/>
        <v>365000</v>
      </c>
      <c r="H34" s="97">
        <f t="shared" si="17"/>
        <v>0</v>
      </c>
      <c r="I34" s="98">
        <f t="shared" si="17"/>
        <v>963556</v>
      </c>
      <c r="J34" s="97">
        <f t="shared" si="17"/>
        <v>365000</v>
      </c>
      <c r="K34" s="98">
        <f t="shared" si="17"/>
        <v>496444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365000</v>
      </c>
      <c r="Q34" s="98">
        <f>$I34      +$K34      +$M34      +$O34</f>
        <v>1460000</v>
      </c>
      <c r="R34" s="52">
        <f>IF(($H34      =0),0,((($J34      -$H34      )/$H34      )*100))</f>
        <v>0</v>
      </c>
      <c r="S34" s="53">
        <f>IF(($I34      =0),0,((($K34      -$I34      )/$I34      )*100))</f>
        <v>-48.47792966885163</v>
      </c>
      <c r="T34" s="52">
        <f>IF($E34   =0,0,($P34   /$E34   )*100)</f>
        <v>25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26092000</v>
      </c>
      <c r="C36" s="93"/>
      <c r="D36" s="93"/>
      <c r="E36" s="93">
        <f t="shared" ref="E36:E41" si="18">$B36      +$C36      +$D36</f>
        <v>26092000</v>
      </c>
      <c r="F36" s="94">
        <v>26092000</v>
      </c>
      <c r="G36" s="95">
        <v>15654000</v>
      </c>
      <c r="H36" s="94">
        <v>258000</v>
      </c>
      <c r="I36" s="95">
        <v>4024950</v>
      </c>
      <c r="J36" s="94">
        <v>15396000</v>
      </c>
      <c r="K36" s="95">
        <v>13117763</v>
      </c>
      <c r="L36" s="94"/>
      <c r="M36" s="95"/>
      <c r="N36" s="94"/>
      <c r="O36" s="95"/>
      <c r="P36" s="94">
        <f t="shared" ref="P36:P41" si="19">$H36      +$J36      +$L36      +$N36</f>
        <v>15654000</v>
      </c>
      <c r="Q36" s="95">
        <f t="shared" ref="Q36:Q41" si="20">$I36      +$K36      +$M36      +$O36</f>
        <v>17142713</v>
      </c>
      <c r="R36" s="48">
        <f t="shared" ref="R36:R41" si="21">IF(($H36      =0),0,((($J36      -$H36      )/$H36      )*100))</f>
        <v>5867.4418604651164</v>
      </c>
      <c r="S36" s="49">
        <f t="shared" ref="S36:S41" si="22">IF(($I36      =0),0,((($K36      -$I36      )/$I36      )*100))</f>
        <v>225.91120386588653</v>
      </c>
      <c r="T36" s="48">
        <f t="shared" ref="T36:T40" si="23">IF(($E36      =0),0,(($P36      /$E36      )*100))</f>
        <v>59.995400889161431</v>
      </c>
      <c r="U36" s="50">
        <f t="shared" ref="U36:U40" si="24">IF(($E36      =0),0,(($Q36      /$E36      )*100))</f>
        <v>65.701030967346313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14121000</v>
      </c>
      <c r="C37" s="93"/>
      <c r="D37" s="93"/>
      <c r="E37" s="93">
        <f t="shared" si="18"/>
        <v>14121000</v>
      </c>
      <c r="F37" s="94">
        <v>14121000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40213000</v>
      </c>
      <c r="C41" s="96">
        <f>SUM(C36:C40)</f>
        <v>0</v>
      </c>
      <c r="D41" s="96"/>
      <c r="E41" s="96">
        <f t="shared" si="18"/>
        <v>40213000</v>
      </c>
      <c r="F41" s="97">
        <f t="shared" ref="F41:O41" si="25">SUM(F36:F40)</f>
        <v>40213000</v>
      </c>
      <c r="G41" s="98">
        <f t="shared" si="25"/>
        <v>15654000</v>
      </c>
      <c r="H41" s="97">
        <f t="shared" si="25"/>
        <v>258000</v>
      </c>
      <c r="I41" s="98">
        <f t="shared" si="25"/>
        <v>4024950</v>
      </c>
      <c r="J41" s="97">
        <f t="shared" si="25"/>
        <v>15396000</v>
      </c>
      <c r="K41" s="98">
        <f t="shared" si="25"/>
        <v>13117763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15654000</v>
      </c>
      <c r="Q41" s="98">
        <f t="shared" si="20"/>
        <v>17142713</v>
      </c>
      <c r="R41" s="52">
        <f t="shared" si="21"/>
        <v>5867.4418604651164</v>
      </c>
      <c r="S41" s="53">
        <f t="shared" si="22"/>
        <v>225.91120386588653</v>
      </c>
      <c r="T41" s="52">
        <f>IF((+$E36+$E39) =0,0,(P41   /(+$E36+$E39) )*100)</f>
        <v>59.995400889161431</v>
      </c>
      <c r="U41" s="54">
        <f>IF((+$E36+$E39) =0,0,(Q41   /(+$E36+$E39) )*100)</f>
        <v>65.701030967346313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201000000</v>
      </c>
      <c r="C45" s="93"/>
      <c r="D45" s="93"/>
      <c r="E45" s="93">
        <f t="shared" si="26"/>
        <v>201000000</v>
      </c>
      <c r="F45" s="94">
        <v>201000000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17968000</v>
      </c>
      <c r="C52" s="93"/>
      <c r="D52" s="93"/>
      <c r="E52" s="93">
        <f t="shared" si="26"/>
        <v>17968000</v>
      </c>
      <c r="F52" s="94">
        <v>17968000</v>
      </c>
      <c r="G52" s="95">
        <v>12968000</v>
      </c>
      <c r="H52" s="94">
        <v>2493000</v>
      </c>
      <c r="I52" s="95">
        <v>2493750</v>
      </c>
      <c r="J52" s="94">
        <v>7712000</v>
      </c>
      <c r="K52" s="95">
        <v>7711350</v>
      </c>
      <c r="L52" s="94"/>
      <c r="M52" s="95"/>
      <c r="N52" s="94"/>
      <c r="O52" s="95"/>
      <c r="P52" s="94">
        <f t="shared" si="27"/>
        <v>10205000</v>
      </c>
      <c r="Q52" s="95">
        <f t="shared" si="28"/>
        <v>10205100</v>
      </c>
      <c r="R52" s="48">
        <f t="shared" si="29"/>
        <v>209.34616927396709</v>
      </c>
      <c r="S52" s="49">
        <f t="shared" si="30"/>
        <v>209.22706766917292</v>
      </c>
      <c r="T52" s="48">
        <f t="shared" si="31"/>
        <v>56.795414069456804</v>
      </c>
      <c r="U52" s="50">
        <f t="shared" si="32"/>
        <v>56.795970614425649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218968000</v>
      </c>
      <c r="C54" s="96">
        <f>SUM(C43:C53)</f>
        <v>0</v>
      </c>
      <c r="D54" s="96"/>
      <c r="E54" s="96">
        <f t="shared" si="26"/>
        <v>218968000</v>
      </c>
      <c r="F54" s="97">
        <f t="shared" ref="F54:O54" si="33">SUM(F43:F53)</f>
        <v>218968000</v>
      </c>
      <c r="G54" s="98">
        <f t="shared" si="33"/>
        <v>12968000</v>
      </c>
      <c r="H54" s="97">
        <f t="shared" si="33"/>
        <v>2493000</v>
      </c>
      <c r="I54" s="98">
        <f t="shared" si="33"/>
        <v>2493750</v>
      </c>
      <c r="J54" s="97">
        <f t="shared" si="33"/>
        <v>7712000</v>
      </c>
      <c r="K54" s="98">
        <f t="shared" si="33"/>
        <v>7711350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10205000</v>
      </c>
      <c r="Q54" s="98">
        <f t="shared" si="28"/>
        <v>10205100</v>
      </c>
      <c r="R54" s="52">
        <f t="shared" si="29"/>
        <v>209.34616927396709</v>
      </c>
      <c r="S54" s="53">
        <f t="shared" si="30"/>
        <v>209.22706766917292</v>
      </c>
      <c r="T54" s="52">
        <f>IF((+$E44+$E46+$E48+$E49+$E52) =0,0,(P54   /(+$E44+$E46+$E48+$E49+$E52) )*100)</f>
        <v>56.795414069456804</v>
      </c>
      <c r="U54" s="54">
        <f>IF((+$E44+$E46+$E48+$E49+$E52) =0,0,(Q54   /(+$E44+$E46+$E48+$E49+$E52) )*100)</f>
        <v>56.795970614425649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263641000</v>
      </c>
      <c r="C68" s="105">
        <f>SUM(C9:C15,C18:C24,C27:C30,C33,C36:C40,C43:C53,C56:C59,C62:C66)</f>
        <v>0</v>
      </c>
      <c r="D68" s="105"/>
      <c r="E68" s="105">
        <f t="shared" si="35"/>
        <v>263641000</v>
      </c>
      <c r="F68" s="106">
        <f t="shared" ref="F68:O68" si="43">SUM(F9:F15,F18:F24,F27:F30,F33,F36:F40,F43:F53,F56:F59,F62:F66)</f>
        <v>263641000</v>
      </c>
      <c r="G68" s="107">
        <f t="shared" si="43"/>
        <v>31987000</v>
      </c>
      <c r="H68" s="106">
        <f t="shared" si="43"/>
        <v>3008000</v>
      </c>
      <c r="I68" s="107">
        <f t="shared" si="43"/>
        <v>7739102</v>
      </c>
      <c r="J68" s="106">
        <f t="shared" si="43"/>
        <v>24195000</v>
      </c>
      <c r="K68" s="107">
        <f t="shared" si="43"/>
        <v>22048027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27203000</v>
      </c>
      <c r="Q68" s="107">
        <f t="shared" si="37"/>
        <v>29787129</v>
      </c>
      <c r="R68" s="61">
        <f t="shared" si="38"/>
        <v>704.35505319148933</v>
      </c>
      <c r="S68" s="62">
        <f t="shared" si="39"/>
        <v>184.89128325224294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56.065539983511961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61.391444765045343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139514000</v>
      </c>
      <c r="C70" s="93">
        <v>-441000</v>
      </c>
      <c r="D70" s="93"/>
      <c r="E70" s="93">
        <f>$B70      +$C70      +$D70</f>
        <v>139073000</v>
      </c>
      <c r="F70" s="94">
        <v>139514000</v>
      </c>
      <c r="G70" s="95">
        <v>89640000</v>
      </c>
      <c r="H70" s="94">
        <v>14828000</v>
      </c>
      <c r="I70" s="95">
        <v>20795400</v>
      </c>
      <c r="J70" s="94">
        <v>74655000</v>
      </c>
      <c r="K70" s="95">
        <v>67161863</v>
      </c>
      <c r="L70" s="94"/>
      <c r="M70" s="95"/>
      <c r="N70" s="94"/>
      <c r="O70" s="95"/>
      <c r="P70" s="94">
        <f>$H70      +$J70      +$L70      +$N70</f>
        <v>89483000</v>
      </c>
      <c r="Q70" s="95">
        <f>$I70      +$K70      +$M70      +$O70</f>
        <v>87957263</v>
      </c>
      <c r="R70" s="48">
        <f>IF(($H70      =0),0,((($J70      -$H70      )/$H70      )*100))</f>
        <v>403.47315888858918</v>
      </c>
      <c r="S70" s="49">
        <f>IF(($I70      =0),0,((($K70      -$I70      )/$I70      )*100))</f>
        <v>222.96499706665895</v>
      </c>
      <c r="T70" s="48">
        <f>IF(($E70      =0),0,(($P70      /$E70      )*100))</f>
        <v>64.342467624916409</v>
      </c>
      <c r="U70" s="50">
        <f>IF(($E70      =0),0,(($Q70      /$E70      )*100))</f>
        <v>63.245391269333375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139514000</v>
      </c>
      <c r="C72" s="102">
        <f>SUM(C70:C71)</f>
        <v>-441000</v>
      </c>
      <c r="D72" s="102"/>
      <c r="E72" s="102">
        <f>$B72      +$C72      +$D72</f>
        <v>139073000</v>
      </c>
      <c r="F72" s="103">
        <f t="shared" ref="F72:O72" si="44">SUM(F70:F71)</f>
        <v>139514000</v>
      </c>
      <c r="G72" s="104">
        <f t="shared" si="44"/>
        <v>89640000</v>
      </c>
      <c r="H72" s="103">
        <f t="shared" si="44"/>
        <v>14828000</v>
      </c>
      <c r="I72" s="104">
        <f t="shared" si="44"/>
        <v>20795400</v>
      </c>
      <c r="J72" s="103">
        <f t="shared" si="44"/>
        <v>74655000</v>
      </c>
      <c r="K72" s="104">
        <f t="shared" si="44"/>
        <v>67161863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89483000</v>
      </c>
      <c r="Q72" s="104">
        <f>$I72      +$K72      +$M72      +$O72</f>
        <v>87957263</v>
      </c>
      <c r="R72" s="57">
        <f>IF(($H72      =0),0,((($J72      -$H72      )/$H72      )*100))</f>
        <v>403.47315888858918</v>
      </c>
      <c r="S72" s="58">
        <f>IF(($I72      =0),0,((($K72      -$I72      )/$I72      )*100))</f>
        <v>222.96499706665895</v>
      </c>
      <c r="T72" s="57">
        <f>IF(($E70      =0),0,(($P70      /$E70      )*100))</f>
        <v>64.342467624916409</v>
      </c>
      <c r="U72" s="59">
        <f>IF($E70   =0,0,($Q70   /$E70 )*100)</f>
        <v>63.245391269333375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139514000</v>
      </c>
      <c r="C73" s="105">
        <f>SUM(C70:C71)</f>
        <v>-441000</v>
      </c>
      <c r="D73" s="105"/>
      <c r="E73" s="105">
        <f>$B73      +$C73      +$D73</f>
        <v>139073000</v>
      </c>
      <c r="F73" s="106">
        <f t="shared" ref="F73:O73" si="45">SUM(F70:F71)</f>
        <v>139514000</v>
      </c>
      <c r="G73" s="107">
        <f t="shared" si="45"/>
        <v>89640000</v>
      </c>
      <c r="H73" s="106">
        <f t="shared" si="45"/>
        <v>14828000</v>
      </c>
      <c r="I73" s="107">
        <f t="shared" si="45"/>
        <v>20795400</v>
      </c>
      <c r="J73" s="106">
        <f t="shared" si="45"/>
        <v>74655000</v>
      </c>
      <c r="K73" s="107">
        <f t="shared" si="45"/>
        <v>67161863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89483000</v>
      </c>
      <c r="Q73" s="107">
        <f>$I73      +$K73      +$M73      +$O73</f>
        <v>87957263</v>
      </c>
      <c r="R73" s="61">
        <f>IF(($H73      =0),0,((($J73      -$H73      )/$H73      )*100))</f>
        <v>403.47315888858918</v>
      </c>
      <c r="S73" s="62">
        <f>IF(($I73      =0),0,((($K73      -$I73      )/$I73      )*100))</f>
        <v>222.96499706665895</v>
      </c>
      <c r="T73" s="61">
        <f>IF(($E70      =0),0,(($P70      /$E70      )*100))</f>
        <v>64.342467624916409</v>
      </c>
      <c r="U73" s="65">
        <f>IF($E70   =0,0,($Q70   /$E70 )*100)</f>
        <v>63.245391269333375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403155000</v>
      </c>
      <c r="C74" s="105">
        <f>SUM(C9:C15,C18:C24,C27:C30,C33,C36:C40,C43:C53,C56:C59,C62:C66,C70:C71)</f>
        <v>-441000</v>
      </c>
      <c r="D74" s="105"/>
      <c r="E74" s="105">
        <f>$B74      +$C74      +$D74</f>
        <v>402714000</v>
      </c>
      <c r="F74" s="106">
        <f t="shared" ref="F74:O74" si="46">SUM(F9:F15,F18:F24,F27:F30,F33,F36:F40,F43:F53,F56:F59,F62:F66,F70:F71)</f>
        <v>403155000</v>
      </c>
      <c r="G74" s="107">
        <f t="shared" si="46"/>
        <v>121627000</v>
      </c>
      <c r="H74" s="106">
        <f t="shared" si="46"/>
        <v>17836000</v>
      </c>
      <c r="I74" s="107">
        <f t="shared" si="46"/>
        <v>28534502</v>
      </c>
      <c r="J74" s="106">
        <f t="shared" si="46"/>
        <v>98850000</v>
      </c>
      <c r="K74" s="107">
        <f t="shared" si="46"/>
        <v>89209890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116686000</v>
      </c>
      <c r="Q74" s="107">
        <f>$I74      +$K74      +$M74      +$O74</f>
        <v>117744392</v>
      </c>
      <c r="R74" s="61">
        <f>IF(($H74      =0),0,((($J74      -$H74      )/$H74      )*100))</f>
        <v>454.21619197129399</v>
      </c>
      <c r="S74" s="62">
        <f>IF(($I74      =0),0,((($K74      -$I74      )/$I74      )*100))</f>
        <v>212.63867860739256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62.201681299408826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62.765877191579648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139560000</v>
      </c>
      <c r="C87" s="119">
        <f t="shared" si="55"/>
        <v>0</v>
      </c>
      <c r="D87" s="119">
        <f t="shared" si="55"/>
        <v>0</v>
      </c>
      <c r="E87" s="119">
        <f t="shared" si="55"/>
        <v>139560000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139560000</v>
      </c>
      <c r="C91" s="93"/>
      <c r="D91" s="93"/>
      <c r="E91" s="93">
        <f t="shared" si="56"/>
        <v>139560000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139560000</v>
      </c>
      <c r="C114" s="128">
        <f t="shared" si="69"/>
        <v>0</v>
      </c>
      <c r="D114" s="128">
        <f t="shared" si="69"/>
        <v>0</v>
      </c>
      <c r="E114" s="128">
        <f t="shared" si="69"/>
        <v>139560000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139560000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139560000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AJVMGP7igYfagADh1EEUv+87ldEoqwbHAHaa/soRq7xC0KpmLPcGXh/JslVqGOKWmKK1z9lDg2Gbh2YLvDJLQ==" saltValue="h6mHH00jvHqPAkNuTluCt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284000</v>
      </c>
      <c r="I10" s="95"/>
      <c r="J10" s="94">
        <v>1060000</v>
      </c>
      <c r="K10" s="95">
        <v>200000</v>
      </c>
      <c r="L10" s="94"/>
      <c r="M10" s="95"/>
      <c r="N10" s="94"/>
      <c r="O10" s="95"/>
      <c r="P10" s="94">
        <f t="shared" ref="P10:P16" si="1">$H10      +$J10      +$L10      +$N10</f>
        <v>1344000</v>
      </c>
      <c r="Q10" s="95">
        <f t="shared" ref="Q10:Q16" si="2">$I10      +$K10      +$M10      +$O10</f>
        <v>200000</v>
      </c>
      <c r="R10" s="48">
        <f t="shared" ref="R10:R16" si="3">IF(($H10      =0),0,((($J10      -$H10      )/$H10      )*100))</f>
        <v>273.23943661971828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44.800000000000004</v>
      </c>
      <c r="U10" s="50">
        <f t="shared" ref="U10:U15" si="6">IF(($E10      =0),0,(($Q10      /$E10      )*100))</f>
        <v>6.666666666666667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284000</v>
      </c>
      <c r="I16" s="98">
        <f t="shared" si="7"/>
        <v>0</v>
      </c>
      <c r="J16" s="97">
        <f t="shared" si="7"/>
        <v>1060000</v>
      </c>
      <c r="K16" s="98">
        <f t="shared" si="7"/>
        <v>200000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1344000</v>
      </c>
      <c r="Q16" s="98">
        <f t="shared" si="2"/>
        <v>200000</v>
      </c>
      <c r="R16" s="52">
        <f t="shared" si="3"/>
        <v>273.23943661971828</v>
      </c>
      <c r="S16" s="53">
        <f t="shared" si="4"/>
        <v>0</v>
      </c>
      <c r="T16" s="52">
        <f>IF((SUM($E9:$E13))=0,0,(P16/(SUM($E9:$E13))*100))</f>
        <v>44.800000000000004</v>
      </c>
      <c r="U16" s="54">
        <f>IF((SUM($E9:$E13))=0,0,(Q16/(SUM($E9:$E13))*100))</f>
        <v>6.666666666666667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/>
      <c r="J33" s="94">
        <v>245000</v>
      </c>
      <c r="K33" s="95"/>
      <c r="L33" s="94"/>
      <c r="M33" s="95"/>
      <c r="N33" s="94"/>
      <c r="O33" s="95"/>
      <c r="P33" s="94">
        <f>$H33      +$J33      +$L33      +$N33</f>
        <v>545000</v>
      </c>
      <c r="Q33" s="95">
        <f>$I33      +$K33      +$M33      +$O33</f>
        <v>0</v>
      </c>
      <c r="R33" s="48">
        <f>IF(($H33      =0),0,((($J33      -$H33      )/$H33      )*100))</f>
        <v>-18.333333333333332</v>
      </c>
      <c r="S33" s="49">
        <f>IF(($I33      =0),0,((($K33      -$I33      )/$I33      )*100))</f>
        <v>0</v>
      </c>
      <c r="T33" s="48">
        <f>IF(($E33      =0),0,(($P33      /$E33      )*100))</f>
        <v>45.416666666666664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0</v>
      </c>
      <c r="J34" s="97">
        <f t="shared" si="17"/>
        <v>245000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545000</v>
      </c>
      <c r="Q34" s="98">
        <f>$I34      +$K34      +$M34      +$O34</f>
        <v>0</v>
      </c>
      <c r="R34" s="52">
        <f>IF(($H34      =0),0,((($J34      -$H34      )/$H34      )*100))</f>
        <v>-18.333333333333332</v>
      </c>
      <c r="S34" s="53">
        <f>IF(($I34      =0),0,((($K34      -$I34      )/$I34      )*100))</f>
        <v>0</v>
      </c>
      <c r="T34" s="52">
        <f>IF($E34   =0,0,($P34   /$E34   )*100)</f>
        <v>45.416666666666664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49000</v>
      </c>
      <c r="C37" s="93"/>
      <c r="D37" s="93"/>
      <c r="E37" s="93">
        <f t="shared" si="18"/>
        <v>49000</v>
      </c>
      <c r="F37" s="94">
        <v>49000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3000000</v>
      </c>
      <c r="H39" s="94"/>
      <c r="I39" s="95"/>
      <c r="J39" s="94">
        <v>2380000</v>
      </c>
      <c r="K39" s="95"/>
      <c r="L39" s="94"/>
      <c r="M39" s="95"/>
      <c r="N39" s="94"/>
      <c r="O39" s="95"/>
      <c r="P39" s="94">
        <f t="shared" si="19"/>
        <v>2380000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47.599999999999994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5049000</v>
      </c>
      <c r="C41" s="96">
        <f>SUM(C36:C40)</f>
        <v>0</v>
      </c>
      <c r="D41" s="96"/>
      <c r="E41" s="96">
        <f t="shared" si="18"/>
        <v>5049000</v>
      </c>
      <c r="F41" s="97">
        <f t="shared" ref="F41:O41" si="25">SUM(F36:F40)</f>
        <v>5049000</v>
      </c>
      <c r="G41" s="98">
        <f t="shared" si="25"/>
        <v>3000000</v>
      </c>
      <c r="H41" s="97">
        <f t="shared" si="25"/>
        <v>0</v>
      </c>
      <c r="I41" s="98">
        <f t="shared" si="25"/>
        <v>0</v>
      </c>
      <c r="J41" s="97">
        <f t="shared" si="25"/>
        <v>2380000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2380000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47.599999999999994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17379000</v>
      </c>
      <c r="C52" s="93"/>
      <c r="D52" s="93"/>
      <c r="E52" s="93">
        <f t="shared" si="26"/>
        <v>17379000</v>
      </c>
      <c r="F52" s="94">
        <v>17379000</v>
      </c>
      <c r="G52" s="95">
        <v>11379000</v>
      </c>
      <c r="H52" s="94">
        <v>5000000</v>
      </c>
      <c r="I52" s="95">
        <v>3462584</v>
      </c>
      <c r="J52" s="94">
        <v>6379000</v>
      </c>
      <c r="K52" s="95">
        <v>3814086</v>
      </c>
      <c r="L52" s="94"/>
      <c r="M52" s="95"/>
      <c r="N52" s="94"/>
      <c r="O52" s="95"/>
      <c r="P52" s="94">
        <f t="shared" si="27"/>
        <v>11379000</v>
      </c>
      <c r="Q52" s="95">
        <f t="shared" si="28"/>
        <v>7276670</v>
      </c>
      <c r="R52" s="48">
        <f t="shared" si="29"/>
        <v>27.58</v>
      </c>
      <c r="S52" s="49">
        <f t="shared" si="30"/>
        <v>10.151436037364004</v>
      </c>
      <c r="T52" s="48">
        <f t="shared" si="31"/>
        <v>65.475573968582765</v>
      </c>
      <c r="U52" s="50">
        <f t="shared" si="32"/>
        <v>41.870475861672134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17379000</v>
      </c>
      <c r="C54" s="96">
        <f>SUM(C43:C53)</f>
        <v>0</v>
      </c>
      <c r="D54" s="96"/>
      <c r="E54" s="96">
        <f t="shared" si="26"/>
        <v>17379000</v>
      </c>
      <c r="F54" s="97">
        <f t="shared" ref="F54:O54" si="33">SUM(F43:F53)</f>
        <v>17379000</v>
      </c>
      <c r="G54" s="98">
        <f t="shared" si="33"/>
        <v>11379000</v>
      </c>
      <c r="H54" s="97">
        <f t="shared" si="33"/>
        <v>5000000</v>
      </c>
      <c r="I54" s="98">
        <f t="shared" si="33"/>
        <v>3462584</v>
      </c>
      <c r="J54" s="97">
        <f t="shared" si="33"/>
        <v>6379000</v>
      </c>
      <c r="K54" s="98">
        <f t="shared" si="33"/>
        <v>3814086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11379000</v>
      </c>
      <c r="Q54" s="98">
        <f t="shared" si="28"/>
        <v>7276670</v>
      </c>
      <c r="R54" s="52">
        <f t="shared" si="29"/>
        <v>27.58</v>
      </c>
      <c r="S54" s="53">
        <f t="shared" si="30"/>
        <v>10.151436037364004</v>
      </c>
      <c r="T54" s="52">
        <f>IF((+$E44+$E46+$E48+$E49+$E52) =0,0,(P54   /(+$E44+$E46+$E48+$E49+$E52) )*100)</f>
        <v>65.475573968582765</v>
      </c>
      <c r="U54" s="54">
        <f>IF((+$E44+$E46+$E48+$E49+$E52) =0,0,(Q54   /(+$E44+$E46+$E48+$E49+$E52) )*100)</f>
        <v>41.870475861672134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26628000</v>
      </c>
      <c r="C68" s="105">
        <f>SUM(C9:C15,C18:C24,C27:C30,C33,C36:C40,C43:C53,C56:C59,C62:C66)</f>
        <v>0</v>
      </c>
      <c r="D68" s="105"/>
      <c r="E68" s="105">
        <f t="shared" si="35"/>
        <v>26628000</v>
      </c>
      <c r="F68" s="106">
        <f t="shared" ref="F68:O68" si="43">SUM(F9:F15,F18:F24,F27:F30,F33,F36:F40,F43:F53,F56:F59,F62:F66)</f>
        <v>26628000</v>
      </c>
      <c r="G68" s="107">
        <f t="shared" si="43"/>
        <v>18219000</v>
      </c>
      <c r="H68" s="106">
        <f t="shared" si="43"/>
        <v>5584000</v>
      </c>
      <c r="I68" s="107">
        <f t="shared" si="43"/>
        <v>3462584</v>
      </c>
      <c r="J68" s="106">
        <f t="shared" si="43"/>
        <v>10064000</v>
      </c>
      <c r="K68" s="107">
        <f t="shared" si="43"/>
        <v>4014086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15648000</v>
      </c>
      <c r="Q68" s="107">
        <f t="shared" si="37"/>
        <v>7476670</v>
      </c>
      <c r="R68" s="61">
        <f t="shared" si="38"/>
        <v>80.229226361031508</v>
      </c>
      <c r="S68" s="62">
        <f t="shared" si="39"/>
        <v>15.927469196415162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58.873546785055872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28.129989841604274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44050000</v>
      </c>
      <c r="C70" s="93">
        <v>-106000</v>
      </c>
      <c r="D70" s="93"/>
      <c r="E70" s="93">
        <f>$B70      +$C70      +$D70</f>
        <v>43944000</v>
      </c>
      <c r="F70" s="94">
        <v>44050000</v>
      </c>
      <c r="G70" s="95">
        <v>35572000</v>
      </c>
      <c r="H70" s="94">
        <v>15234000</v>
      </c>
      <c r="I70" s="95">
        <v>5445649</v>
      </c>
      <c r="J70" s="94">
        <v>12963000</v>
      </c>
      <c r="K70" s="95">
        <v>14783781</v>
      </c>
      <c r="L70" s="94"/>
      <c r="M70" s="95"/>
      <c r="N70" s="94"/>
      <c r="O70" s="95"/>
      <c r="P70" s="94">
        <f>$H70      +$J70      +$L70      +$N70</f>
        <v>28197000</v>
      </c>
      <c r="Q70" s="95">
        <f>$I70      +$K70      +$M70      +$O70</f>
        <v>20229430</v>
      </c>
      <c r="R70" s="48">
        <f>IF(($H70      =0),0,((($J70      -$H70      )/$H70      )*100))</f>
        <v>-14.907443875541551</v>
      </c>
      <c r="S70" s="49">
        <f>IF(($I70      =0),0,((($K70      -$I70      )/$I70      )*100))</f>
        <v>171.47877140080089</v>
      </c>
      <c r="T70" s="48">
        <f>IF(($E70      =0),0,(($P70      /$E70      )*100))</f>
        <v>64.165756417258322</v>
      </c>
      <c r="U70" s="50">
        <f>IF(($E70      =0),0,(($Q70      /$E70      )*100))</f>
        <v>46.034566721281635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44050000</v>
      </c>
      <c r="C72" s="102">
        <f>SUM(C70:C71)</f>
        <v>-106000</v>
      </c>
      <c r="D72" s="102"/>
      <c r="E72" s="102">
        <f>$B72      +$C72      +$D72</f>
        <v>43944000</v>
      </c>
      <c r="F72" s="103">
        <f t="shared" ref="F72:O72" si="44">SUM(F70:F71)</f>
        <v>44050000</v>
      </c>
      <c r="G72" s="104">
        <f t="shared" si="44"/>
        <v>35572000</v>
      </c>
      <c r="H72" s="103">
        <f t="shared" si="44"/>
        <v>15234000</v>
      </c>
      <c r="I72" s="104">
        <f t="shared" si="44"/>
        <v>5445649</v>
      </c>
      <c r="J72" s="103">
        <f t="shared" si="44"/>
        <v>12963000</v>
      </c>
      <c r="K72" s="104">
        <f t="shared" si="44"/>
        <v>14783781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28197000</v>
      </c>
      <c r="Q72" s="104">
        <f>$I72      +$K72      +$M72      +$O72</f>
        <v>20229430</v>
      </c>
      <c r="R72" s="57">
        <f>IF(($H72      =0),0,((($J72      -$H72      )/$H72      )*100))</f>
        <v>-14.907443875541551</v>
      </c>
      <c r="S72" s="58">
        <f>IF(($I72      =0),0,((($K72      -$I72      )/$I72      )*100))</f>
        <v>171.47877140080089</v>
      </c>
      <c r="T72" s="57">
        <f>IF(($E70      =0),0,(($P70      /$E70      )*100))</f>
        <v>64.165756417258322</v>
      </c>
      <c r="U72" s="59">
        <f>IF($E70   =0,0,($Q70   /$E70 )*100)</f>
        <v>46.034566721281635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44050000</v>
      </c>
      <c r="C73" s="105">
        <f>SUM(C70:C71)</f>
        <v>-106000</v>
      </c>
      <c r="D73" s="105"/>
      <c r="E73" s="105">
        <f>$B73      +$C73      +$D73</f>
        <v>43944000</v>
      </c>
      <c r="F73" s="106">
        <f t="shared" ref="F73:O73" si="45">SUM(F70:F71)</f>
        <v>44050000</v>
      </c>
      <c r="G73" s="107">
        <f t="shared" si="45"/>
        <v>35572000</v>
      </c>
      <c r="H73" s="106">
        <f t="shared" si="45"/>
        <v>15234000</v>
      </c>
      <c r="I73" s="107">
        <f t="shared" si="45"/>
        <v>5445649</v>
      </c>
      <c r="J73" s="106">
        <f t="shared" si="45"/>
        <v>12963000</v>
      </c>
      <c r="K73" s="107">
        <f t="shared" si="45"/>
        <v>14783781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28197000</v>
      </c>
      <c r="Q73" s="107">
        <f>$I73      +$K73      +$M73      +$O73</f>
        <v>20229430</v>
      </c>
      <c r="R73" s="61">
        <f>IF(($H73      =0),0,((($J73      -$H73      )/$H73      )*100))</f>
        <v>-14.907443875541551</v>
      </c>
      <c r="S73" s="62">
        <f>IF(($I73      =0),0,((($K73      -$I73      )/$I73      )*100))</f>
        <v>171.47877140080089</v>
      </c>
      <c r="T73" s="61">
        <f>IF(($E70      =0),0,(($P70      /$E70      )*100))</f>
        <v>64.165756417258322</v>
      </c>
      <c r="U73" s="65">
        <f>IF($E70   =0,0,($Q70   /$E70 )*100)</f>
        <v>46.034566721281635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70678000</v>
      </c>
      <c r="C74" s="105">
        <f>SUM(C9:C15,C18:C24,C27:C30,C33,C36:C40,C43:C53,C56:C59,C62:C66,C70:C71)</f>
        <v>-106000</v>
      </c>
      <c r="D74" s="105"/>
      <c r="E74" s="105">
        <f>$B74      +$C74      +$D74</f>
        <v>70572000</v>
      </c>
      <c r="F74" s="106">
        <f t="shared" ref="F74:O74" si="46">SUM(F9:F15,F18:F24,F27:F30,F33,F36:F40,F43:F53,F56:F59,F62:F66,F70:F71)</f>
        <v>70678000</v>
      </c>
      <c r="G74" s="107">
        <f t="shared" si="46"/>
        <v>53791000</v>
      </c>
      <c r="H74" s="106">
        <f t="shared" si="46"/>
        <v>20818000</v>
      </c>
      <c r="I74" s="107">
        <f t="shared" si="46"/>
        <v>8908233</v>
      </c>
      <c r="J74" s="106">
        <f t="shared" si="46"/>
        <v>23027000</v>
      </c>
      <c r="K74" s="107">
        <f t="shared" si="46"/>
        <v>18797867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43845000</v>
      </c>
      <c r="Q74" s="107">
        <f>$I74      +$K74      +$M74      +$O74</f>
        <v>27706100</v>
      </c>
      <c r="R74" s="61">
        <f>IF(($H74      =0),0,((($J74      -$H74      )/$H74      )*100))</f>
        <v>10.611009703141512</v>
      </c>
      <c r="S74" s="62">
        <f>IF(($I74      =0),0,((($K74      -$I74      )/$I74      )*100))</f>
        <v>111.01678638176618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62.171206556726176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39.286615714022375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5172000</v>
      </c>
      <c r="C87" s="119">
        <f t="shared" si="55"/>
        <v>0</v>
      </c>
      <c r="D87" s="119">
        <f t="shared" si="55"/>
        <v>0</v>
      </c>
      <c r="E87" s="119">
        <f t="shared" si="55"/>
        <v>5172000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5172000</v>
      </c>
      <c r="C91" s="93"/>
      <c r="D91" s="93"/>
      <c r="E91" s="93">
        <f t="shared" si="56"/>
        <v>5172000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5172000</v>
      </c>
      <c r="C114" s="128">
        <f t="shared" si="69"/>
        <v>0</v>
      </c>
      <c r="D114" s="128">
        <f t="shared" si="69"/>
        <v>0</v>
      </c>
      <c r="E114" s="128">
        <f t="shared" si="69"/>
        <v>5172000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5172000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5172000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JIoLOcz6UtLe9pBbt99re0ukDD3ZRjQqJI6Oqe5hh0VVg8hSMv7jN2lDcvAZz15m5KLR8SjEaIk09+6xqPxvtw==" saltValue="TkJMsHiatk1CBrJU9FnJ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381000</v>
      </c>
      <c r="I10" s="95">
        <v>350625</v>
      </c>
      <c r="J10" s="94">
        <v>59000</v>
      </c>
      <c r="K10" s="95">
        <v>198257</v>
      </c>
      <c r="L10" s="94"/>
      <c r="M10" s="95"/>
      <c r="N10" s="94"/>
      <c r="O10" s="95"/>
      <c r="P10" s="94">
        <f t="shared" ref="P10:P16" si="1">$H10      +$J10      +$L10      +$N10</f>
        <v>440000</v>
      </c>
      <c r="Q10" s="95">
        <f t="shared" ref="Q10:Q16" si="2">$I10      +$K10      +$M10      +$O10</f>
        <v>548882</v>
      </c>
      <c r="R10" s="48">
        <f t="shared" ref="R10:R16" si="3">IF(($H10      =0),0,((($J10      -$H10      )/$H10      )*100))</f>
        <v>-84.514435695538054</v>
      </c>
      <c r="S10" s="49">
        <f t="shared" ref="S10:S16" si="4">IF(($I10      =0),0,((($K10      -$I10      )/$I10      )*100))</f>
        <v>-43.456114081996432</v>
      </c>
      <c r="T10" s="48">
        <f t="shared" ref="T10:T15" si="5">IF(($E10      =0),0,(($P10      /$E10      )*100))</f>
        <v>44</v>
      </c>
      <c r="U10" s="50">
        <f t="shared" ref="U10:U15" si="6">IF(($E10      =0),0,(($Q10      /$E10      )*100))</f>
        <v>54.888199999999998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381000</v>
      </c>
      <c r="I16" s="98">
        <f t="shared" si="7"/>
        <v>350625</v>
      </c>
      <c r="J16" s="97">
        <f t="shared" si="7"/>
        <v>59000</v>
      </c>
      <c r="K16" s="98">
        <f t="shared" si="7"/>
        <v>198257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440000</v>
      </c>
      <c r="Q16" s="98">
        <f t="shared" si="2"/>
        <v>548882</v>
      </c>
      <c r="R16" s="52">
        <f t="shared" si="3"/>
        <v>-84.514435695538054</v>
      </c>
      <c r="S16" s="53">
        <f t="shared" si="4"/>
        <v>-43.456114081996432</v>
      </c>
      <c r="T16" s="52">
        <f>IF((SUM($E9:$E13))=0,0,(P16/(SUM($E9:$E13))*100))</f>
        <v>44</v>
      </c>
      <c r="U16" s="54">
        <f>IF((SUM($E9:$E13))=0,0,(Q16/(SUM($E9:$E13))*100))</f>
        <v>54.888199999999998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2583000</v>
      </c>
      <c r="C20" s="93"/>
      <c r="D20" s="93"/>
      <c r="E20" s="93">
        <f t="shared" si="8"/>
        <v>2583000</v>
      </c>
      <c r="F20" s="94">
        <v>2583000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2583000</v>
      </c>
      <c r="C25" s="96">
        <f>SUM(C18:C24)</f>
        <v>0</v>
      </c>
      <c r="D25" s="96"/>
      <c r="E25" s="96">
        <f t="shared" si="8"/>
        <v>2583000</v>
      </c>
      <c r="F25" s="97">
        <f t="shared" ref="F25:O25" si="15">SUM(F18:F24)</f>
        <v>2583000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2561000</v>
      </c>
      <c r="C30" s="93"/>
      <c r="D30" s="93"/>
      <c r="E30" s="93">
        <f>$B30      +$C30      +$D30</f>
        <v>2561000</v>
      </c>
      <c r="F30" s="94">
        <v>2561000</v>
      </c>
      <c r="G30" s="95">
        <v>1793000</v>
      </c>
      <c r="H30" s="94">
        <v>599000</v>
      </c>
      <c r="I30" s="95"/>
      <c r="J30" s="94">
        <v>541000</v>
      </c>
      <c r="K30" s="95"/>
      <c r="L30" s="94"/>
      <c r="M30" s="95"/>
      <c r="N30" s="94"/>
      <c r="O30" s="95"/>
      <c r="P30" s="94">
        <f>$H30      +$J30      +$L30      +$N30</f>
        <v>1140000</v>
      </c>
      <c r="Q30" s="95">
        <f>$I30      +$K30      +$M30      +$O30</f>
        <v>0</v>
      </c>
      <c r="R30" s="48">
        <f>IF(($H30      =0),0,((($J30      -$H30      )/$H30      )*100))</f>
        <v>-9.6828046744574294</v>
      </c>
      <c r="S30" s="49">
        <f>IF(($I30      =0),0,((($K30      -$I30      )/$I30      )*100))</f>
        <v>0</v>
      </c>
      <c r="T30" s="48">
        <f>IF(($E30      =0),0,(($P30      /$E30      )*100))</f>
        <v>44.513861772745024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2561000</v>
      </c>
      <c r="C31" s="96">
        <f>SUM(C27:C30)</f>
        <v>0</v>
      </c>
      <c r="D31" s="96"/>
      <c r="E31" s="96">
        <f>$B31      +$C31      +$D31</f>
        <v>2561000</v>
      </c>
      <c r="F31" s="97">
        <f t="shared" ref="F31:O31" si="16">SUM(F27:F30)</f>
        <v>2561000</v>
      </c>
      <c r="G31" s="98">
        <f t="shared" si="16"/>
        <v>1793000</v>
      </c>
      <c r="H31" s="97">
        <f t="shared" si="16"/>
        <v>599000</v>
      </c>
      <c r="I31" s="98">
        <f t="shared" si="16"/>
        <v>0</v>
      </c>
      <c r="J31" s="97">
        <f t="shared" si="16"/>
        <v>541000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1140000</v>
      </c>
      <c r="Q31" s="98">
        <f>$I31      +$K31      +$M31      +$O31</f>
        <v>0</v>
      </c>
      <c r="R31" s="52">
        <f>IF(($H31      =0),0,((($J31      -$H31      )/$H31      )*100))</f>
        <v>-9.6828046744574294</v>
      </c>
      <c r="S31" s="53">
        <f>IF(($I31      =0),0,((($K31      -$I31      )/$I31      )*100))</f>
        <v>0</v>
      </c>
      <c r="T31" s="52">
        <f>IF($E31   =0,0,($P31   /$E31   )*100)</f>
        <v>44.513861772745024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1322000</v>
      </c>
      <c r="C33" s="93"/>
      <c r="D33" s="93"/>
      <c r="E33" s="93">
        <f>$B33      +$C33      +$D33</f>
        <v>1322000</v>
      </c>
      <c r="F33" s="94">
        <v>1322000</v>
      </c>
      <c r="G33" s="95">
        <v>926000</v>
      </c>
      <c r="H33" s="94">
        <v>84000</v>
      </c>
      <c r="I33" s="95">
        <v>80791</v>
      </c>
      <c r="J33" s="94">
        <v>766000</v>
      </c>
      <c r="K33" s="95">
        <v>754995</v>
      </c>
      <c r="L33" s="94"/>
      <c r="M33" s="95"/>
      <c r="N33" s="94"/>
      <c r="O33" s="95"/>
      <c r="P33" s="94">
        <f>$H33      +$J33      +$L33      +$N33</f>
        <v>850000</v>
      </c>
      <c r="Q33" s="95">
        <f>$I33      +$K33      +$M33      +$O33</f>
        <v>835786</v>
      </c>
      <c r="R33" s="48">
        <f>IF(($H33      =0),0,((($J33      -$H33      )/$H33      )*100))</f>
        <v>811.90476190476181</v>
      </c>
      <c r="S33" s="49">
        <f>IF(($I33      =0),0,((($K33      -$I33      )/$I33      )*100))</f>
        <v>834.5038432498668</v>
      </c>
      <c r="T33" s="48">
        <f>IF(($E33      =0),0,(($P33      /$E33      )*100))</f>
        <v>64.296520423600597</v>
      </c>
      <c r="U33" s="50">
        <f>IF(($E33      =0),0,(($Q33      /$E33      )*100))</f>
        <v>63.221331316187587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1322000</v>
      </c>
      <c r="C34" s="96">
        <f>C33</f>
        <v>0</v>
      </c>
      <c r="D34" s="96"/>
      <c r="E34" s="96">
        <f>$B34      +$C34      +$D34</f>
        <v>1322000</v>
      </c>
      <c r="F34" s="97">
        <f t="shared" ref="F34:O34" si="17">F33</f>
        <v>1322000</v>
      </c>
      <c r="G34" s="98">
        <f t="shared" si="17"/>
        <v>926000</v>
      </c>
      <c r="H34" s="97">
        <f t="shared" si="17"/>
        <v>84000</v>
      </c>
      <c r="I34" s="98">
        <f t="shared" si="17"/>
        <v>80791</v>
      </c>
      <c r="J34" s="97">
        <f t="shared" si="17"/>
        <v>766000</v>
      </c>
      <c r="K34" s="98">
        <f t="shared" si="17"/>
        <v>754995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850000</v>
      </c>
      <c r="Q34" s="98">
        <f>$I34      +$K34      +$M34      +$O34</f>
        <v>835786</v>
      </c>
      <c r="R34" s="52">
        <f>IF(($H34      =0),0,((($J34      -$H34      )/$H34      )*100))</f>
        <v>811.90476190476181</v>
      </c>
      <c r="S34" s="53">
        <f>IF(($I34      =0),0,((($K34      -$I34      )/$I34      )*100))</f>
        <v>834.5038432498668</v>
      </c>
      <c r="T34" s="52">
        <f>IF($E34   =0,0,($P34   /$E34   )*100)</f>
        <v>64.296520423600597</v>
      </c>
      <c r="U34" s="54">
        <f>IF($E34   =0,0,($Q34   /$E34   )*100)</f>
        <v>63.221331316187587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7466000</v>
      </c>
      <c r="C68" s="105">
        <f>SUM(C9:C15,C18:C24,C27:C30,C33,C36:C40,C43:C53,C56:C59,C62:C66)</f>
        <v>0</v>
      </c>
      <c r="D68" s="105"/>
      <c r="E68" s="105">
        <f t="shared" si="35"/>
        <v>7466000</v>
      </c>
      <c r="F68" s="106">
        <f t="shared" ref="F68:O68" si="43">SUM(F9:F15,F18:F24,F27:F30,F33,F36:F40,F43:F53,F56:F59,F62:F66)</f>
        <v>7466000</v>
      </c>
      <c r="G68" s="107">
        <f t="shared" si="43"/>
        <v>3719000</v>
      </c>
      <c r="H68" s="106">
        <f t="shared" si="43"/>
        <v>1064000</v>
      </c>
      <c r="I68" s="107">
        <f t="shared" si="43"/>
        <v>431416</v>
      </c>
      <c r="J68" s="106">
        <f t="shared" si="43"/>
        <v>1366000</v>
      </c>
      <c r="K68" s="107">
        <f t="shared" si="43"/>
        <v>953252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2430000</v>
      </c>
      <c r="Q68" s="107">
        <f t="shared" si="37"/>
        <v>1384668</v>
      </c>
      <c r="R68" s="61">
        <f t="shared" si="38"/>
        <v>28.383458646616543</v>
      </c>
      <c r="S68" s="62">
        <f t="shared" si="39"/>
        <v>120.9588888682849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49.764489043620728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28.356911734589392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>
        <v>25308000</v>
      </c>
      <c r="D70" s="93"/>
      <c r="E70" s="93">
        <f>$B70      +$C70      +$D70</f>
        <v>25308000</v>
      </c>
      <c r="F70" s="94">
        <v>0</v>
      </c>
      <c r="G70" s="95">
        <v>13947000</v>
      </c>
      <c r="H70" s="94"/>
      <c r="I70" s="95"/>
      <c r="J70" s="94">
        <v>11569000</v>
      </c>
      <c r="K70" s="95"/>
      <c r="L70" s="94"/>
      <c r="M70" s="95"/>
      <c r="N70" s="94"/>
      <c r="O70" s="95"/>
      <c r="P70" s="94">
        <f>$H70      +$J70      +$L70      +$N70</f>
        <v>11569000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45.712818081239135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25308000</v>
      </c>
      <c r="D72" s="102"/>
      <c r="E72" s="102">
        <f>$B72      +$C72      +$D72</f>
        <v>25308000</v>
      </c>
      <c r="F72" s="103">
        <f t="shared" ref="F72:O72" si="44">SUM(F70:F71)</f>
        <v>0</v>
      </c>
      <c r="G72" s="104">
        <f t="shared" si="44"/>
        <v>13947000</v>
      </c>
      <c r="H72" s="103">
        <f t="shared" si="44"/>
        <v>0</v>
      </c>
      <c r="I72" s="104">
        <f t="shared" si="44"/>
        <v>0</v>
      </c>
      <c r="J72" s="103">
        <f t="shared" si="44"/>
        <v>11569000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11569000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45.712818081239135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25308000</v>
      </c>
      <c r="D73" s="105"/>
      <c r="E73" s="105">
        <f>$B73      +$C73      +$D73</f>
        <v>25308000</v>
      </c>
      <c r="F73" s="106">
        <f t="shared" ref="F73:O73" si="45">SUM(F70:F71)</f>
        <v>0</v>
      </c>
      <c r="G73" s="107">
        <f t="shared" si="45"/>
        <v>13947000</v>
      </c>
      <c r="H73" s="106">
        <f t="shared" si="45"/>
        <v>0</v>
      </c>
      <c r="I73" s="107">
        <f t="shared" si="45"/>
        <v>0</v>
      </c>
      <c r="J73" s="106">
        <f t="shared" si="45"/>
        <v>11569000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11569000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45.712818081239135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7466000</v>
      </c>
      <c r="C74" s="105">
        <f>SUM(C9:C15,C18:C24,C27:C30,C33,C36:C40,C43:C53,C56:C59,C62:C66,C70:C71)</f>
        <v>25308000</v>
      </c>
      <c r="D74" s="105"/>
      <c r="E74" s="105">
        <f>$B74      +$C74      +$D74</f>
        <v>32774000</v>
      </c>
      <c r="F74" s="106">
        <f t="shared" ref="F74:O74" si="46">SUM(F9:F15,F18:F24,F27:F30,F33,F36:F40,F43:F53,F56:F59,F62:F66,F70:F71)</f>
        <v>7466000</v>
      </c>
      <c r="G74" s="107">
        <f t="shared" si="46"/>
        <v>17666000</v>
      </c>
      <c r="H74" s="106">
        <f t="shared" si="46"/>
        <v>1064000</v>
      </c>
      <c r="I74" s="107">
        <f t="shared" si="46"/>
        <v>431416</v>
      </c>
      <c r="J74" s="106">
        <f t="shared" si="46"/>
        <v>12935000</v>
      </c>
      <c r="K74" s="107">
        <f t="shared" si="46"/>
        <v>953252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13999000</v>
      </c>
      <c r="Q74" s="107">
        <f>$I74      +$K74      +$M74      +$O74</f>
        <v>1384668</v>
      </c>
      <c r="R74" s="61">
        <f>IF(($H74      =0),0,((($J74      -$H74      )/$H74      )*100))</f>
        <v>1115.6954887218046</v>
      </c>
      <c r="S74" s="62">
        <f>IF(($I74      =0),0,((($K74      -$I74      )/$I74      )*100))</f>
        <v>120.9588888682849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46.368122950548177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4.5863601735616575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CP4YMOgYyHKHGHVwbpR5+XVjBvYvKcBKg3y252tXvMxhVF6AZyo24qmTGCJECG4g3LRfWaNQ1ETtjUK2AHw9Lg==" saltValue="Ll5uJfTa89coHBk73zfn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1148000</v>
      </c>
      <c r="I10" s="95">
        <v>-2000000</v>
      </c>
      <c r="J10" s="94">
        <v>272000</v>
      </c>
      <c r="K10" s="95"/>
      <c r="L10" s="94"/>
      <c r="M10" s="95"/>
      <c r="N10" s="94"/>
      <c r="O10" s="95"/>
      <c r="P10" s="94">
        <f t="shared" ref="P10:P16" si="1">$H10      +$J10      +$L10      +$N10</f>
        <v>1420000</v>
      </c>
      <c r="Q10" s="95">
        <f t="shared" ref="Q10:Q16" si="2">$I10      +$K10      +$M10      +$O10</f>
        <v>-2000000</v>
      </c>
      <c r="R10" s="48">
        <f t="shared" ref="R10:R16" si="3">IF(($H10      =0),0,((($J10      -$H10      )/$H10      )*100))</f>
        <v>-76.306620209059233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71</v>
      </c>
      <c r="U10" s="50">
        <f t="shared" ref="U10:U15" si="6">IF(($E10      =0),0,(($Q10      /$E10      )*100))</f>
        <v>-100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1148000</v>
      </c>
      <c r="I16" s="98">
        <f t="shared" si="7"/>
        <v>-2000000</v>
      </c>
      <c r="J16" s="97">
        <f t="shared" si="7"/>
        <v>272000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1420000</v>
      </c>
      <c r="Q16" s="98">
        <f t="shared" si="2"/>
        <v>-2000000</v>
      </c>
      <c r="R16" s="52">
        <f t="shared" si="3"/>
        <v>-76.306620209059233</v>
      </c>
      <c r="S16" s="53">
        <f t="shared" si="4"/>
        <v>-100</v>
      </c>
      <c r="T16" s="52">
        <f>IF((SUM($E9:$E13))=0,0,(P16/(SUM($E9:$E13))*100))</f>
        <v>71</v>
      </c>
      <c r="U16" s="54">
        <f>IF((SUM($E9:$E13))=0,0,(Q16/(SUM($E9:$E13))*100))</f>
        <v>-100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1394000</v>
      </c>
      <c r="C33" s="93"/>
      <c r="D33" s="93"/>
      <c r="E33" s="93">
        <f>$B33      +$C33      +$D33</f>
        <v>1394000</v>
      </c>
      <c r="F33" s="94">
        <v>1394000</v>
      </c>
      <c r="G33" s="95">
        <v>976000</v>
      </c>
      <c r="H33" s="94">
        <v>349000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349000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25.03586800573888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1394000</v>
      </c>
      <c r="C34" s="96">
        <f>C33</f>
        <v>0</v>
      </c>
      <c r="D34" s="96"/>
      <c r="E34" s="96">
        <f>$B34      +$C34      +$D34</f>
        <v>1394000</v>
      </c>
      <c r="F34" s="97">
        <f t="shared" ref="F34:O34" si="17">F33</f>
        <v>1394000</v>
      </c>
      <c r="G34" s="98">
        <f t="shared" si="17"/>
        <v>976000</v>
      </c>
      <c r="H34" s="97">
        <f t="shared" si="17"/>
        <v>349000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349000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25.03586800573888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7163000</v>
      </c>
      <c r="C37" s="93"/>
      <c r="D37" s="93"/>
      <c r="E37" s="93">
        <f t="shared" si="18"/>
        <v>7163000</v>
      </c>
      <c r="F37" s="94">
        <v>7163000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7163000</v>
      </c>
      <c r="C41" s="96">
        <f>SUM(C36:C40)</f>
        <v>0</v>
      </c>
      <c r="D41" s="96"/>
      <c r="E41" s="96">
        <f t="shared" si="18"/>
        <v>7163000</v>
      </c>
      <c r="F41" s="97">
        <f t="shared" ref="F41:O41" si="25">SUM(F36:F40)</f>
        <v>7163000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143951000</v>
      </c>
      <c r="C44" s="93"/>
      <c r="D44" s="93"/>
      <c r="E44" s="93">
        <f t="shared" si="26"/>
        <v>143951000</v>
      </c>
      <c r="F44" s="94">
        <v>143951000</v>
      </c>
      <c r="G44" s="95">
        <v>103951000</v>
      </c>
      <c r="H44" s="94">
        <v>43453000</v>
      </c>
      <c r="I44" s="95">
        <v>21691271</v>
      </c>
      <c r="J44" s="94">
        <v>37381000</v>
      </c>
      <c r="K44" s="95">
        <v>45380270</v>
      </c>
      <c r="L44" s="94"/>
      <c r="M44" s="95"/>
      <c r="N44" s="94"/>
      <c r="O44" s="95"/>
      <c r="P44" s="94">
        <f t="shared" si="27"/>
        <v>80834000</v>
      </c>
      <c r="Q44" s="95">
        <f t="shared" si="28"/>
        <v>67071541</v>
      </c>
      <c r="R44" s="48">
        <f t="shared" si="29"/>
        <v>-13.973718730582469</v>
      </c>
      <c r="S44" s="49">
        <f t="shared" si="30"/>
        <v>109.20982454186294</v>
      </c>
      <c r="T44" s="48">
        <f t="shared" si="31"/>
        <v>56.153830122750101</v>
      </c>
      <c r="U44" s="50">
        <f t="shared" si="32"/>
        <v>46.593313697021905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20000000</v>
      </c>
      <c r="C45" s="93"/>
      <c r="D45" s="93"/>
      <c r="E45" s="93">
        <f t="shared" si="26"/>
        <v>20000000</v>
      </c>
      <c r="F45" s="94">
        <v>20000000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20008000</v>
      </c>
      <c r="C52" s="93"/>
      <c r="D52" s="93"/>
      <c r="E52" s="93">
        <f t="shared" si="26"/>
        <v>20008000</v>
      </c>
      <c r="F52" s="94">
        <v>20008000</v>
      </c>
      <c r="G52" s="95">
        <v>7000000</v>
      </c>
      <c r="H52" s="94"/>
      <c r="I52" s="95">
        <v>-2785672</v>
      </c>
      <c r="J52" s="94"/>
      <c r="K52" s="95">
        <v>6687850</v>
      </c>
      <c r="L52" s="94"/>
      <c r="M52" s="95"/>
      <c r="N52" s="94"/>
      <c r="O52" s="95"/>
      <c r="P52" s="94">
        <f t="shared" si="27"/>
        <v>0</v>
      </c>
      <c r="Q52" s="95">
        <f t="shared" si="28"/>
        <v>3902178</v>
      </c>
      <c r="R52" s="48">
        <f t="shared" si="29"/>
        <v>0</v>
      </c>
      <c r="S52" s="49">
        <f t="shared" si="30"/>
        <v>-340.08031096266899</v>
      </c>
      <c r="T52" s="48">
        <f t="shared" si="31"/>
        <v>0</v>
      </c>
      <c r="U52" s="50">
        <f t="shared" si="32"/>
        <v>19.503088764494201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20000000</v>
      </c>
      <c r="C53" s="93"/>
      <c r="D53" s="93"/>
      <c r="E53" s="93">
        <f t="shared" si="26"/>
        <v>20000000</v>
      </c>
      <c r="F53" s="94">
        <v>20000000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203959000</v>
      </c>
      <c r="C54" s="96">
        <f>SUM(C43:C53)</f>
        <v>0</v>
      </c>
      <c r="D54" s="96"/>
      <c r="E54" s="96">
        <f t="shared" si="26"/>
        <v>203959000</v>
      </c>
      <c r="F54" s="97">
        <f t="shared" ref="F54:O54" si="33">SUM(F43:F53)</f>
        <v>203959000</v>
      </c>
      <c r="G54" s="98">
        <f t="shared" si="33"/>
        <v>110951000</v>
      </c>
      <c r="H54" s="97">
        <f t="shared" si="33"/>
        <v>43453000</v>
      </c>
      <c r="I54" s="98">
        <f t="shared" si="33"/>
        <v>18905599</v>
      </c>
      <c r="J54" s="97">
        <f t="shared" si="33"/>
        <v>37381000</v>
      </c>
      <c r="K54" s="98">
        <f t="shared" si="33"/>
        <v>52068120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80834000</v>
      </c>
      <c r="Q54" s="98">
        <f t="shared" si="28"/>
        <v>70973719</v>
      </c>
      <c r="R54" s="52">
        <f t="shared" si="29"/>
        <v>-13.973718730582469</v>
      </c>
      <c r="S54" s="53">
        <f t="shared" si="30"/>
        <v>175.41110969295391</v>
      </c>
      <c r="T54" s="52">
        <f>IF((+$E44+$E46+$E48+$E49+$E52) =0,0,(P54   /(+$E44+$E46+$E48+$E49+$E52) )*100)</f>
        <v>49.30134972767582</v>
      </c>
      <c r="U54" s="54">
        <f>IF((+$E44+$E46+$E48+$E49+$E52) =0,0,(Q54   /(+$E44+$E46+$E48+$E49+$E52) )*100)</f>
        <v>43.287479796778463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214516000</v>
      </c>
      <c r="C68" s="105">
        <f>SUM(C9:C15,C18:C24,C27:C30,C33,C36:C40,C43:C53,C56:C59,C62:C66)</f>
        <v>0</v>
      </c>
      <c r="D68" s="105"/>
      <c r="E68" s="105">
        <f t="shared" si="35"/>
        <v>214516000</v>
      </c>
      <c r="F68" s="106">
        <f t="shared" ref="F68:O68" si="43">SUM(F9:F15,F18:F24,F27:F30,F33,F36:F40,F43:F53,F56:F59,F62:F66)</f>
        <v>214516000</v>
      </c>
      <c r="G68" s="107">
        <f t="shared" si="43"/>
        <v>113927000</v>
      </c>
      <c r="H68" s="106">
        <f t="shared" si="43"/>
        <v>44950000</v>
      </c>
      <c r="I68" s="107">
        <f t="shared" si="43"/>
        <v>16905599</v>
      </c>
      <c r="J68" s="106">
        <f t="shared" si="43"/>
        <v>37653000</v>
      </c>
      <c r="K68" s="107">
        <f t="shared" si="43"/>
        <v>52068120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82603000</v>
      </c>
      <c r="Q68" s="107">
        <f t="shared" si="37"/>
        <v>68973719</v>
      </c>
      <c r="R68" s="61">
        <f t="shared" si="38"/>
        <v>-16.233592880978865</v>
      </c>
      <c r="S68" s="62">
        <f t="shared" si="39"/>
        <v>207.99334587316309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49.358541525995946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41.214510047623889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54722000</v>
      </c>
      <c r="C70" s="93">
        <v>-192000</v>
      </c>
      <c r="D70" s="93"/>
      <c r="E70" s="93">
        <f>$B70      +$C70      +$D70</f>
        <v>54530000</v>
      </c>
      <c r="F70" s="94">
        <v>54722000</v>
      </c>
      <c r="G70" s="95">
        <v>32166000</v>
      </c>
      <c r="H70" s="94">
        <v>1790000</v>
      </c>
      <c r="I70" s="95">
        <v>1672048</v>
      </c>
      <c r="J70" s="94">
        <v>9812000</v>
      </c>
      <c r="K70" s="95">
        <v>7455977</v>
      </c>
      <c r="L70" s="94"/>
      <c r="M70" s="95"/>
      <c r="N70" s="94"/>
      <c r="O70" s="95"/>
      <c r="P70" s="94">
        <f>$H70      +$J70      +$L70      +$N70</f>
        <v>11602000</v>
      </c>
      <c r="Q70" s="95">
        <f>$I70      +$K70      +$M70      +$O70</f>
        <v>9128025</v>
      </c>
      <c r="R70" s="48">
        <f>IF(($H70      =0),0,((($J70      -$H70      )/$H70      )*100))</f>
        <v>448.15642458100558</v>
      </c>
      <c r="S70" s="49">
        <f>IF(($I70      =0),0,((($K70      -$I70      )/$I70      )*100))</f>
        <v>345.91883725826051</v>
      </c>
      <c r="T70" s="48">
        <f>IF(($E70      =0),0,(($P70      /$E70      )*100))</f>
        <v>21.27636163579681</v>
      </c>
      <c r="U70" s="50">
        <f>IF(($E70      =0),0,(($Q70      /$E70      )*100))</f>
        <v>16.739455345681275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54722000</v>
      </c>
      <c r="C72" s="102">
        <f>SUM(C70:C71)</f>
        <v>-192000</v>
      </c>
      <c r="D72" s="102"/>
      <c r="E72" s="102">
        <f>$B72      +$C72      +$D72</f>
        <v>54530000</v>
      </c>
      <c r="F72" s="103">
        <f t="shared" ref="F72:O72" si="44">SUM(F70:F71)</f>
        <v>54722000</v>
      </c>
      <c r="G72" s="104">
        <f t="shared" si="44"/>
        <v>32166000</v>
      </c>
      <c r="H72" s="103">
        <f t="shared" si="44"/>
        <v>1790000</v>
      </c>
      <c r="I72" s="104">
        <f t="shared" si="44"/>
        <v>1672048</v>
      </c>
      <c r="J72" s="103">
        <f t="shared" si="44"/>
        <v>9812000</v>
      </c>
      <c r="K72" s="104">
        <f t="shared" si="44"/>
        <v>7455977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11602000</v>
      </c>
      <c r="Q72" s="104">
        <f>$I72      +$K72      +$M72      +$O72</f>
        <v>9128025</v>
      </c>
      <c r="R72" s="57">
        <f>IF(($H72      =0),0,((($J72      -$H72      )/$H72      )*100))</f>
        <v>448.15642458100558</v>
      </c>
      <c r="S72" s="58">
        <f>IF(($I72      =0),0,((($K72      -$I72      )/$I72      )*100))</f>
        <v>345.91883725826051</v>
      </c>
      <c r="T72" s="57">
        <f>IF(($E70      =0),0,(($P70      /$E70      )*100))</f>
        <v>21.27636163579681</v>
      </c>
      <c r="U72" s="59">
        <f>IF($E70   =0,0,($Q70   /$E70 )*100)</f>
        <v>16.739455345681275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54722000</v>
      </c>
      <c r="C73" s="105">
        <f>SUM(C70:C71)</f>
        <v>-192000</v>
      </c>
      <c r="D73" s="105"/>
      <c r="E73" s="105">
        <f>$B73      +$C73      +$D73</f>
        <v>54530000</v>
      </c>
      <c r="F73" s="106">
        <f t="shared" ref="F73:O73" si="45">SUM(F70:F71)</f>
        <v>54722000</v>
      </c>
      <c r="G73" s="107">
        <f t="shared" si="45"/>
        <v>32166000</v>
      </c>
      <c r="H73" s="106">
        <f t="shared" si="45"/>
        <v>1790000</v>
      </c>
      <c r="I73" s="107">
        <f t="shared" si="45"/>
        <v>1672048</v>
      </c>
      <c r="J73" s="106">
        <f t="shared" si="45"/>
        <v>9812000</v>
      </c>
      <c r="K73" s="107">
        <f t="shared" si="45"/>
        <v>7455977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11602000</v>
      </c>
      <c r="Q73" s="107">
        <f>$I73      +$K73      +$M73      +$O73</f>
        <v>9128025</v>
      </c>
      <c r="R73" s="61">
        <f>IF(($H73      =0),0,((($J73      -$H73      )/$H73      )*100))</f>
        <v>448.15642458100558</v>
      </c>
      <c r="S73" s="62">
        <f>IF(($I73      =0),0,((($K73      -$I73      )/$I73      )*100))</f>
        <v>345.91883725826051</v>
      </c>
      <c r="T73" s="61">
        <f>IF(($E70      =0),0,(($P70      /$E70      )*100))</f>
        <v>21.27636163579681</v>
      </c>
      <c r="U73" s="65">
        <f>IF($E70   =0,0,($Q70   /$E70 )*100)</f>
        <v>16.739455345681275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269238000</v>
      </c>
      <c r="C74" s="105">
        <f>SUM(C9:C15,C18:C24,C27:C30,C33,C36:C40,C43:C53,C56:C59,C62:C66,C70:C71)</f>
        <v>-192000</v>
      </c>
      <c r="D74" s="105"/>
      <c r="E74" s="105">
        <f>$B74      +$C74      +$D74</f>
        <v>269046000</v>
      </c>
      <c r="F74" s="106">
        <f t="shared" ref="F74:O74" si="46">SUM(F9:F15,F18:F24,F27:F30,F33,F36:F40,F43:F53,F56:F59,F62:F66,F70:F71)</f>
        <v>269238000</v>
      </c>
      <c r="G74" s="107">
        <f t="shared" si="46"/>
        <v>146093000</v>
      </c>
      <c r="H74" s="106">
        <f t="shared" si="46"/>
        <v>46740000</v>
      </c>
      <c r="I74" s="107">
        <f t="shared" si="46"/>
        <v>18577647</v>
      </c>
      <c r="J74" s="106">
        <f t="shared" si="46"/>
        <v>47465000</v>
      </c>
      <c r="K74" s="107">
        <f t="shared" si="46"/>
        <v>59524097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94205000</v>
      </c>
      <c r="Q74" s="107">
        <f>$I74      +$K74      +$M74      +$O74</f>
        <v>78101744</v>
      </c>
      <c r="R74" s="61">
        <f>IF(($H74      =0),0,((($J74      -$H74      )/$H74      )*100))</f>
        <v>1.5511339323919555</v>
      </c>
      <c r="S74" s="62">
        <f>IF(($I74      =0),0,((($K74      -$I74      )/$I74      )*100))</f>
        <v>220.40708384651725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42.457060703163378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35.19951686249059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16989000</v>
      </c>
      <c r="C87" s="119">
        <f t="shared" si="55"/>
        <v>0</v>
      </c>
      <c r="D87" s="119">
        <f t="shared" si="55"/>
        <v>0</v>
      </c>
      <c r="E87" s="119">
        <f t="shared" si="55"/>
        <v>16989000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16989000</v>
      </c>
      <c r="C91" s="93"/>
      <c r="D91" s="93"/>
      <c r="E91" s="93">
        <f t="shared" si="56"/>
        <v>16989000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16989000</v>
      </c>
      <c r="C114" s="128">
        <f t="shared" si="69"/>
        <v>0</v>
      </c>
      <c r="D114" s="128">
        <f t="shared" si="69"/>
        <v>0</v>
      </c>
      <c r="E114" s="128">
        <f t="shared" si="69"/>
        <v>16989000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16989000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16989000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BMpH84Yfdbs6rDi2YcMiDQRgnsFbC8gHP/Aq90QjGh+CjRH3ayLMN1kAW/JrAF1z3TooFq4iEbKCyACxKl66Q==" saltValue="xN5YSxchxcH8MFLoNLfE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2700000</v>
      </c>
      <c r="C10" s="93"/>
      <c r="D10" s="93"/>
      <c r="E10" s="93">
        <f t="shared" ref="E10:E16" si="0">$B10      +$C10      +$D10</f>
        <v>2700000</v>
      </c>
      <c r="F10" s="94">
        <v>2700000</v>
      </c>
      <c r="G10" s="95">
        <v>2700000</v>
      </c>
      <c r="H10" s="94">
        <v>582000</v>
      </c>
      <c r="I10" s="95"/>
      <c r="J10" s="94">
        <v>546000</v>
      </c>
      <c r="K10" s="95"/>
      <c r="L10" s="94"/>
      <c r="M10" s="95"/>
      <c r="N10" s="94"/>
      <c r="O10" s="95"/>
      <c r="P10" s="94">
        <f t="shared" ref="P10:P16" si="1">$H10      +$J10      +$L10      +$N10</f>
        <v>1128000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-6.1855670103092786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41.777777777777779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2700000</v>
      </c>
      <c r="C16" s="96">
        <f>SUM(C9:C15)</f>
        <v>0</v>
      </c>
      <c r="D16" s="96"/>
      <c r="E16" s="96">
        <f t="shared" si="0"/>
        <v>2700000</v>
      </c>
      <c r="F16" s="97">
        <f t="shared" ref="F16:O16" si="7">SUM(F9:F15)</f>
        <v>2700000</v>
      </c>
      <c r="G16" s="98">
        <f t="shared" si="7"/>
        <v>2700000</v>
      </c>
      <c r="H16" s="97">
        <f t="shared" si="7"/>
        <v>582000</v>
      </c>
      <c r="I16" s="98">
        <f t="shared" si="7"/>
        <v>0</v>
      </c>
      <c r="J16" s="97">
        <f t="shared" si="7"/>
        <v>546000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1128000</v>
      </c>
      <c r="Q16" s="98">
        <f t="shared" si="2"/>
        <v>0</v>
      </c>
      <c r="R16" s="52">
        <f t="shared" si="3"/>
        <v>-6.1855670103092786</v>
      </c>
      <c r="S16" s="53">
        <f t="shared" si="4"/>
        <v>0</v>
      </c>
      <c r="T16" s="52">
        <f>IF((SUM($E9:$E13))=0,0,(P16/(SUM($E9:$E13))*100))</f>
        <v>41.777777777777779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1552000</v>
      </c>
      <c r="C33" s="93"/>
      <c r="D33" s="93"/>
      <c r="E33" s="93">
        <f>$B33      +$C33      +$D33</f>
        <v>1552000</v>
      </c>
      <c r="F33" s="94">
        <v>1552000</v>
      </c>
      <c r="G33" s="95">
        <v>388000</v>
      </c>
      <c r="H33" s="94"/>
      <c r="I33" s="95"/>
      <c r="J33" s="94"/>
      <c r="K33" s="95"/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1552000</v>
      </c>
      <c r="C34" s="96">
        <f>C33</f>
        <v>0</v>
      </c>
      <c r="D34" s="96"/>
      <c r="E34" s="96">
        <f>$B34      +$C34      +$D34</f>
        <v>1552000</v>
      </c>
      <c r="F34" s="97">
        <f t="shared" ref="F34:O34" si="17">F33</f>
        <v>1552000</v>
      </c>
      <c r="G34" s="98">
        <f t="shared" si="17"/>
        <v>388000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371000</v>
      </c>
      <c r="C37" s="93"/>
      <c r="D37" s="93"/>
      <c r="E37" s="93">
        <f t="shared" si="18"/>
        <v>371000</v>
      </c>
      <c r="F37" s="94">
        <v>371000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371000</v>
      </c>
      <c r="C41" s="96">
        <f>SUM(C36:C40)</f>
        <v>0</v>
      </c>
      <c r="D41" s="96"/>
      <c r="E41" s="96">
        <f t="shared" si="18"/>
        <v>371000</v>
      </c>
      <c r="F41" s="97">
        <f t="shared" ref="F41:O41" si="25">SUM(F36:F40)</f>
        <v>371000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50000000</v>
      </c>
      <c r="C45" s="93"/>
      <c r="D45" s="93"/>
      <c r="E45" s="93">
        <f t="shared" si="26"/>
        <v>50000000</v>
      </c>
      <c r="F45" s="94">
        <v>50000000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18832000</v>
      </c>
      <c r="C52" s="93"/>
      <c r="D52" s="93"/>
      <c r="E52" s="93">
        <f t="shared" si="26"/>
        <v>18832000</v>
      </c>
      <c r="F52" s="94">
        <v>18832000</v>
      </c>
      <c r="G52" s="95">
        <v>15000000</v>
      </c>
      <c r="H52" s="94">
        <v>10000000</v>
      </c>
      <c r="I52" s="95">
        <v>10000000</v>
      </c>
      <c r="J52" s="94">
        <v>5000000</v>
      </c>
      <c r="K52" s="95"/>
      <c r="L52" s="94"/>
      <c r="M52" s="95"/>
      <c r="N52" s="94"/>
      <c r="O52" s="95"/>
      <c r="P52" s="94">
        <f t="shared" si="27"/>
        <v>15000000</v>
      </c>
      <c r="Q52" s="95">
        <f t="shared" si="28"/>
        <v>10000000</v>
      </c>
      <c r="R52" s="48">
        <f t="shared" si="29"/>
        <v>-50</v>
      </c>
      <c r="S52" s="49">
        <f t="shared" si="30"/>
        <v>-100</v>
      </c>
      <c r="T52" s="48">
        <f t="shared" si="31"/>
        <v>79.651656754460504</v>
      </c>
      <c r="U52" s="50">
        <f t="shared" si="32"/>
        <v>53.101104502973662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68832000</v>
      </c>
      <c r="C54" s="96">
        <f>SUM(C43:C53)</f>
        <v>0</v>
      </c>
      <c r="D54" s="96"/>
      <c r="E54" s="96">
        <f t="shared" si="26"/>
        <v>68832000</v>
      </c>
      <c r="F54" s="97">
        <f t="shared" ref="F54:O54" si="33">SUM(F43:F53)</f>
        <v>68832000</v>
      </c>
      <c r="G54" s="98">
        <f t="shared" si="33"/>
        <v>15000000</v>
      </c>
      <c r="H54" s="97">
        <f t="shared" si="33"/>
        <v>10000000</v>
      </c>
      <c r="I54" s="98">
        <f t="shared" si="33"/>
        <v>10000000</v>
      </c>
      <c r="J54" s="97">
        <f t="shared" si="33"/>
        <v>5000000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15000000</v>
      </c>
      <c r="Q54" s="98">
        <f t="shared" si="28"/>
        <v>10000000</v>
      </c>
      <c r="R54" s="52">
        <f t="shared" si="29"/>
        <v>-50</v>
      </c>
      <c r="S54" s="53">
        <f t="shared" si="30"/>
        <v>-100</v>
      </c>
      <c r="T54" s="52">
        <f>IF((+$E44+$E46+$E48+$E49+$E52) =0,0,(P54   /(+$E44+$E46+$E48+$E49+$E52) )*100)</f>
        <v>79.651656754460504</v>
      </c>
      <c r="U54" s="54">
        <f>IF((+$E44+$E46+$E48+$E49+$E52) =0,0,(Q54   /(+$E44+$E46+$E48+$E49+$E52) )*100)</f>
        <v>53.101104502973662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73455000</v>
      </c>
      <c r="C68" s="105">
        <f>SUM(C9:C15,C18:C24,C27:C30,C33,C36:C40,C43:C53,C56:C59,C62:C66)</f>
        <v>0</v>
      </c>
      <c r="D68" s="105"/>
      <c r="E68" s="105">
        <f t="shared" si="35"/>
        <v>73455000</v>
      </c>
      <c r="F68" s="106">
        <f t="shared" ref="F68:O68" si="43">SUM(F9:F15,F18:F24,F27:F30,F33,F36:F40,F43:F53,F56:F59,F62:F66)</f>
        <v>73455000</v>
      </c>
      <c r="G68" s="107">
        <f t="shared" si="43"/>
        <v>18088000</v>
      </c>
      <c r="H68" s="106">
        <f t="shared" si="43"/>
        <v>10582000</v>
      </c>
      <c r="I68" s="107">
        <f t="shared" si="43"/>
        <v>10000000</v>
      </c>
      <c r="J68" s="106">
        <f t="shared" si="43"/>
        <v>5546000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16128000</v>
      </c>
      <c r="Q68" s="107">
        <f t="shared" si="37"/>
        <v>10000000</v>
      </c>
      <c r="R68" s="61">
        <f t="shared" si="38"/>
        <v>-47.590247590247593</v>
      </c>
      <c r="S68" s="62">
        <f t="shared" si="39"/>
        <v>-100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69.866574250563161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43.320048518454342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44678000</v>
      </c>
      <c r="C70" s="93">
        <v>-122000</v>
      </c>
      <c r="D70" s="93"/>
      <c r="E70" s="93">
        <f>$B70      +$C70      +$D70</f>
        <v>44556000</v>
      </c>
      <c r="F70" s="94">
        <v>44678000</v>
      </c>
      <c r="G70" s="95">
        <v>12704000</v>
      </c>
      <c r="H70" s="94">
        <v>5898000</v>
      </c>
      <c r="I70" s="95">
        <v>4157177</v>
      </c>
      <c r="J70" s="94">
        <v>19692000</v>
      </c>
      <c r="K70" s="95"/>
      <c r="L70" s="94"/>
      <c r="M70" s="95"/>
      <c r="N70" s="94"/>
      <c r="O70" s="95"/>
      <c r="P70" s="94">
        <f>$H70      +$J70      +$L70      +$N70</f>
        <v>25590000</v>
      </c>
      <c r="Q70" s="95">
        <f>$I70      +$K70      +$M70      +$O70</f>
        <v>4157177</v>
      </c>
      <c r="R70" s="48">
        <f>IF(($H70      =0),0,((($J70      -$H70      )/$H70      )*100))</f>
        <v>233.87589013224823</v>
      </c>
      <c r="S70" s="49">
        <f>IF(($I70      =0),0,((($K70      -$I70      )/$I70      )*100))</f>
        <v>-100</v>
      </c>
      <c r="T70" s="48">
        <f>IF(($E70      =0),0,(($P70      /$E70      )*100))</f>
        <v>57.433342310799894</v>
      </c>
      <c r="U70" s="50">
        <f>IF(($E70      =0),0,(($Q70      /$E70      )*100))</f>
        <v>9.33022937427058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44678000</v>
      </c>
      <c r="C72" s="102">
        <f>SUM(C70:C71)</f>
        <v>-122000</v>
      </c>
      <c r="D72" s="102"/>
      <c r="E72" s="102">
        <f>$B72      +$C72      +$D72</f>
        <v>44556000</v>
      </c>
      <c r="F72" s="103">
        <f t="shared" ref="F72:O72" si="44">SUM(F70:F71)</f>
        <v>44678000</v>
      </c>
      <c r="G72" s="104">
        <f t="shared" si="44"/>
        <v>12704000</v>
      </c>
      <c r="H72" s="103">
        <f t="shared" si="44"/>
        <v>5898000</v>
      </c>
      <c r="I72" s="104">
        <f t="shared" si="44"/>
        <v>4157177</v>
      </c>
      <c r="J72" s="103">
        <f t="shared" si="44"/>
        <v>19692000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25590000</v>
      </c>
      <c r="Q72" s="104">
        <f>$I72      +$K72      +$M72      +$O72</f>
        <v>4157177</v>
      </c>
      <c r="R72" s="57">
        <f>IF(($H72      =0),0,((($J72      -$H72      )/$H72      )*100))</f>
        <v>233.87589013224823</v>
      </c>
      <c r="S72" s="58">
        <f>IF(($I72      =0),0,((($K72      -$I72      )/$I72      )*100))</f>
        <v>-100</v>
      </c>
      <c r="T72" s="57">
        <f>IF(($E70      =0),0,(($P70      /$E70      )*100))</f>
        <v>57.433342310799894</v>
      </c>
      <c r="U72" s="59">
        <f>IF($E70   =0,0,($Q70   /$E70 )*100)</f>
        <v>9.33022937427058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44678000</v>
      </c>
      <c r="C73" s="105">
        <f>SUM(C70:C71)</f>
        <v>-122000</v>
      </c>
      <c r="D73" s="105"/>
      <c r="E73" s="105">
        <f>$B73      +$C73      +$D73</f>
        <v>44556000</v>
      </c>
      <c r="F73" s="106">
        <f t="shared" ref="F73:O73" si="45">SUM(F70:F71)</f>
        <v>44678000</v>
      </c>
      <c r="G73" s="107">
        <f t="shared" si="45"/>
        <v>12704000</v>
      </c>
      <c r="H73" s="106">
        <f t="shared" si="45"/>
        <v>5898000</v>
      </c>
      <c r="I73" s="107">
        <f t="shared" si="45"/>
        <v>4157177</v>
      </c>
      <c r="J73" s="106">
        <f t="shared" si="45"/>
        <v>19692000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25590000</v>
      </c>
      <c r="Q73" s="107">
        <f>$I73      +$K73      +$M73      +$O73</f>
        <v>4157177</v>
      </c>
      <c r="R73" s="61">
        <f>IF(($H73      =0),0,((($J73      -$H73      )/$H73      )*100))</f>
        <v>233.87589013224823</v>
      </c>
      <c r="S73" s="62">
        <f>IF(($I73      =0),0,((($K73      -$I73      )/$I73      )*100))</f>
        <v>-100</v>
      </c>
      <c r="T73" s="61">
        <f>IF(($E70      =0),0,(($P70      /$E70      )*100))</f>
        <v>57.433342310799894</v>
      </c>
      <c r="U73" s="65">
        <f>IF($E70   =0,0,($Q70   /$E70 )*100)</f>
        <v>9.33022937427058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118133000</v>
      </c>
      <c r="C74" s="105">
        <f>SUM(C9:C15,C18:C24,C27:C30,C33,C36:C40,C43:C53,C56:C59,C62:C66,C70:C71)</f>
        <v>-122000</v>
      </c>
      <c r="D74" s="105"/>
      <c r="E74" s="105">
        <f>$B74      +$C74      +$D74</f>
        <v>118011000</v>
      </c>
      <c r="F74" s="106">
        <f t="shared" ref="F74:O74" si="46">SUM(F9:F15,F18:F24,F27:F30,F33,F36:F40,F43:F53,F56:F59,F62:F66,F70:F71)</f>
        <v>118133000</v>
      </c>
      <c r="G74" s="107">
        <f t="shared" si="46"/>
        <v>30792000</v>
      </c>
      <c r="H74" s="106">
        <f t="shared" si="46"/>
        <v>16480000</v>
      </c>
      <c r="I74" s="107">
        <f t="shared" si="46"/>
        <v>14157177</v>
      </c>
      <c r="J74" s="106">
        <f t="shared" si="46"/>
        <v>25238000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41718000</v>
      </c>
      <c r="Q74" s="107">
        <f>$I74      +$K74      +$M74      +$O74</f>
        <v>14157177</v>
      </c>
      <c r="R74" s="61">
        <f>IF(($H74      =0),0,((($J74      -$H74      )/$H74      )*100))</f>
        <v>53.143203883495147</v>
      </c>
      <c r="S74" s="62">
        <f>IF(($I74      =0),0,((($K74      -$I74      )/$I74      )*100))</f>
        <v>-100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61.676522767593141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20.93018480189237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16435000</v>
      </c>
      <c r="C87" s="119">
        <f t="shared" si="55"/>
        <v>1800000</v>
      </c>
      <c r="D87" s="119">
        <f t="shared" si="55"/>
        <v>0</v>
      </c>
      <c r="E87" s="119">
        <f t="shared" si="55"/>
        <v>18235000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2500000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2500000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13.709898546750754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12435000</v>
      </c>
      <c r="C91" s="93"/>
      <c r="D91" s="93"/>
      <c r="E91" s="93">
        <f t="shared" si="56"/>
        <v>12435000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4000000</v>
      </c>
      <c r="C93" s="93"/>
      <c r="D93" s="93"/>
      <c r="E93" s="93">
        <f t="shared" si="56"/>
        <v>4000000</v>
      </c>
      <c r="F93" s="93">
        <v>0</v>
      </c>
      <c r="G93" s="93">
        <v>0</v>
      </c>
      <c r="H93" s="93"/>
      <c r="I93" s="93"/>
      <c r="J93" s="93">
        <v>2500000</v>
      </c>
      <c r="K93" s="93"/>
      <c r="L93" s="93"/>
      <c r="M93" s="93"/>
      <c r="N93" s="93"/>
      <c r="O93" s="93"/>
      <c r="P93" s="93">
        <f t="shared" si="57"/>
        <v>2500000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62.5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1800000</v>
      </c>
      <c r="D94" s="93"/>
      <c r="E94" s="93">
        <f t="shared" si="56"/>
        <v>1800000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16435000</v>
      </c>
      <c r="C114" s="128">
        <f t="shared" si="69"/>
        <v>1800000</v>
      </c>
      <c r="D114" s="128">
        <f t="shared" si="69"/>
        <v>0</v>
      </c>
      <c r="E114" s="128">
        <f t="shared" si="69"/>
        <v>18235000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2500000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2500000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0.13709898546750754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16435000</v>
      </c>
      <c r="C115" s="130">
        <f t="shared" ref="C115:Q115" si="70">C87</f>
        <v>1800000</v>
      </c>
      <c r="D115" s="130">
        <f t="shared" si="70"/>
        <v>0</v>
      </c>
      <c r="E115" s="130">
        <f t="shared" si="70"/>
        <v>18235000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2500000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2500000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0.13709898546750754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63qWHN2B4fiy+A7bwsWVL3AdE0txihX/AZuBnFyEiPsli+6+juAQwSHEkwBhigpbceaKQVLSHTUmfbvKNo+1Vw==" saltValue="DuodtS8OEoAJgnZ5Qr5z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1020000</v>
      </c>
      <c r="I10" s="95"/>
      <c r="J10" s="94">
        <v>197000</v>
      </c>
      <c r="K10" s="95">
        <v>1355691</v>
      </c>
      <c r="L10" s="94"/>
      <c r="M10" s="95"/>
      <c r="N10" s="94"/>
      <c r="O10" s="95"/>
      <c r="P10" s="94">
        <f t="shared" ref="P10:P16" si="1">$H10      +$J10      +$L10      +$N10</f>
        <v>1217000</v>
      </c>
      <c r="Q10" s="95">
        <f t="shared" ref="Q10:Q16" si="2">$I10      +$K10      +$M10      +$O10</f>
        <v>1355691</v>
      </c>
      <c r="R10" s="48">
        <f t="shared" ref="R10:R16" si="3">IF(($H10      =0),0,((($J10      -$H10      )/$H10      )*100))</f>
        <v>-80.686274509803923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43.464285714285715</v>
      </c>
      <c r="U10" s="50">
        <f t="shared" ref="U10:U15" si="6">IF(($E10      =0),0,(($Q10      /$E10      )*100))</f>
        <v>48.417535714285712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1020000</v>
      </c>
      <c r="I16" s="98">
        <f t="shared" si="7"/>
        <v>0</v>
      </c>
      <c r="J16" s="97">
        <f t="shared" si="7"/>
        <v>197000</v>
      </c>
      <c r="K16" s="98">
        <f t="shared" si="7"/>
        <v>1355691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1217000</v>
      </c>
      <c r="Q16" s="98">
        <f t="shared" si="2"/>
        <v>1355691</v>
      </c>
      <c r="R16" s="52">
        <f t="shared" si="3"/>
        <v>-80.686274509803923</v>
      </c>
      <c r="S16" s="53">
        <f t="shared" si="4"/>
        <v>0</v>
      </c>
      <c r="T16" s="52">
        <f>IF((SUM($E9:$E13))=0,0,(P16/(SUM($E9:$E13))*100))</f>
        <v>43.464285714285715</v>
      </c>
      <c r="U16" s="54">
        <f>IF((SUM($E9:$E13))=0,0,(Q16/(SUM($E9:$E13))*100))</f>
        <v>48.417535714285712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/>
      <c r="J33" s="94">
        <v>538000</v>
      </c>
      <c r="K33" s="95">
        <v>840000</v>
      </c>
      <c r="L33" s="94"/>
      <c r="M33" s="95"/>
      <c r="N33" s="94"/>
      <c r="O33" s="95"/>
      <c r="P33" s="94">
        <f>$H33      +$J33      +$L33      +$N33</f>
        <v>838000</v>
      </c>
      <c r="Q33" s="95">
        <f>$I33      +$K33      +$M33      +$O33</f>
        <v>840000</v>
      </c>
      <c r="R33" s="48">
        <f>IF(($H33      =0),0,((($J33      -$H33      )/$H33      )*100))</f>
        <v>79.333333333333329</v>
      </c>
      <c r="S33" s="49">
        <f>IF(($I33      =0),0,((($K33      -$I33      )/$I33      )*100))</f>
        <v>0</v>
      </c>
      <c r="T33" s="48">
        <f>IF(($E33      =0),0,(($P33      /$E33      )*100))</f>
        <v>69.833333333333343</v>
      </c>
      <c r="U33" s="50">
        <f>IF(($E33      =0),0,(($Q33      /$E33      )*100))</f>
        <v>70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0</v>
      </c>
      <c r="J34" s="97">
        <f t="shared" si="17"/>
        <v>538000</v>
      </c>
      <c r="K34" s="98">
        <f t="shared" si="17"/>
        <v>840000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838000</v>
      </c>
      <c r="Q34" s="98">
        <f>$I34      +$K34      +$M34      +$O34</f>
        <v>840000</v>
      </c>
      <c r="R34" s="52">
        <f>IF(($H34      =0),0,((($J34      -$H34      )/$H34      )*100))</f>
        <v>79.333333333333329</v>
      </c>
      <c r="S34" s="53">
        <f>IF(($I34      =0),0,((($K34      -$I34      )/$I34      )*100))</f>
        <v>0</v>
      </c>
      <c r="T34" s="52">
        <f>IF($E34   =0,0,($P34   /$E34   )*100)</f>
        <v>69.833333333333343</v>
      </c>
      <c r="U34" s="54">
        <f>IF($E34   =0,0,($Q34   /$E34   )*100)</f>
        <v>70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7183000</v>
      </c>
      <c r="C36" s="93"/>
      <c r="D36" s="93"/>
      <c r="E36" s="93">
        <f t="shared" ref="E36:E41" si="18">$B36      +$C36      +$D36</f>
        <v>7183000</v>
      </c>
      <c r="F36" s="94">
        <v>7183000</v>
      </c>
      <c r="G36" s="95">
        <v>3304000</v>
      </c>
      <c r="H36" s="94"/>
      <c r="I36" s="95"/>
      <c r="J36" s="94">
        <v>430000</v>
      </c>
      <c r="K36" s="95"/>
      <c r="L36" s="94"/>
      <c r="M36" s="95"/>
      <c r="N36" s="94"/>
      <c r="O36" s="95"/>
      <c r="P36" s="94">
        <f t="shared" ref="P36:P41" si="19">$H36      +$J36      +$L36      +$N36</f>
        <v>430000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5.9863566754837807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65000</v>
      </c>
      <c r="C37" s="93"/>
      <c r="D37" s="93"/>
      <c r="E37" s="93">
        <f t="shared" si="18"/>
        <v>65000</v>
      </c>
      <c r="F37" s="94">
        <v>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7248000</v>
      </c>
      <c r="C41" s="96">
        <f>SUM(C36:C40)</f>
        <v>0</v>
      </c>
      <c r="D41" s="96"/>
      <c r="E41" s="96">
        <f t="shared" si="18"/>
        <v>7248000</v>
      </c>
      <c r="F41" s="97">
        <f t="shared" ref="F41:O41" si="25">SUM(F36:F40)</f>
        <v>7248000</v>
      </c>
      <c r="G41" s="98">
        <f t="shared" si="25"/>
        <v>3304000</v>
      </c>
      <c r="H41" s="97">
        <f t="shared" si="25"/>
        <v>0</v>
      </c>
      <c r="I41" s="98">
        <f t="shared" si="25"/>
        <v>0</v>
      </c>
      <c r="J41" s="97">
        <f t="shared" si="25"/>
        <v>430000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430000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5.9863566754837807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75000000</v>
      </c>
      <c r="C45" s="93"/>
      <c r="D45" s="93"/>
      <c r="E45" s="93">
        <f t="shared" si="26"/>
        <v>75000000</v>
      </c>
      <c r="F45" s="94">
        <v>75000000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20000000</v>
      </c>
      <c r="C52" s="93"/>
      <c r="D52" s="93"/>
      <c r="E52" s="93">
        <f t="shared" si="26"/>
        <v>20000000</v>
      </c>
      <c r="F52" s="94">
        <v>20000000</v>
      </c>
      <c r="G52" s="95">
        <v>15000000</v>
      </c>
      <c r="H52" s="94">
        <v>10000000</v>
      </c>
      <c r="I52" s="95"/>
      <c r="J52" s="94">
        <v>5000000</v>
      </c>
      <c r="K52" s="95">
        <v>5374547</v>
      </c>
      <c r="L52" s="94"/>
      <c r="M52" s="95"/>
      <c r="N52" s="94"/>
      <c r="O52" s="95"/>
      <c r="P52" s="94">
        <f t="shared" si="27"/>
        <v>15000000</v>
      </c>
      <c r="Q52" s="95">
        <f t="shared" si="28"/>
        <v>5374547</v>
      </c>
      <c r="R52" s="48">
        <f t="shared" si="29"/>
        <v>-50</v>
      </c>
      <c r="S52" s="49">
        <f t="shared" si="30"/>
        <v>0</v>
      </c>
      <c r="T52" s="48">
        <f t="shared" si="31"/>
        <v>75</v>
      </c>
      <c r="U52" s="50">
        <f t="shared" si="32"/>
        <v>26.872734999999999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95000000</v>
      </c>
      <c r="C54" s="96">
        <f>SUM(C43:C53)</f>
        <v>0</v>
      </c>
      <c r="D54" s="96"/>
      <c r="E54" s="96">
        <f t="shared" si="26"/>
        <v>95000000</v>
      </c>
      <c r="F54" s="97">
        <f t="shared" ref="F54:O54" si="33">SUM(F43:F53)</f>
        <v>95000000</v>
      </c>
      <c r="G54" s="98">
        <f t="shared" si="33"/>
        <v>15000000</v>
      </c>
      <c r="H54" s="97">
        <f t="shared" si="33"/>
        <v>10000000</v>
      </c>
      <c r="I54" s="98">
        <f t="shared" si="33"/>
        <v>0</v>
      </c>
      <c r="J54" s="97">
        <f t="shared" si="33"/>
        <v>5000000</v>
      </c>
      <c r="K54" s="98">
        <f t="shared" si="33"/>
        <v>5374547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15000000</v>
      </c>
      <c r="Q54" s="98">
        <f t="shared" si="28"/>
        <v>5374547</v>
      </c>
      <c r="R54" s="52">
        <f t="shared" si="29"/>
        <v>-50</v>
      </c>
      <c r="S54" s="53">
        <f t="shared" si="30"/>
        <v>0</v>
      </c>
      <c r="T54" s="52">
        <f>IF((+$E44+$E46+$E48+$E49+$E52) =0,0,(P54   /(+$E44+$E46+$E48+$E49+$E52) )*100)</f>
        <v>75</v>
      </c>
      <c r="U54" s="54">
        <f>IF((+$E44+$E46+$E48+$E49+$E52) =0,0,(Q54   /(+$E44+$E46+$E48+$E49+$E52) )*100)</f>
        <v>26.872734999999999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106248000</v>
      </c>
      <c r="C68" s="105">
        <f>SUM(C9:C15,C18:C24,C27:C30,C33,C36:C40,C43:C53,C56:C59,C62:C66)</f>
        <v>0</v>
      </c>
      <c r="D68" s="105"/>
      <c r="E68" s="105">
        <f t="shared" si="35"/>
        <v>106248000</v>
      </c>
      <c r="F68" s="106">
        <f t="shared" ref="F68:O68" si="43">SUM(F9:F15,F18:F24,F27:F30,F33,F36:F40,F43:F53,F56:F59,F62:F66)</f>
        <v>106248000</v>
      </c>
      <c r="G68" s="107">
        <f t="shared" si="43"/>
        <v>21944000</v>
      </c>
      <c r="H68" s="106">
        <f t="shared" si="43"/>
        <v>11320000</v>
      </c>
      <c r="I68" s="107">
        <f t="shared" si="43"/>
        <v>0</v>
      </c>
      <c r="J68" s="106">
        <f t="shared" si="43"/>
        <v>6165000</v>
      </c>
      <c r="K68" s="107">
        <f t="shared" si="43"/>
        <v>7570238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17485000</v>
      </c>
      <c r="Q68" s="107">
        <f t="shared" si="37"/>
        <v>7570238</v>
      </c>
      <c r="R68" s="61">
        <f t="shared" si="38"/>
        <v>-45.53886925795053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56.072218837186924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24.276811082961871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28966000</v>
      </c>
      <c r="C70" s="93">
        <v>-97000</v>
      </c>
      <c r="D70" s="93"/>
      <c r="E70" s="93">
        <f>$B70      +$C70      +$D70</f>
        <v>28869000</v>
      </c>
      <c r="F70" s="94">
        <v>28966000</v>
      </c>
      <c r="G70" s="95">
        <v>26400000</v>
      </c>
      <c r="H70" s="94">
        <v>5183000</v>
      </c>
      <c r="I70" s="95"/>
      <c r="J70" s="94">
        <v>8821000</v>
      </c>
      <c r="K70" s="95">
        <v>5357334</v>
      </c>
      <c r="L70" s="94"/>
      <c r="M70" s="95"/>
      <c r="N70" s="94"/>
      <c r="O70" s="95"/>
      <c r="P70" s="94">
        <f>$H70      +$J70      +$L70      +$N70</f>
        <v>14004000</v>
      </c>
      <c r="Q70" s="95">
        <f>$I70      +$K70      +$M70      +$O70</f>
        <v>5357334</v>
      </c>
      <c r="R70" s="48">
        <f>IF(($H70      =0),0,((($J70      -$H70      )/$H70      )*100))</f>
        <v>70.191009068107263</v>
      </c>
      <c r="S70" s="49">
        <f>IF(($I70      =0),0,((($K70      -$I70      )/$I70      )*100))</f>
        <v>0</v>
      </c>
      <c r="T70" s="48">
        <f>IF(($E70      =0),0,(($P70      /$E70      )*100))</f>
        <v>48.508781045412036</v>
      </c>
      <c r="U70" s="50">
        <f>IF(($E70      =0),0,(($Q70      /$E70      )*100))</f>
        <v>18.557393744154631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28966000</v>
      </c>
      <c r="C72" s="102">
        <f>SUM(C70:C71)</f>
        <v>-97000</v>
      </c>
      <c r="D72" s="102"/>
      <c r="E72" s="102">
        <f>$B72      +$C72      +$D72</f>
        <v>28869000</v>
      </c>
      <c r="F72" s="103">
        <f t="shared" ref="F72:O72" si="44">SUM(F70:F71)</f>
        <v>28966000</v>
      </c>
      <c r="G72" s="104">
        <f t="shared" si="44"/>
        <v>26400000</v>
      </c>
      <c r="H72" s="103">
        <f t="shared" si="44"/>
        <v>5183000</v>
      </c>
      <c r="I72" s="104">
        <f t="shared" si="44"/>
        <v>0</v>
      </c>
      <c r="J72" s="103">
        <f t="shared" si="44"/>
        <v>8821000</v>
      </c>
      <c r="K72" s="104">
        <f t="shared" si="44"/>
        <v>5357334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14004000</v>
      </c>
      <c r="Q72" s="104">
        <f>$I72      +$K72      +$M72      +$O72</f>
        <v>5357334</v>
      </c>
      <c r="R72" s="57">
        <f>IF(($H72      =0),0,((($J72      -$H72      )/$H72      )*100))</f>
        <v>70.191009068107263</v>
      </c>
      <c r="S72" s="58">
        <f>IF(($I72      =0),0,((($K72      -$I72      )/$I72      )*100))</f>
        <v>0</v>
      </c>
      <c r="T72" s="57">
        <f>IF(($E70      =0),0,(($P70      /$E70      )*100))</f>
        <v>48.508781045412036</v>
      </c>
      <c r="U72" s="59">
        <f>IF($E70   =0,0,($Q70   /$E70 )*100)</f>
        <v>18.557393744154631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28966000</v>
      </c>
      <c r="C73" s="105">
        <f>SUM(C70:C71)</f>
        <v>-97000</v>
      </c>
      <c r="D73" s="105"/>
      <c r="E73" s="105">
        <f>$B73      +$C73      +$D73</f>
        <v>28869000</v>
      </c>
      <c r="F73" s="106">
        <f t="shared" ref="F73:O73" si="45">SUM(F70:F71)</f>
        <v>28966000</v>
      </c>
      <c r="G73" s="107">
        <f t="shared" si="45"/>
        <v>26400000</v>
      </c>
      <c r="H73" s="106">
        <f t="shared" si="45"/>
        <v>5183000</v>
      </c>
      <c r="I73" s="107">
        <f t="shared" si="45"/>
        <v>0</v>
      </c>
      <c r="J73" s="106">
        <f t="shared" si="45"/>
        <v>8821000</v>
      </c>
      <c r="K73" s="107">
        <f t="shared" si="45"/>
        <v>5357334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14004000</v>
      </c>
      <c r="Q73" s="107">
        <f>$I73      +$K73      +$M73      +$O73</f>
        <v>5357334</v>
      </c>
      <c r="R73" s="61">
        <f>IF(($H73      =0),0,((($J73      -$H73      )/$H73      )*100))</f>
        <v>70.191009068107263</v>
      </c>
      <c r="S73" s="62">
        <f>IF(($I73      =0),0,((($K73      -$I73      )/$I73      )*100))</f>
        <v>0</v>
      </c>
      <c r="T73" s="61">
        <f>IF(($E70      =0),0,(($P70      /$E70      )*100))</f>
        <v>48.508781045412036</v>
      </c>
      <c r="U73" s="65">
        <f>IF($E70   =0,0,($Q70   /$E70 )*100)</f>
        <v>18.557393744154631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135214000</v>
      </c>
      <c r="C74" s="105">
        <f>SUM(C9:C15,C18:C24,C27:C30,C33,C36:C40,C43:C53,C56:C59,C62:C66,C70:C71)</f>
        <v>-97000</v>
      </c>
      <c r="D74" s="105"/>
      <c r="E74" s="105">
        <f>$B74      +$C74      +$D74</f>
        <v>135117000</v>
      </c>
      <c r="F74" s="106">
        <f t="shared" ref="F74:O74" si="46">SUM(F9:F15,F18:F24,F27:F30,F33,F36:F40,F43:F53,F56:F59,F62:F66,F70:F71)</f>
        <v>135214000</v>
      </c>
      <c r="G74" s="107">
        <f t="shared" si="46"/>
        <v>48344000</v>
      </c>
      <c r="H74" s="106">
        <f t="shared" si="46"/>
        <v>16503000</v>
      </c>
      <c r="I74" s="107">
        <f t="shared" si="46"/>
        <v>0</v>
      </c>
      <c r="J74" s="106">
        <f t="shared" si="46"/>
        <v>14986000</v>
      </c>
      <c r="K74" s="107">
        <f t="shared" si="46"/>
        <v>12927572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31489000</v>
      </c>
      <c r="Q74" s="107">
        <f>$I74      +$K74      +$M74      +$O74</f>
        <v>12927572</v>
      </c>
      <c r="R74" s="61">
        <f>IF(($H74      =0),0,((($J74      -$H74      )/$H74      )*100))</f>
        <v>-9.1922680724716717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52.436221940984481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21.527296343169251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1230000</v>
      </c>
      <c r="C87" s="119">
        <f t="shared" si="55"/>
        <v>0</v>
      </c>
      <c r="D87" s="119">
        <f t="shared" si="55"/>
        <v>0</v>
      </c>
      <c r="E87" s="119">
        <f t="shared" si="55"/>
        <v>1230000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1230000</v>
      </c>
      <c r="C91" s="93"/>
      <c r="D91" s="93"/>
      <c r="E91" s="93">
        <f t="shared" si="56"/>
        <v>1230000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1230000</v>
      </c>
      <c r="C114" s="128">
        <f t="shared" si="69"/>
        <v>0</v>
      </c>
      <c r="D114" s="128">
        <f t="shared" si="69"/>
        <v>0</v>
      </c>
      <c r="E114" s="128">
        <f t="shared" si="69"/>
        <v>1230000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1230000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1230000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XNaodXkFuCCG6T8Lldus4lKu3hmAmppywbX1NNJvrPxL4N3JbVDHJg36LYLL7eBdHG5hLzuSHoiYHO5x38CayQ==" saltValue="Po9g6rjnLYwRs8zfJZlN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177000</v>
      </c>
      <c r="I10" s="95">
        <v>98070</v>
      </c>
      <c r="J10" s="94">
        <v>271000</v>
      </c>
      <c r="K10" s="95">
        <v>128740</v>
      </c>
      <c r="L10" s="94"/>
      <c r="M10" s="95"/>
      <c r="N10" s="94"/>
      <c r="O10" s="95"/>
      <c r="P10" s="94">
        <f t="shared" ref="P10:P16" si="1">$H10      +$J10      +$L10      +$N10</f>
        <v>448000</v>
      </c>
      <c r="Q10" s="95">
        <f t="shared" ref="Q10:Q16" si="2">$I10      +$K10      +$M10      +$O10</f>
        <v>226810</v>
      </c>
      <c r="R10" s="48">
        <f t="shared" ref="R10:R16" si="3">IF(($H10      =0),0,((($J10      -$H10      )/$H10      )*100))</f>
        <v>53.10734463276836</v>
      </c>
      <c r="S10" s="49">
        <f t="shared" ref="S10:S16" si="4">IF(($I10      =0),0,((($K10      -$I10      )/$I10      )*100))</f>
        <v>31.273580095849901</v>
      </c>
      <c r="T10" s="48">
        <f t="shared" ref="T10:T15" si="5">IF(($E10      =0),0,(($P10      /$E10      )*100))</f>
        <v>14.933333333333335</v>
      </c>
      <c r="U10" s="50">
        <f t="shared" ref="U10:U15" si="6">IF(($E10      =0),0,(($Q10      /$E10      )*100))</f>
        <v>7.5603333333333325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177000</v>
      </c>
      <c r="I16" s="98">
        <f t="shared" si="7"/>
        <v>98070</v>
      </c>
      <c r="J16" s="97">
        <f t="shared" si="7"/>
        <v>271000</v>
      </c>
      <c r="K16" s="98">
        <f t="shared" si="7"/>
        <v>128740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448000</v>
      </c>
      <c r="Q16" s="98">
        <f t="shared" si="2"/>
        <v>226810</v>
      </c>
      <c r="R16" s="52">
        <f t="shared" si="3"/>
        <v>53.10734463276836</v>
      </c>
      <c r="S16" s="53">
        <f t="shared" si="4"/>
        <v>31.273580095849901</v>
      </c>
      <c r="T16" s="52">
        <f>IF((SUM($E9:$E13))=0,0,(P16/(SUM($E9:$E13))*100))</f>
        <v>14.933333333333335</v>
      </c>
      <c r="U16" s="54">
        <f>IF((SUM($E9:$E13))=0,0,(Q16/(SUM($E9:$E13))*100))</f>
        <v>7.5603333333333325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4219000</v>
      </c>
      <c r="C33" s="93"/>
      <c r="D33" s="93"/>
      <c r="E33" s="93">
        <f>$B33      +$C33      +$D33</f>
        <v>4219000</v>
      </c>
      <c r="F33" s="94">
        <v>4219000</v>
      </c>
      <c r="G33" s="95">
        <v>1054000</v>
      </c>
      <c r="H33" s="94">
        <v>62000</v>
      </c>
      <c r="I33" s="95"/>
      <c r="J33" s="94">
        <v>62000</v>
      </c>
      <c r="K33" s="95">
        <v>93293</v>
      </c>
      <c r="L33" s="94"/>
      <c r="M33" s="95"/>
      <c r="N33" s="94"/>
      <c r="O33" s="95"/>
      <c r="P33" s="94">
        <f>$H33      +$J33      +$L33      +$N33</f>
        <v>124000</v>
      </c>
      <c r="Q33" s="95">
        <f>$I33      +$K33      +$M33      +$O33</f>
        <v>93293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2.9390850912538515</v>
      </c>
      <c r="U33" s="50">
        <f>IF(($E33      =0),0,(($Q33      /$E33      )*100))</f>
        <v>2.2112585920834325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4219000</v>
      </c>
      <c r="C34" s="96">
        <f>C33</f>
        <v>0</v>
      </c>
      <c r="D34" s="96"/>
      <c r="E34" s="96">
        <f>$B34      +$C34      +$D34</f>
        <v>4219000</v>
      </c>
      <c r="F34" s="97">
        <f t="shared" ref="F34:O34" si="17">F33</f>
        <v>4219000</v>
      </c>
      <c r="G34" s="98">
        <f t="shared" si="17"/>
        <v>1054000</v>
      </c>
      <c r="H34" s="97">
        <f t="shared" si="17"/>
        <v>62000</v>
      </c>
      <c r="I34" s="98">
        <f t="shared" si="17"/>
        <v>0</v>
      </c>
      <c r="J34" s="97">
        <f t="shared" si="17"/>
        <v>62000</v>
      </c>
      <c r="K34" s="98">
        <f t="shared" si="17"/>
        <v>93293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124000</v>
      </c>
      <c r="Q34" s="98">
        <f>$I34      +$K34      +$M34      +$O34</f>
        <v>93293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2.9390850912538515</v>
      </c>
      <c r="U34" s="54">
        <f>IF($E34   =0,0,($Q34   /$E34   )*100)</f>
        <v>2.2112585920834325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19368000</v>
      </c>
      <c r="C37" s="93"/>
      <c r="D37" s="93"/>
      <c r="E37" s="93">
        <f t="shared" si="18"/>
        <v>19368000</v>
      </c>
      <c r="F37" s="94">
        <v>19368000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19368000</v>
      </c>
      <c r="C41" s="96">
        <f>SUM(C36:C40)</f>
        <v>0</v>
      </c>
      <c r="D41" s="96"/>
      <c r="E41" s="96">
        <f t="shared" si="18"/>
        <v>19368000</v>
      </c>
      <c r="F41" s="97">
        <f t="shared" ref="F41:O41" si="25">SUM(F36:F40)</f>
        <v>19368000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129761000</v>
      </c>
      <c r="C45" s="93"/>
      <c r="D45" s="93"/>
      <c r="E45" s="93">
        <f t="shared" si="26"/>
        <v>129761000</v>
      </c>
      <c r="F45" s="94">
        <v>129761000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37510000</v>
      </c>
      <c r="C52" s="93"/>
      <c r="D52" s="93"/>
      <c r="E52" s="93">
        <f t="shared" si="26"/>
        <v>37510000</v>
      </c>
      <c r="F52" s="94">
        <v>37510000</v>
      </c>
      <c r="G52" s="95">
        <v>30510000</v>
      </c>
      <c r="H52" s="94"/>
      <c r="I52" s="95"/>
      <c r="J52" s="94">
        <v>30510000</v>
      </c>
      <c r="K52" s="95">
        <v>13997596</v>
      </c>
      <c r="L52" s="94"/>
      <c r="M52" s="95"/>
      <c r="N52" s="94"/>
      <c r="O52" s="95"/>
      <c r="P52" s="94">
        <f t="shared" si="27"/>
        <v>30510000</v>
      </c>
      <c r="Q52" s="95">
        <f t="shared" si="28"/>
        <v>13997596</v>
      </c>
      <c r="R52" s="48">
        <f t="shared" si="29"/>
        <v>0</v>
      </c>
      <c r="S52" s="49">
        <f t="shared" si="30"/>
        <v>0</v>
      </c>
      <c r="T52" s="48">
        <f t="shared" si="31"/>
        <v>81.338309784057586</v>
      </c>
      <c r="U52" s="50">
        <f t="shared" si="32"/>
        <v>37.316971474273522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12000000</v>
      </c>
      <c r="C53" s="93"/>
      <c r="D53" s="93"/>
      <c r="E53" s="93">
        <f t="shared" si="26"/>
        <v>12000000</v>
      </c>
      <c r="F53" s="94">
        <v>12000000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179271000</v>
      </c>
      <c r="C54" s="96">
        <f>SUM(C43:C53)</f>
        <v>0</v>
      </c>
      <c r="D54" s="96"/>
      <c r="E54" s="96">
        <f t="shared" si="26"/>
        <v>179271000</v>
      </c>
      <c r="F54" s="97">
        <f t="shared" ref="F54:O54" si="33">SUM(F43:F53)</f>
        <v>179271000</v>
      </c>
      <c r="G54" s="98">
        <f t="shared" si="33"/>
        <v>30510000</v>
      </c>
      <c r="H54" s="97">
        <f t="shared" si="33"/>
        <v>0</v>
      </c>
      <c r="I54" s="98">
        <f t="shared" si="33"/>
        <v>0</v>
      </c>
      <c r="J54" s="97">
        <f t="shared" si="33"/>
        <v>30510000</v>
      </c>
      <c r="K54" s="98">
        <f t="shared" si="33"/>
        <v>13997596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30510000</v>
      </c>
      <c r="Q54" s="98">
        <f t="shared" si="28"/>
        <v>13997596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81.338309784057586</v>
      </c>
      <c r="U54" s="54">
        <f>IF((+$E44+$E46+$E48+$E49+$E52) =0,0,(Q54   /(+$E44+$E46+$E48+$E49+$E52) )*100)</f>
        <v>37.316971474273522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205858000</v>
      </c>
      <c r="C68" s="105">
        <f>SUM(C9:C15,C18:C24,C27:C30,C33,C36:C40,C43:C53,C56:C59,C62:C66)</f>
        <v>0</v>
      </c>
      <c r="D68" s="105"/>
      <c r="E68" s="105">
        <f t="shared" si="35"/>
        <v>205858000</v>
      </c>
      <c r="F68" s="106">
        <f t="shared" ref="F68:O68" si="43">SUM(F9:F15,F18:F24,F27:F30,F33,F36:F40,F43:F53,F56:F59,F62:F66)</f>
        <v>205858000</v>
      </c>
      <c r="G68" s="107">
        <f t="shared" si="43"/>
        <v>34564000</v>
      </c>
      <c r="H68" s="106">
        <f t="shared" si="43"/>
        <v>239000</v>
      </c>
      <c r="I68" s="107">
        <f t="shared" si="43"/>
        <v>98070</v>
      </c>
      <c r="J68" s="106">
        <f t="shared" si="43"/>
        <v>30843000</v>
      </c>
      <c r="K68" s="107">
        <f t="shared" si="43"/>
        <v>14219629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31082000</v>
      </c>
      <c r="Q68" s="107">
        <f t="shared" si="37"/>
        <v>14317699</v>
      </c>
      <c r="R68" s="61">
        <f t="shared" si="38"/>
        <v>12805.020920502093</v>
      </c>
      <c r="S68" s="62">
        <f t="shared" si="39"/>
        <v>14399.4687468135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69.489592881575717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32.00987949652351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198403000</v>
      </c>
      <c r="C70" s="93">
        <v>-848000</v>
      </c>
      <c r="D70" s="93"/>
      <c r="E70" s="93">
        <f>$B70      +$C70      +$D70</f>
        <v>197555000</v>
      </c>
      <c r="F70" s="94">
        <v>198403000</v>
      </c>
      <c r="G70" s="95">
        <v>98205000</v>
      </c>
      <c r="H70" s="94">
        <v>25324000</v>
      </c>
      <c r="I70" s="95">
        <v>17125271</v>
      </c>
      <c r="J70" s="94">
        <v>72843000</v>
      </c>
      <c r="K70" s="95">
        <v>56963356</v>
      </c>
      <c r="L70" s="94"/>
      <c r="M70" s="95"/>
      <c r="N70" s="94"/>
      <c r="O70" s="95"/>
      <c r="P70" s="94">
        <f>$H70      +$J70      +$L70      +$N70</f>
        <v>98167000</v>
      </c>
      <c r="Q70" s="95">
        <f>$I70      +$K70      +$M70      +$O70</f>
        <v>74088627</v>
      </c>
      <c r="R70" s="48">
        <f>IF(($H70      =0),0,((($J70      -$H70      )/$H70      )*100))</f>
        <v>187.64413204864948</v>
      </c>
      <c r="S70" s="49">
        <f>IF(($I70      =0),0,((($K70      -$I70      )/$I70      )*100))</f>
        <v>232.62747199737746</v>
      </c>
      <c r="T70" s="48">
        <f>IF(($E70      =0),0,(($P70      /$E70      )*100))</f>
        <v>49.690972134342339</v>
      </c>
      <c r="U70" s="50">
        <f>IF(($E70      =0),0,(($Q70      /$E70      )*100))</f>
        <v>37.502785047202046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198403000</v>
      </c>
      <c r="C72" s="102">
        <f>SUM(C70:C71)</f>
        <v>-848000</v>
      </c>
      <c r="D72" s="102"/>
      <c r="E72" s="102">
        <f>$B72      +$C72      +$D72</f>
        <v>197555000</v>
      </c>
      <c r="F72" s="103">
        <f t="shared" ref="F72:O72" si="44">SUM(F70:F71)</f>
        <v>198403000</v>
      </c>
      <c r="G72" s="104">
        <f t="shared" si="44"/>
        <v>98205000</v>
      </c>
      <c r="H72" s="103">
        <f t="shared" si="44"/>
        <v>25324000</v>
      </c>
      <c r="I72" s="104">
        <f t="shared" si="44"/>
        <v>17125271</v>
      </c>
      <c r="J72" s="103">
        <f t="shared" si="44"/>
        <v>72843000</v>
      </c>
      <c r="K72" s="104">
        <f t="shared" si="44"/>
        <v>56963356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98167000</v>
      </c>
      <c r="Q72" s="104">
        <f>$I72      +$K72      +$M72      +$O72</f>
        <v>74088627</v>
      </c>
      <c r="R72" s="57">
        <f>IF(($H72      =0),0,((($J72      -$H72      )/$H72      )*100))</f>
        <v>187.64413204864948</v>
      </c>
      <c r="S72" s="58">
        <f>IF(($I72      =0),0,((($K72      -$I72      )/$I72      )*100))</f>
        <v>232.62747199737746</v>
      </c>
      <c r="T72" s="57">
        <f>IF(($E70      =0),0,(($P70      /$E70      )*100))</f>
        <v>49.690972134342339</v>
      </c>
      <c r="U72" s="59">
        <f>IF($E70   =0,0,($Q70   /$E70 )*100)</f>
        <v>37.502785047202046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198403000</v>
      </c>
      <c r="C73" s="105">
        <f>SUM(C70:C71)</f>
        <v>-848000</v>
      </c>
      <c r="D73" s="105"/>
      <c r="E73" s="105">
        <f>$B73      +$C73      +$D73</f>
        <v>197555000</v>
      </c>
      <c r="F73" s="106">
        <f t="shared" ref="F73:O73" si="45">SUM(F70:F71)</f>
        <v>198403000</v>
      </c>
      <c r="G73" s="107">
        <f t="shared" si="45"/>
        <v>98205000</v>
      </c>
      <c r="H73" s="106">
        <f t="shared" si="45"/>
        <v>25324000</v>
      </c>
      <c r="I73" s="107">
        <f t="shared" si="45"/>
        <v>17125271</v>
      </c>
      <c r="J73" s="106">
        <f t="shared" si="45"/>
        <v>72843000</v>
      </c>
      <c r="K73" s="107">
        <f t="shared" si="45"/>
        <v>56963356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98167000</v>
      </c>
      <c r="Q73" s="107">
        <f>$I73      +$K73      +$M73      +$O73</f>
        <v>74088627</v>
      </c>
      <c r="R73" s="61">
        <f>IF(($H73      =0),0,((($J73      -$H73      )/$H73      )*100))</f>
        <v>187.64413204864948</v>
      </c>
      <c r="S73" s="62">
        <f>IF(($I73      =0),0,((($K73      -$I73      )/$I73      )*100))</f>
        <v>232.62747199737746</v>
      </c>
      <c r="T73" s="61">
        <f>IF(($E70      =0),0,(($P70      /$E70      )*100))</f>
        <v>49.690972134342339</v>
      </c>
      <c r="U73" s="65">
        <f>IF($E70   =0,0,($Q70   /$E70 )*100)</f>
        <v>37.502785047202046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404261000</v>
      </c>
      <c r="C74" s="105">
        <f>SUM(C9:C15,C18:C24,C27:C30,C33,C36:C40,C43:C53,C56:C59,C62:C66,C70:C71)</f>
        <v>-848000</v>
      </c>
      <c r="D74" s="105"/>
      <c r="E74" s="105">
        <f>$B74      +$C74      +$D74</f>
        <v>403413000</v>
      </c>
      <c r="F74" s="106">
        <f t="shared" ref="F74:O74" si="46">SUM(F9:F15,F18:F24,F27:F30,F33,F36:F40,F43:F53,F56:F59,F62:F66,F70:F71)</f>
        <v>404261000</v>
      </c>
      <c r="G74" s="107">
        <f t="shared" si="46"/>
        <v>132769000</v>
      </c>
      <c r="H74" s="106">
        <f t="shared" si="46"/>
        <v>25563000</v>
      </c>
      <c r="I74" s="107">
        <f t="shared" si="46"/>
        <v>17223341</v>
      </c>
      <c r="J74" s="106">
        <f t="shared" si="46"/>
        <v>103686000</v>
      </c>
      <c r="K74" s="107">
        <f t="shared" si="46"/>
        <v>71182985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129249000</v>
      </c>
      <c r="Q74" s="107">
        <f>$I74      +$K74      +$M74      +$O74</f>
        <v>88406326</v>
      </c>
      <c r="R74" s="61">
        <f>IF(($H74      =0),0,((($J74      -$H74      )/$H74      )*100))</f>
        <v>305.60967022649925</v>
      </c>
      <c r="S74" s="62">
        <f>IF(($I74      =0),0,((($K74      -$I74      )/$I74      )*100))</f>
        <v>313.29370997183418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53.346073203348134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36.488718198477819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33432000</v>
      </c>
      <c r="C87" s="119">
        <f t="shared" si="55"/>
        <v>-9440000</v>
      </c>
      <c r="D87" s="119">
        <f t="shared" si="55"/>
        <v>0</v>
      </c>
      <c r="E87" s="119">
        <f t="shared" si="55"/>
        <v>23992000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33432000</v>
      </c>
      <c r="C91" s="93">
        <v>-9440000</v>
      </c>
      <c r="D91" s="93"/>
      <c r="E91" s="93">
        <f t="shared" si="56"/>
        <v>23992000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33432000</v>
      </c>
      <c r="C114" s="128">
        <f t="shared" si="69"/>
        <v>-9440000</v>
      </c>
      <c r="D114" s="128">
        <f t="shared" si="69"/>
        <v>0</v>
      </c>
      <c r="E114" s="128">
        <f t="shared" si="69"/>
        <v>23992000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33432000</v>
      </c>
      <c r="C115" s="130">
        <f t="shared" ref="C115:Q115" si="70">C87</f>
        <v>-9440000</v>
      </c>
      <c r="D115" s="130">
        <f t="shared" si="70"/>
        <v>0</v>
      </c>
      <c r="E115" s="130">
        <f t="shared" si="70"/>
        <v>23992000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5n+86//M0LIP6ZRS1yCNjPH24e8iSkVmmXxd56e66Bwn8YizDjnxk4evrgYJWhrS1hoTyV+1rBTuYfSOJrIeg==" saltValue="BOISUfWLyeuOgHM/ErfJ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1833000</v>
      </c>
      <c r="I10" s="95"/>
      <c r="J10" s="94">
        <v>123000</v>
      </c>
      <c r="K10" s="95"/>
      <c r="L10" s="94"/>
      <c r="M10" s="95"/>
      <c r="N10" s="94"/>
      <c r="O10" s="95"/>
      <c r="P10" s="94">
        <f t="shared" ref="P10:P16" si="1">$H10      +$J10      +$L10      +$N10</f>
        <v>1956000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-93.289689034369886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65.2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1833000</v>
      </c>
      <c r="I16" s="98">
        <f t="shared" si="7"/>
        <v>0</v>
      </c>
      <c r="J16" s="97">
        <f t="shared" si="7"/>
        <v>123000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1956000</v>
      </c>
      <c r="Q16" s="98">
        <f t="shared" si="2"/>
        <v>0</v>
      </c>
      <c r="R16" s="52">
        <f t="shared" si="3"/>
        <v>-93.289689034369886</v>
      </c>
      <c r="S16" s="53">
        <f t="shared" si="4"/>
        <v>0</v>
      </c>
      <c r="T16" s="52">
        <f>IF((SUM($E9:$E13))=0,0,(P16/(SUM($E9:$E13))*100))</f>
        <v>65.2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1234000</v>
      </c>
      <c r="C33" s="93"/>
      <c r="D33" s="93"/>
      <c r="E33" s="93">
        <f>$B33      +$C33      +$D33</f>
        <v>1234000</v>
      </c>
      <c r="F33" s="94">
        <v>1234000</v>
      </c>
      <c r="G33" s="95">
        <v>864000</v>
      </c>
      <c r="H33" s="94">
        <v>309000</v>
      </c>
      <c r="I33" s="95"/>
      <c r="J33" s="94">
        <v>343000</v>
      </c>
      <c r="K33" s="95"/>
      <c r="L33" s="94"/>
      <c r="M33" s="95"/>
      <c r="N33" s="94"/>
      <c r="O33" s="95"/>
      <c r="P33" s="94">
        <f>$H33      +$J33      +$L33      +$N33</f>
        <v>652000</v>
      </c>
      <c r="Q33" s="95">
        <f>$I33      +$K33      +$M33      +$O33</f>
        <v>0</v>
      </c>
      <c r="R33" s="48">
        <f>IF(($H33      =0),0,((($J33      -$H33      )/$H33      )*100))</f>
        <v>11.003236245954692</v>
      </c>
      <c r="S33" s="49">
        <f>IF(($I33      =0),0,((($K33      -$I33      )/$I33      )*100))</f>
        <v>0</v>
      </c>
      <c r="T33" s="48">
        <f>IF(($E33      =0),0,(($P33      /$E33      )*100))</f>
        <v>52.836304700162074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1234000</v>
      </c>
      <c r="C34" s="96">
        <f>C33</f>
        <v>0</v>
      </c>
      <c r="D34" s="96"/>
      <c r="E34" s="96">
        <f>$B34      +$C34      +$D34</f>
        <v>1234000</v>
      </c>
      <c r="F34" s="97">
        <f t="shared" ref="F34:O34" si="17">F33</f>
        <v>1234000</v>
      </c>
      <c r="G34" s="98">
        <f t="shared" si="17"/>
        <v>864000</v>
      </c>
      <c r="H34" s="97">
        <f t="shared" si="17"/>
        <v>309000</v>
      </c>
      <c r="I34" s="98">
        <f t="shared" si="17"/>
        <v>0</v>
      </c>
      <c r="J34" s="97">
        <f t="shared" si="17"/>
        <v>343000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652000</v>
      </c>
      <c r="Q34" s="98">
        <f>$I34      +$K34      +$M34      +$O34</f>
        <v>0</v>
      </c>
      <c r="R34" s="52">
        <f>IF(($H34      =0),0,((($J34      -$H34      )/$H34      )*100))</f>
        <v>11.003236245954692</v>
      </c>
      <c r="S34" s="53">
        <f>IF(($I34      =0),0,((($K34      -$I34      )/$I34      )*100))</f>
        <v>0</v>
      </c>
      <c r="T34" s="52">
        <f>IF($E34   =0,0,($P34   /$E34   )*100)</f>
        <v>52.836304700162074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147000</v>
      </c>
      <c r="C37" s="93"/>
      <c r="D37" s="93"/>
      <c r="E37" s="93">
        <f t="shared" si="18"/>
        <v>147000</v>
      </c>
      <c r="F37" s="94">
        <v>147000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3000000</v>
      </c>
      <c r="H39" s="94"/>
      <c r="I39" s="95">
        <v>696994</v>
      </c>
      <c r="J39" s="94">
        <v>1558000</v>
      </c>
      <c r="K39" s="95">
        <v>1096707</v>
      </c>
      <c r="L39" s="94"/>
      <c r="M39" s="95"/>
      <c r="N39" s="94"/>
      <c r="O39" s="95"/>
      <c r="P39" s="94">
        <f t="shared" si="19"/>
        <v>1558000</v>
      </c>
      <c r="Q39" s="95">
        <f t="shared" si="20"/>
        <v>1793701</v>
      </c>
      <c r="R39" s="48">
        <f t="shared" si="21"/>
        <v>0</v>
      </c>
      <c r="S39" s="49">
        <f t="shared" si="22"/>
        <v>57.348126382723521</v>
      </c>
      <c r="T39" s="48">
        <f t="shared" si="23"/>
        <v>38.950000000000003</v>
      </c>
      <c r="U39" s="50">
        <f t="shared" si="24"/>
        <v>44.842525000000002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4147000</v>
      </c>
      <c r="C41" s="96">
        <f>SUM(C36:C40)</f>
        <v>0</v>
      </c>
      <c r="D41" s="96"/>
      <c r="E41" s="96">
        <f t="shared" si="18"/>
        <v>4147000</v>
      </c>
      <c r="F41" s="97">
        <f t="shared" ref="F41:O41" si="25">SUM(F36:F40)</f>
        <v>4147000</v>
      </c>
      <c r="G41" s="98">
        <f t="shared" si="25"/>
        <v>3000000</v>
      </c>
      <c r="H41" s="97">
        <f t="shared" si="25"/>
        <v>0</v>
      </c>
      <c r="I41" s="98">
        <f t="shared" si="25"/>
        <v>696994</v>
      </c>
      <c r="J41" s="97">
        <f t="shared" si="25"/>
        <v>1558000</v>
      </c>
      <c r="K41" s="98">
        <f t="shared" si="25"/>
        <v>1096707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1558000</v>
      </c>
      <c r="Q41" s="98">
        <f t="shared" si="20"/>
        <v>1793701</v>
      </c>
      <c r="R41" s="52">
        <f t="shared" si="21"/>
        <v>0</v>
      </c>
      <c r="S41" s="53">
        <f t="shared" si="22"/>
        <v>57.348126382723521</v>
      </c>
      <c r="T41" s="52">
        <f>IF((+$E36+$E39) =0,0,(P41   /(+$E36+$E39) )*100)</f>
        <v>38.950000000000003</v>
      </c>
      <c r="U41" s="54">
        <f>IF((+$E36+$E39) =0,0,(Q41   /(+$E36+$E39) )*100)</f>
        <v>44.842525000000002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19622000</v>
      </c>
      <c r="C52" s="93"/>
      <c r="D52" s="93"/>
      <c r="E52" s="93">
        <f t="shared" si="26"/>
        <v>19622000</v>
      </c>
      <c r="F52" s="94">
        <v>19622000</v>
      </c>
      <c r="G52" s="95">
        <v>12622000</v>
      </c>
      <c r="H52" s="94">
        <v>2467000</v>
      </c>
      <c r="I52" s="95">
        <v>2145644</v>
      </c>
      <c r="J52" s="94">
        <v>3687000</v>
      </c>
      <c r="K52" s="95">
        <v>6344243</v>
      </c>
      <c r="L52" s="94"/>
      <c r="M52" s="95"/>
      <c r="N52" s="94"/>
      <c r="O52" s="95"/>
      <c r="P52" s="94">
        <f t="shared" si="27"/>
        <v>6154000</v>
      </c>
      <c r="Q52" s="95">
        <f t="shared" si="28"/>
        <v>8489887</v>
      </c>
      <c r="R52" s="48">
        <f t="shared" si="29"/>
        <v>49.452776651803809</v>
      </c>
      <c r="S52" s="49">
        <f t="shared" si="30"/>
        <v>195.68013146635695</v>
      </c>
      <c r="T52" s="48">
        <f t="shared" si="31"/>
        <v>31.362756090102945</v>
      </c>
      <c r="U52" s="50">
        <f t="shared" si="32"/>
        <v>43.267184792579755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19622000</v>
      </c>
      <c r="C54" s="96">
        <f>SUM(C43:C53)</f>
        <v>0</v>
      </c>
      <c r="D54" s="96"/>
      <c r="E54" s="96">
        <f t="shared" si="26"/>
        <v>19622000</v>
      </c>
      <c r="F54" s="97">
        <f t="shared" ref="F54:O54" si="33">SUM(F43:F53)</f>
        <v>19622000</v>
      </c>
      <c r="G54" s="98">
        <f t="shared" si="33"/>
        <v>12622000</v>
      </c>
      <c r="H54" s="97">
        <f t="shared" si="33"/>
        <v>2467000</v>
      </c>
      <c r="I54" s="98">
        <f t="shared" si="33"/>
        <v>2145644</v>
      </c>
      <c r="J54" s="97">
        <f t="shared" si="33"/>
        <v>3687000</v>
      </c>
      <c r="K54" s="98">
        <f t="shared" si="33"/>
        <v>6344243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6154000</v>
      </c>
      <c r="Q54" s="98">
        <f t="shared" si="28"/>
        <v>8489887</v>
      </c>
      <c r="R54" s="52">
        <f t="shared" si="29"/>
        <v>49.452776651803809</v>
      </c>
      <c r="S54" s="53">
        <f t="shared" si="30"/>
        <v>195.68013146635695</v>
      </c>
      <c r="T54" s="52">
        <f>IF((+$E44+$E46+$E48+$E49+$E52) =0,0,(P54   /(+$E44+$E46+$E48+$E49+$E52) )*100)</f>
        <v>31.362756090102945</v>
      </c>
      <c r="U54" s="54">
        <f>IF((+$E44+$E46+$E48+$E49+$E52) =0,0,(Q54   /(+$E44+$E46+$E48+$E49+$E52) )*100)</f>
        <v>43.267184792579755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28003000</v>
      </c>
      <c r="C68" s="105">
        <f>SUM(C9:C15,C18:C24,C27:C30,C33,C36:C40,C43:C53,C56:C59,C62:C66)</f>
        <v>0</v>
      </c>
      <c r="D68" s="105"/>
      <c r="E68" s="105">
        <f t="shared" si="35"/>
        <v>28003000</v>
      </c>
      <c r="F68" s="106">
        <f t="shared" ref="F68:O68" si="43">SUM(F9:F15,F18:F24,F27:F30,F33,F36:F40,F43:F53,F56:F59,F62:F66)</f>
        <v>28003000</v>
      </c>
      <c r="G68" s="107">
        <f t="shared" si="43"/>
        <v>19486000</v>
      </c>
      <c r="H68" s="106">
        <f t="shared" si="43"/>
        <v>4609000</v>
      </c>
      <c r="I68" s="107">
        <f t="shared" si="43"/>
        <v>2842638</v>
      </c>
      <c r="J68" s="106">
        <f t="shared" si="43"/>
        <v>5711000</v>
      </c>
      <c r="K68" s="107">
        <f t="shared" si="43"/>
        <v>7440950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10320000</v>
      </c>
      <c r="Q68" s="107">
        <f t="shared" si="37"/>
        <v>10283588</v>
      </c>
      <c r="R68" s="61">
        <f t="shared" si="38"/>
        <v>23.909741809503146</v>
      </c>
      <c r="S68" s="62">
        <f t="shared" si="39"/>
        <v>161.76213784519874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37.047673750717976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36.91695864445721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23868000</v>
      </c>
      <c r="C70" s="93">
        <v>-80000</v>
      </c>
      <c r="D70" s="93"/>
      <c r="E70" s="93">
        <f>$B70      +$C70      +$D70</f>
        <v>23788000</v>
      </c>
      <c r="F70" s="94">
        <v>23868000</v>
      </c>
      <c r="G70" s="95">
        <v>13608000</v>
      </c>
      <c r="H70" s="94">
        <v>3053000</v>
      </c>
      <c r="I70" s="95">
        <v>2004702</v>
      </c>
      <c r="J70" s="94">
        <v>6910000</v>
      </c>
      <c r="K70" s="95">
        <v>1442731</v>
      </c>
      <c r="L70" s="94"/>
      <c r="M70" s="95"/>
      <c r="N70" s="94"/>
      <c r="O70" s="95"/>
      <c r="P70" s="94">
        <f>$H70      +$J70      +$L70      +$N70</f>
        <v>9963000</v>
      </c>
      <c r="Q70" s="95">
        <f>$I70      +$K70      +$M70      +$O70</f>
        <v>3447433</v>
      </c>
      <c r="R70" s="48">
        <f>IF(($H70      =0),0,((($J70      -$H70      )/$H70      )*100))</f>
        <v>126.33475270226006</v>
      </c>
      <c r="S70" s="49">
        <f>IF(($I70      =0),0,((($K70      -$I70      )/$I70      )*100))</f>
        <v>-28.032645251014866</v>
      </c>
      <c r="T70" s="48">
        <f>IF(($E70      =0),0,(($P70      /$E70      )*100))</f>
        <v>41.882461745417856</v>
      </c>
      <c r="U70" s="50">
        <f>IF(($E70      =0),0,(($Q70      /$E70      )*100))</f>
        <v>14.492319656969901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23868000</v>
      </c>
      <c r="C72" s="102">
        <f>SUM(C70:C71)</f>
        <v>-80000</v>
      </c>
      <c r="D72" s="102"/>
      <c r="E72" s="102">
        <f>$B72      +$C72      +$D72</f>
        <v>23788000</v>
      </c>
      <c r="F72" s="103">
        <f t="shared" ref="F72:O72" si="44">SUM(F70:F71)</f>
        <v>23868000</v>
      </c>
      <c r="G72" s="104">
        <f t="shared" si="44"/>
        <v>13608000</v>
      </c>
      <c r="H72" s="103">
        <f t="shared" si="44"/>
        <v>3053000</v>
      </c>
      <c r="I72" s="104">
        <f t="shared" si="44"/>
        <v>2004702</v>
      </c>
      <c r="J72" s="103">
        <f t="shared" si="44"/>
        <v>6910000</v>
      </c>
      <c r="K72" s="104">
        <f t="shared" si="44"/>
        <v>1442731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9963000</v>
      </c>
      <c r="Q72" s="104">
        <f>$I72      +$K72      +$M72      +$O72</f>
        <v>3447433</v>
      </c>
      <c r="R72" s="57">
        <f>IF(($H72      =0),0,((($J72      -$H72      )/$H72      )*100))</f>
        <v>126.33475270226006</v>
      </c>
      <c r="S72" s="58">
        <f>IF(($I72      =0),0,((($K72      -$I72      )/$I72      )*100))</f>
        <v>-28.032645251014866</v>
      </c>
      <c r="T72" s="57">
        <f>IF(($E70      =0),0,(($P70      /$E70      )*100))</f>
        <v>41.882461745417856</v>
      </c>
      <c r="U72" s="59">
        <f>IF($E70   =0,0,($Q70   /$E70 )*100)</f>
        <v>14.492319656969901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23868000</v>
      </c>
      <c r="C73" s="105">
        <f>SUM(C70:C71)</f>
        <v>-80000</v>
      </c>
      <c r="D73" s="105"/>
      <c r="E73" s="105">
        <f>$B73      +$C73      +$D73</f>
        <v>23788000</v>
      </c>
      <c r="F73" s="106">
        <f t="shared" ref="F73:O73" si="45">SUM(F70:F71)</f>
        <v>23868000</v>
      </c>
      <c r="G73" s="107">
        <f t="shared" si="45"/>
        <v>13608000</v>
      </c>
      <c r="H73" s="106">
        <f t="shared" si="45"/>
        <v>3053000</v>
      </c>
      <c r="I73" s="107">
        <f t="shared" si="45"/>
        <v>2004702</v>
      </c>
      <c r="J73" s="106">
        <f t="shared" si="45"/>
        <v>6910000</v>
      </c>
      <c r="K73" s="107">
        <f t="shared" si="45"/>
        <v>1442731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9963000</v>
      </c>
      <c r="Q73" s="107">
        <f>$I73      +$K73      +$M73      +$O73</f>
        <v>3447433</v>
      </c>
      <c r="R73" s="61">
        <f>IF(($H73      =0),0,((($J73      -$H73      )/$H73      )*100))</f>
        <v>126.33475270226006</v>
      </c>
      <c r="S73" s="62">
        <f>IF(($I73      =0),0,((($K73      -$I73      )/$I73      )*100))</f>
        <v>-28.032645251014866</v>
      </c>
      <c r="T73" s="61">
        <f>IF(($E70      =0),0,(($P70      /$E70      )*100))</f>
        <v>41.882461745417856</v>
      </c>
      <c r="U73" s="65">
        <f>IF($E70   =0,0,($Q70   /$E70 )*100)</f>
        <v>14.492319656969901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51871000</v>
      </c>
      <c r="C74" s="105">
        <f>SUM(C9:C15,C18:C24,C27:C30,C33,C36:C40,C43:C53,C56:C59,C62:C66,C70:C71)</f>
        <v>-80000</v>
      </c>
      <c r="D74" s="105"/>
      <c r="E74" s="105">
        <f>$B74      +$C74      +$D74</f>
        <v>51791000</v>
      </c>
      <c r="F74" s="106">
        <f t="shared" ref="F74:O74" si="46">SUM(F9:F15,F18:F24,F27:F30,F33,F36:F40,F43:F53,F56:F59,F62:F66,F70:F71)</f>
        <v>51871000</v>
      </c>
      <c r="G74" s="107">
        <f t="shared" si="46"/>
        <v>33094000</v>
      </c>
      <c r="H74" s="106">
        <f t="shared" si="46"/>
        <v>7662000</v>
      </c>
      <c r="I74" s="107">
        <f t="shared" si="46"/>
        <v>4847340</v>
      </c>
      <c r="J74" s="106">
        <f t="shared" si="46"/>
        <v>12621000</v>
      </c>
      <c r="K74" s="107">
        <f t="shared" si="46"/>
        <v>8883681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20283000</v>
      </c>
      <c r="Q74" s="107">
        <f>$I74      +$K74      +$M74      +$O74</f>
        <v>13731021</v>
      </c>
      <c r="R74" s="61">
        <f>IF(($H74      =0),0,((($J74      -$H74      )/$H74      )*100))</f>
        <v>64.722004698512137</v>
      </c>
      <c r="S74" s="62">
        <f>IF(($I74      =0),0,((($K74      -$I74      )/$I74      )*100))</f>
        <v>83.269195063684407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39.274649523661992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26.587834017504452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2652000</v>
      </c>
      <c r="C87" s="119">
        <f t="shared" si="55"/>
        <v>-26000</v>
      </c>
      <c r="D87" s="119">
        <f t="shared" si="55"/>
        <v>0</v>
      </c>
      <c r="E87" s="119">
        <f t="shared" si="55"/>
        <v>2626000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2652000</v>
      </c>
      <c r="C91" s="93">
        <v>-26000</v>
      </c>
      <c r="D91" s="93"/>
      <c r="E91" s="93">
        <f t="shared" si="56"/>
        <v>2626000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2652000</v>
      </c>
      <c r="C114" s="128">
        <f t="shared" si="69"/>
        <v>-26000</v>
      </c>
      <c r="D114" s="128">
        <f t="shared" si="69"/>
        <v>0</v>
      </c>
      <c r="E114" s="128">
        <f t="shared" si="69"/>
        <v>2626000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2652000</v>
      </c>
      <c r="C115" s="130">
        <f t="shared" ref="C115:Q115" si="70">C87</f>
        <v>-26000</v>
      </c>
      <c r="D115" s="130">
        <f t="shared" si="70"/>
        <v>0</v>
      </c>
      <c r="E115" s="130">
        <f t="shared" si="70"/>
        <v>2626000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s8HinYdH1EHehMosnodxhadoSNCMbLjekgRdZ9c7ImaZCMB6+zKUV6qdwzlm68eNSugB4IkyknGeGDcmbLJKw==" saltValue="Xg/QwbmoBcv87TIYH6Fm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1861000</v>
      </c>
      <c r="I10" s="95">
        <v>156400</v>
      </c>
      <c r="J10" s="94"/>
      <c r="K10" s="95"/>
      <c r="L10" s="94"/>
      <c r="M10" s="95"/>
      <c r="N10" s="94"/>
      <c r="O10" s="95"/>
      <c r="P10" s="94">
        <f t="shared" ref="P10:P16" si="1">$H10      +$J10      +$L10      +$N10</f>
        <v>1861000</v>
      </c>
      <c r="Q10" s="95">
        <f t="shared" ref="Q10:Q16" si="2">$I10      +$K10      +$M10      +$O10</f>
        <v>156400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62.033333333333331</v>
      </c>
      <c r="U10" s="50">
        <f t="shared" ref="U10:U15" si="6">IF(($E10      =0),0,(($Q10      /$E10      )*100))</f>
        <v>5.2133333333333329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1861000</v>
      </c>
      <c r="I16" s="98">
        <f t="shared" si="7"/>
        <v>156400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1861000</v>
      </c>
      <c r="Q16" s="98">
        <f t="shared" si="2"/>
        <v>156400</v>
      </c>
      <c r="R16" s="52">
        <f t="shared" si="3"/>
        <v>-100</v>
      </c>
      <c r="S16" s="53">
        <f t="shared" si="4"/>
        <v>-100</v>
      </c>
      <c r="T16" s="52">
        <f>IF((SUM($E9:$E13))=0,0,(P16/(SUM($E9:$E13))*100))</f>
        <v>62.033333333333331</v>
      </c>
      <c r="U16" s="54">
        <f>IF((SUM($E9:$E13))=0,0,(Q16/(SUM($E9:$E13))*100))</f>
        <v>5.2133333333333329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1279000</v>
      </c>
      <c r="C33" s="93"/>
      <c r="D33" s="93"/>
      <c r="E33" s="93">
        <f>$B33      +$C33      +$D33</f>
        <v>1279000</v>
      </c>
      <c r="F33" s="94">
        <v>1279000</v>
      </c>
      <c r="G33" s="95">
        <v>896000</v>
      </c>
      <c r="H33" s="94">
        <v>272000</v>
      </c>
      <c r="I33" s="95">
        <v>690652</v>
      </c>
      <c r="J33" s="94">
        <v>284000</v>
      </c>
      <c r="K33" s="95">
        <v>345326</v>
      </c>
      <c r="L33" s="94"/>
      <c r="M33" s="95"/>
      <c r="N33" s="94"/>
      <c r="O33" s="95"/>
      <c r="P33" s="94">
        <f>$H33      +$J33      +$L33      +$N33</f>
        <v>556000</v>
      </c>
      <c r="Q33" s="95">
        <f>$I33      +$K33      +$M33      +$O33</f>
        <v>1035978</v>
      </c>
      <c r="R33" s="48">
        <f>IF(($H33      =0),0,((($J33      -$H33      )/$H33      )*100))</f>
        <v>4.4117647058823533</v>
      </c>
      <c r="S33" s="49">
        <f>IF(($I33      =0),0,((($K33      -$I33      )/$I33      )*100))</f>
        <v>-50</v>
      </c>
      <c r="T33" s="48">
        <f>IF(($E33      =0),0,(($P33      /$E33      )*100))</f>
        <v>43.471462079749806</v>
      </c>
      <c r="U33" s="50">
        <f>IF(($E33      =0),0,(($Q33      /$E33      )*100))</f>
        <v>80.999061767005472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1279000</v>
      </c>
      <c r="C34" s="96">
        <f>C33</f>
        <v>0</v>
      </c>
      <c r="D34" s="96"/>
      <c r="E34" s="96">
        <f>$B34      +$C34      +$D34</f>
        <v>1279000</v>
      </c>
      <c r="F34" s="97">
        <f t="shared" ref="F34:O34" si="17">F33</f>
        <v>1279000</v>
      </c>
      <c r="G34" s="98">
        <f t="shared" si="17"/>
        <v>896000</v>
      </c>
      <c r="H34" s="97">
        <f t="shared" si="17"/>
        <v>272000</v>
      </c>
      <c r="I34" s="98">
        <f t="shared" si="17"/>
        <v>690652</v>
      </c>
      <c r="J34" s="97">
        <f t="shared" si="17"/>
        <v>284000</v>
      </c>
      <c r="K34" s="98">
        <f t="shared" si="17"/>
        <v>345326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556000</v>
      </c>
      <c r="Q34" s="98">
        <f>$I34      +$K34      +$M34      +$O34</f>
        <v>1035978</v>
      </c>
      <c r="R34" s="52">
        <f>IF(($H34      =0),0,((($J34      -$H34      )/$H34      )*100))</f>
        <v>4.4117647058823533</v>
      </c>
      <c r="S34" s="53">
        <f>IF(($I34      =0),0,((($K34      -$I34      )/$I34      )*100))</f>
        <v>-50</v>
      </c>
      <c r="T34" s="52">
        <f>IF($E34   =0,0,($P34   /$E34   )*100)</f>
        <v>43.471462079749806</v>
      </c>
      <c r="U34" s="54">
        <f>IF($E34   =0,0,($Q34   /$E34   )*100)</f>
        <v>80.999061767005472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11450000</v>
      </c>
      <c r="C37" s="93"/>
      <c r="D37" s="93"/>
      <c r="E37" s="93">
        <f t="shared" si="18"/>
        <v>11450000</v>
      </c>
      <c r="F37" s="94">
        <v>11450000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11450000</v>
      </c>
      <c r="C41" s="96">
        <f>SUM(C36:C40)</f>
        <v>0</v>
      </c>
      <c r="D41" s="96"/>
      <c r="E41" s="96">
        <f t="shared" si="18"/>
        <v>11450000</v>
      </c>
      <c r="F41" s="97">
        <f t="shared" ref="F41:O41" si="25">SUM(F36:F40)</f>
        <v>11450000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3000000</v>
      </c>
      <c r="C45" s="93"/>
      <c r="D45" s="93"/>
      <c r="E45" s="93">
        <f t="shared" si="26"/>
        <v>3000000</v>
      </c>
      <c r="F45" s="94">
        <v>3000000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10896000</v>
      </c>
      <c r="C52" s="93"/>
      <c r="D52" s="93"/>
      <c r="E52" s="93">
        <f t="shared" si="26"/>
        <v>10896000</v>
      </c>
      <c r="F52" s="94">
        <v>10896000</v>
      </c>
      <c r="G52" s="95">
        <v>6896000</v>
      </c>
      <c r="H52" s="94"/>
      <c r="I52" s="95"/>
      <c r="J52" s="94">
        <v>6489000</v>
      </c>
      <c r="K52" s="95"/>
      <c r="L52" s="94"/>
      <c r="M52" s="95"/>
      <c r="N52" s="94"/>
      <c r="O52" s="95"/>
      <c r="P52" s="94">
        <f t="shared" si="27"/>
        <v>6489000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59.553964757709252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13896000</v>
      </c>
      <c r="C54" s="96">
        <f>SUM(C43:C53)</f>
        <v>0</v>
      </c>
      <c r="D54" s="96"/>
      <c r="E54" s="96">
        <f t="shared" si="26"/>
        <v>13896000</v>
      </c>
      <c r="F54" s="97">
        <f t="shared" ref="F54:O54" si="33">SUM(F43:F53)</f>
        <v>13896000</v>
      </c>
      <c r="G54" s="98">
        <f t="shared" si="33"/>
        <v>6896000</v>
      </c>
      <c r="H54" s="97">
        <f t="shared" si="33"/>
        <v>0</v>
      </c>
      <c r="I54" s="98">
        <f t="shared" si="33"/>
        <v>0</v>
      </c>
      <c r="J54" s="97">
        <f t="shared" si="33"/>
        <v>6489000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6489000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59.553964757709252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29625000</v>
      </c>
      <c r="C68" s="105">
        <f>SUM(C9:C15,C18:C24,C27:C30,C33,C36:C40,C43:C53,C56:C59,C62:C66)</f>
        <v>0</v>
      </c>
      <c r="D68" s="105"/>
      <c r="E68" s="105">
        <f t="shared" si="35"/>
        <v>29625000</v>
      </c>
      <c r="F68" s="106">
        <f t="shared" ref="F68:O68" si="43">SUM(F9:F15,F18:F24,F27:F30,F33,F36:F40,F43:F53,F56:F59,F62:F66)</f>
        <v>29625000</v>
      </c>
      <c r="G68" s="107">
        <f t="shared" si="43"/>
        <v>10792000</v>
      </c>
      <c r="H68" s="106">
        <f t="shared" si="43"/>
        <v>2133000</v>
      </c>
      <c r="I68" s="107">
        <f t="shared" si="43"/>
        <v>847052</v>
      </c>
      <c r="J68" s="106">
        <f t="shared" si="43"/>
        <v>6773000</v>
      </c>
      <c r="K68" s="107">
        <f t="shared" si="43"/>
        <v>345326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8906000</v>
      </c>
      <c r="Q68" s="107">
        <f t="shared" si="37"/>
        <v>1192378</v>
      </c>
      <c r="R68" s="61">
        <f t="shared" si="38"/>
        <v>217.53398968588843</v>
      </c>
      <c r="S68" s="62">
        <f t="shared" si="39"/>
        <v>-59.232018813484885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58.688632619439872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7.8575156507413508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22687000</v>
      </c>
      <c r="C70" s="93">
        <v>-56000</v>
      </c>
      <c r="D70" s="93"/>
      <c r="E70" s="93">
        <f>$B70      +$C70      +$D70</f>
        <v>22631000</v>
      </c>
      <c r="F70" s="94">
        <v>22687000</v>
      </c>
      <c r="G70" s="95">
        <v>15813000</v>
      </c>
      <c r="H70" s="94">
        <v>8857000</v>
      </c>
      <c r="I70" s="95">
        <v>8905769</v>
      </c>
      <c r="J70" s="94">
        <v>5597000</v>
      </c>
      <c r="K70" s="95">
        <v>3409553</v>
      </c>
      <c r="L70" s="94"/>
      <c r="M70" s="95"/>
      <c r="N70" s="94"/>
      <c r="O70" s="95"/>
      <c r="P70" s="94">
        <f>$H70      +$J70      +$L70      +$N70</f>
        <v>14454000</v>
      </c>
      <c r="Q70" s="95">
        <f>$I70      +$K70      +$M70      +$O70</f>
        <v>12315322</v>
      </c>
      <c r="R70" s="48">
        <f>IF(($H70      =0),0,((($J70      -$H70      )/$H70      )*100))</f>
        <v>-36.807045274923787</v>
      </c>
      <c r="S70" s="49">
        <f>IF(($I70      =0),0,((($K70      -$I70      )/$I70      )*100))</f>
        <v>-61.715232002985928</v>
      </c>
      <c r="T70" s="48">
        <f>IF(($E70      =0),0,(($P70      /$E70      )*100))</f>
        <v>63.868145464186284</v>
      </c>
      <c r="U70" s="50">
        <f>IF(($E70      =0),0,(($Q70      /$E70      )*100))</f>
        <v>54.417931156378415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22687000</v>
      </c>
      <c r="C72" s="102">
        <f>SUM(C70:C71)</f>
        <v>-56000</v>
      </c>
      <c r="D72" s="102"/>
      <c r="E72" s="102">
        <f>$B72      +$C72      +$D72</f>
        <v>22631000</v>
      </c>
      <c r="F72" s="103">
        <f t="shared" ref="F72:O72" si="44">SUM(F70:F71)</f>
        <v>22687000</v>
      </c>
      <c r="G72" s="104">
        <f t="shared" si="44"/>
        <v>15813000</v>
      </c>
      <c r="H72" s="103">
        <f t="shared" si="44"/>
        <v>8857000</v>
      </c>
      <c r="I72" s="104">
        <f t="shared" si="44"/>
        <v>8905769</v>
      </c>
      <c r="J72" s="103">
        <f t="shared" si="44"/>
        <v>5597000</v>
      </c>
      <c r="K72" s="104">
        <f t="shared" si="44"/>
        <v>3409553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14454000</v>
      </c>
      <c r="Q72" s="104">
        <f>$I72      +$K72      +$M72      +$O72</f>
        <v>12315322</v>
      </c>
      <c r="R72" s="57">
        <f>IF(($H72      =0),0,((($J72      -$H72      )/$H72      )*100))</f>
        <v>-36.807045274923787</v>
      </c>
      <c r="S72" s="58">
        <f>IF(($I72      =0),0,((($K72      -$I72      )/$I72      )*100))</f>
        <v>-61.715232002985928</v>
      </c>
      <c r="T72" s="57">
        <f>IF(($E70      =0),0,(($P70      /$E70      )*100))</f>
        <v>63.868145464186284</v>
      </c>
      <c r="U72" s="59">
        <f>IF($E70   =0,0,($Q70   /$E70 )*100)</f>
        <v>54.417931156378415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22687000</v>
      </c>
      <c r="C73" s="105">
        <f>SUM(C70:C71)</f>
        <v>-56000</v>
      </c>
      <c r="D73" s="105"/>
      <c r="E73" s="105">
        <f>$B73      +$C73      +$D73</f>
        <v>22631000</v>
      </c>
      <c r="F73" s="106">
        <f t="shared" ref="F73:O73" si="45">SUM(F70:F71)</f>
        <v>22687000</v>
      </c>
      <c r="G73" s="107">
        <f t="shared" si="45"/>
        <v>15813000</v>
      </c>
      <c r="H73" s="106">
        <f t="shared" si="45"/>
        <v>8857000</v>
      </c>
      <c r="I73" s="107">
        <f t="shared" si="45"/>
        <v>8905769</v>
      </c>
      <c r="J73" s="106">
        <f t="shared" si="45"/>
        <v>5597000</v>
      </c>
      <c r="K73" s="107">
        <f t="shared" si="45"/>
        <v>3409553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14454000</v>
      </c>
      <c r="Q73" s="107">
        <f>$I73      +$K73      +$M73      +$O73</f>
        <v>12315322</v>
      </c>
      <c r="R73" s="61">
        <f>IF(($H73      =0),0,((($J73      -$H73      )/$H73      )*100))</f>
        <v>-36.807045274923787</v>
      </c>
      <c r="S73" s="62">
        <f>IF(($I73      =0),0,((($K73      -$I73      )/$I73      )*100))</f>
        <v>-61.715232002985928</v>
      </c>
      <c r="T73" s="61">
        <f>IF(($E70      =0),0,(($P70      /$E70      )*100))</f>
        <v>63.868145464186284</v>
      </c>
      <c r="U73" s="65">
        <f>IF($E70   =0,0,($Q70   /$E70 )*100)</f>
        <v>54.417931156378415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52312000</v>
      </c>
      <c r="C74" s="105">
        <f>SUM(C9:C15,C18:C24,C27:C30,C33,C36:C40,C43:C53,C56:C59,C62:C66,C70:C71)</f>
        <v>-56000</v>
      </c>
      <c r="D74" s="105"/>
      <c r="E74" s="105">
        <f>$B74      +$C74      +$D74</f>
        <v>52256000</v>
      </c>
      <c r="F74" s="106">
        <f t="shared" ref="F74:O74" si="46">SUM(F9:F15,F18:F24,F27:F30,F33,F36:F40,F43:F53,F56:F59,F62:F66,F70:F71)</f>
        <v>52312000</v>
      </c>
      <c r="G74" s="107">
        <f t="shared" si="46"/>
        <v>26605000</v>
      </c>
      <c r="H74" s="106">
        <f t="shared" si="46"/>
        <v>10990000</v>
      </c>
      <c r="I74" s="107">
        <f t="shared" si="46"/>
        <v>9752821</v>
      </c>
      <c r="J74" s="106">
        <f t="shared" si="46"/>
        <v>12370000</v>
      </c>
      <c r="K74" s="107">
        <f t="shared" si="46"/>
        <v>3754879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23360000</v>
      </c>
      <c r="Q74" s="107">
        <f>$I74      +$K74      +$M74      +$O74</f>
        <v>13507700</v>
      </c>
      <c r="R74" s="61">
        <f>IF(($H74      =0),0,((($J74      -$H74      )/$H74      )*100))</f>
        <v>12.556869881710647</v>
      </c>
      <c r="S74" s="62">
        <f>IF(($I74      =0),0,((($K74      -$I74      )/$I74      )*100))</f>
        <v>-61.499559973468187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61.789133999894197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35.728984817224777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5748000</v>
      </c>
      <c r="C87" s="119">
        <f t="shared" si="55"/>
        <v>0</v>
      </c>
      <c r="D87" s="119">
        <f t="shared" si="55"/>
        <v>0</v>
      </c>
      <c r="E87" s="119">
        <f t="shared" si="55"/>
        <v>5748000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5748000</v>
      </c>
      <c r="C91" s="93"/>
      <c r="D91" s="93"/>
      <c r="E91" s="93">
        <f t="shared" si="56"/>
        <v>5748000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5748000</v>
      </c>
      <c r="C114" s="128">
        <f t="shared" si="69"/>
        <v>0</v>
      </c>
      <c r="D114" s="128">
        <f t="shared" si="69"/>
        <v>0</v>
      </c>
      <c r="E114" s="128">
        <f t="shared" si="69"/>
        <v>5748000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5748000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5748000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EUdt9CpfgN/sJ5ufrlKIVL68vmBaIqxWoDoSkjBc1hNY1Tg8wZNoWYx3CZcvHKyE7HkMYsWdUYr24yDB27p1eA==" saltValue="00/+IUk5ekZrbV0xoCIt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1600000</v>
      </c>
      <c r="I10" s="95"/>
      <c r="J10" s="94">
        <v>59000</v>
      </c>
      <c r="K10" s="95"/>
      <c r="L10" s="94"/>
      <c r="M10" s="95"/>
      <c r="N10" s="94"/>
      <c r="O10" s="95"/>
      <c r="P10" s="94">
        <f t="shared" ref="P10:P16" si="1">$H10      +$J10      +$L10      +$N10</f>
        <v>1659000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-96.3125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72.130434782608702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2300000</v>
      </c>
      <c r="C16" s="96">
        <f>SUM(C9:C15)</f>
        <v>0</v>
      </c>
      <c r="D16" s="96"/>
      <c r="E16" s="96">
        <f t="shared" si="0"/>
        <v>2300000</v>
      </c>
      <c r="F16" s="97">
        <f t="shared" ref="F16:O16" si="7">SUM(F9:F15)</f>
        <v>2300000</v>
      </c>
      <c r="G16" s="98">
        <f t="shared" si="7"/>
        <v>2300000</v>
      </c>
      <c r="H16" s="97">
        <f t="shared" si="7"/>
        <v>1600000</v>
      </c>
      <c r="I16" s="98">
        <f t="shared" si="7"/>
        <v>0</v>
      </c>
      <c r="J16" s="97">
        <f t="shared" si="7"/>
        <v>59000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1659000</v>
      </c>
      <c r="Q16" s="98">
        <f t="shared" si="2"/>
        <v>0</v>
      </c>
      <c r="R16" s="52">
        <f t="shared" si="3"/>
        <v>-96.3125</v>
      </c>
      <c r="S16" s="53">
        <f t="shared" si="4"/>
        <v>0</v>
      </c>
      <c r="T16" s="52">
        <f>IF((SUM($E9:$E13))=0,0,(P16/(SUM($E9:$E13))*100))</f>
        <v>72.130434782608702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2488000</v>
      </c>
      <c r="C20" s="93"/>
      <c r="D20" s="93"/>
      <c r="E20" s="93">
        <f t="shared" si="8"/>
        <v>2488000</v>
      </c>
      <c r="F20" s="94">
        <v>2488000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2488000</v>
      </c>
      <c r="C25" s="96">
        <f>SUM(C18:C24)</f>
        <v>0</v>
      </c>
      <c r="D25" s="96"/>
      <c r="E25" s="96">
        <f t="shared" si="8"/>
        <v>2488000</v>
      </c>
      <c r="F25" s="97">
        <f t="shared" ref="F25:O25" si="15">SUM(F18:F24)</f>
        <v>2488000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2699000</v>
      </c>
      <c r="C30" s="93"/>
      <c r="D30" s="93"/>
      <c r="E30" s="93">
        <f>$B30      +$C30      +$D30</f>
        <v>2699000</v>
      </c>
      <c r="F30" s="94">
        <v>2699000</v>
      </c>
      <c r="G30" s="95">
        <v>1889000</v>
      </c>
      <c r="H30" s="94">
        <v>453000</v>
      </c>
      <c r="I30" s="95"/>
      <c r="J30" s="94">
        <v>1057000</v>
      </c>
      <c r="K30" s="95"/>
      <c r="L30" s="94"/>
      <c r="M30" s="95"/>
      <c r="N30" s="94"/>
      <c r="O30" s="95"/>
      <c r="P30" s="94">
        <f>$H30      +$J30      +$L30      +$N30</f>
        <v>1510000</v>
      </c>
      <c r="Q30" s="95">
        <f>$I30      +$K30      +$M30      +$O30</f>
        <v>0</v>
      </c>
      <c r="R30" s="48">
        <f>IF(($H30      =0),0,((($J30      -$H30      )/$H30      )*100))</f>
        <v>133.33333333333331</v>
      </c>
      <c r="S30" s="49">
        <f>IF(($I30      =0),0,((($K30      -$I30      )/$I30      )*100))</f>
        <v>0</v>
      </c>
      <c r="T30" s="48">
        <f>IF(($E30      =0),0,(($P30      /$E30      )*100))</f>
        <v>55.946646906261577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2699000</v>
      </c>
      <c r="C31" s="96">
        <f>SUM(C27:C30)</f>
        <v>0</v>
      </c>
      <c r="D31" s="96"/>
      <c r="E31" s="96">
        <f>$B31      +$C31      +$D31</f>
        <v>2699000</v>
      </c>
      <c r="F31" s="97">
        <f t="shared" ref="F31:O31" si="16">SUM(F27:F30)</f>
        <v>2699000</v>
      </c>
      <c r="G31" s="98">
        <f t="shared" si="16"/>
        <v>1889000</v>
      </c>
      <c r="H31" s="97">
        <f t="shared" si="16"/>
        <v>453000</v>
      </c>
      <c r="I31" s="98">
        <f t="shared" si="16"/>
        <v>0</v>
      </c>
      <c r="J31" s="97">
        <f t="shared" si="16"/>
        <v>1057000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1510000</v>
      </c>
      <c r="Q31" s="98">
        <f>$I31      +$K31      +$M31      +$O31</f>
        <v>0</v>
      </c>
      <c r="R31" s="52">
        <f>IF(($H31      =0),0,((($J31      -$H31      )/$H31      )*100))</f>
        <v>133.33333333333331</v>
      </c>
      <c r="S31" s="53">
        <f>IF(($I31      =0),0,((($K31      -$I31      )/$I31      )*100))</f>
        <v>0</v>
      </c>
      <c r="T31" s="52">
        <f>IF($E31   =0,0,($P31   /$E31   )*100)</f>
        <v>55.946646906261577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1913000</v>
      </c>
      <c r="C33" s="93"/>
      <c r="D33" s="93"/>
      <c r="E33" s="93">
        <f>$B33      +$C33      +$D33</f>
        <v>1913000</v>
      </c>
      <c r="F33" s="94">
        <v>1913000</v>
      </c>
      <c r="G33" s="95">
        <v>1339000</v>
      </c>
      <c r="H33" s="94">
        <v>478000</v>
      </c>
      <c r="I33" s="95"/>
      <c r="J33" s="94">
        <v>750000</v>
      </c>
      <c r="K33" s="95"/>
      <c r="L33" s="94"/>
      <c r="M33" s="95"/>
      <c r="N33" s="94"/>
      <c r="O33" s="95"/>
      <c r="P33" s="94">
        <f>$H33      +$J33      +$L33      +$N33</f>
        <v>1228000</v>
      </c>
      <c r="Q33" s="95">
        <f>$I33      +$K33      +$M33      +$O33</f>
        <v>0</v>
      </c>
      <c r="R33" s="48">
        <f>IF(($H33      =0),0,((($J33      -$H33      )/$H33      )*100))</f>
        <v>56.903765690376574</v>
      </c>
      <c r="S33" s="49">
        <f>IF(($I33      =0),0,((($K33      -$I33      )/$I33      )*100))</f>
        <v>0</v>
      </c>
      <c r="T33" s="48">
        <f>IF(($E33      =0),0,(($P33      /$E33      )*100))</f>
        <v>64.192368008363829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1913000</v>
      </c>
      <c r="C34" s="96">
        <f>C33</f>
        <v>0</v>
      </c>
      <c r="D34" s="96"/>
      <c r="E34" s="96">
        <f>$B34      +$C34      +$D34</f>
        <v>1913000</v>
      </c>
      <c r="F34" s="97">
        <f t="shared" ref="F34:O34" si="17">F33</f>
        <v>1913000</v>
      </c>
      <c r="G34" s="98">
        <f t="shared" si="17"/>
        <v>1339000</v>
      </c>
      <c r="H34" s="97">
        <f t="shared" si="17"/>
        <v>478000</v>
      </c>
      <c r="I34" s="98">
        <f t="shared" si="17"/>
        <v>0</v>
      </c>
      <c r="J34" s="97">
        <f t="shared" si="17"/>
        <v>750000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1228000</v>
      </c>
      <c r="Q34" s="98">
        <f>$I34      +$K34      +$M34      +$O34</f>
        <v>0</v>
      </c>
      <c r="R34" s="52">
        <f>IF(($H34      =0),0,((($J34      -$H34      )/$H34      )*100))</f>
        <v>56.903765690376574</v>
      </c>
      <c r="S34" s="53">
        <f>IF(($I34      =0),0,((($K34      -$I34      )/$I34      )*100))</f>
        <v>0</v>
      </c>
      <c r="T34" s="52">
        <f>IF($E34   =0,0,($P34   /$E34   )*100)</f>
        <v>64.192368008363829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5500000</v>
      </c>
      <c r="C39" s="93"/>
      <c r="D39" s="93"/>
      <c r="E39" s="93">
        <f t="shared" si="18"/>
        <v>5500000</v>
      </c>
      <c r="F39" s="94">
        <v>5500000</v>
      </c>
      <c r="G39" s="95">
        <v>3500000</v>
      </c>
      <c r="H39" s="94"/>
      <c r="I39" s="95"/>
      <c r="J39" s="94">
        <v>1508000</v>
      </c>
      <c r="K39" s="95"/>
      <c r="L39" s="94"/>
      <c r="M39" s="95"/>
      <c r="N39" s="94"/>
      <c r="O39" s="95"/>
      <c r="P39" s="94">
        <f t="shared" si="19"/>
        <v>1508000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27.418181818181818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5500000</v>
      </c>
      <c r="C41" s="96">
        <f>SUM(C36:C40)</f>
        <v>0</v>
      </c>
      <c r="D41" s="96"/>
      <c r="E41" s="96">
        <f t="shared" si="18"/>
        <v>5500000</v>
      </c>
      <c r="F41" s="97">
        <f t="shared" ref="F41:O41" si="25">SUM(F36:F40)</f>
        <v>5500000</v>
      </c>
      <c r="G41" s="98">
        <f t="shared" si="25"/>
        <v>3500000</v>
      </c>
      <c r="H41" s="97">
        <f t="shared" si="25"/>
        <v>0</v>
      </c>
      <c r="I41" s="98">
        <f t="shared" si="25"/>
        <v>0</v>
      </c>
      <c r="J41" s="97">
        <f t="shared" si="25"/>
        <v>1508000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1508000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27.418181818181818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14900000</v>
      </c>
      <c r="C68" s="105">
        <f>SUM(C9:C15,C18:C24,C27:C30,C33,C36:C40,C43:C53,C56:C59,C62:C66)</f>
        <v>0</v>
      </c>
      <c r="D68" s="105"/>
      <c r="E68" s="105">
        <f t="shared" si="35"/>
        <v>14900000</v>
      </c>
      <c r="F68" s="106">
        <f t="shared" ref="F68:O68" si="43">SUM(F9:F15,F18:F24,F27:F30,F33,F36:F40,F43:F53,F56:F59,F62:F66)</f>
        <v>14900000</v>
      </c>
      <c r="G68" s="107">
        <f t="shared" si="43"/>
        <v>9028000</v>
      </c>
      <c r="H68" s="106">
        <f t="shared" si="43"/>
        <v>2531000</v>
      </c>
      <c r="I68" s="107">
        <f t="shared" si="43"/>
        <v>0</v>
      </c>
      <c r="J68" s="106">
        <f t="shared" si="43"/>
        <v>3374000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5905000</v>
      </c>
      <c r="Q68" s="107">
        <f t="shared" si="37"/>
        <v>0</v>
      </c>
      <c r="R68" s="61">
        <f t="shared" si="38"/>
        <v>33.306993283287241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47.574927489526267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14900000</v>
      </c>
      <c r="C74" s="105">
        <f>SUM(C9:C15,C18:C24,C27:C30,C33,C36:C40,C43:C53,C56:C59,C62:C66,C70:C71)</f>
        <v>0</v>
      </c>
      <c r="D74" s="105"/>
      <c r="E74" s="105">
        <f>$B74      +$C74      +$D74</f>
        <v>14900000</v>
      </c>
      <c r="F74" s="106">
        <f t="shared" ref="F74:O74" si="46">SUM(F9:F15,F18:F24,F27:F30,F33,F36:F40,F43:F53,F56:F59,F62:F66,F70:F71)</f>
        <v>14900000</v>
      </c>
      <c r="G74" s="107">
        <f t="shared" si="46"/>
        <v>9028000</v>
      </c>
      <c r="H74" s="106">
        <f t="shared" si="46"/>
        <v>2531000</v>
      </c>
      <c r="I74" s="107">
        <f t="shared" si="46"/>
        <v>0</v>
      </c>
      <c r="J74" s="106">
        <f t="shared" si="46"/>
        <v>3374000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5905000</v>
      </c>
      <c r="Q74" s="107">
        <f>$I74      +$K74      +$M74      +$O74</f>
        <v>0</v>
      </c>
      <c r="R74" s="61">
        <f>IF(($H74      =0),0,((($J74      -$H74      )/$H74      )*100))</f>
        <v>33.306993283287241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47.574927489526267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3hxKbowaO9xmUCKbCn7i0wkvTVl0Bt4abVN6IDuiJKxaU6QzvwKpflO5vCrj9J+frus03njaEPyiLwPxJF7tQ==" saltValue="CqYd47NjeYE6IN+D1HGY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10000000</v>
      </c>
      <c r="C9" s="93"/>
      <c r="D9" s="93"/>
      <c r="E9" s="93">
        <f>$B9       +$C9       +$D9</f>
        <v>10000000</v>
      </c>
      <c r="F9" s="94">
        <v>10000000</v>
      </c>
      <c r="G9" s="95">
        <v>8000000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183000</v>
      </c>
      <c r="I10" s="95">
        <v>198734</v>
      </c>
      <c r="J10" s="94">
        <v>428000</v>
      </c>
      <c r="K10" s="95">
        <v>71400</v>
      </c>
      <c r="L10" s="94"/>
      <c r="M10" s="95"/>
      <c r="N10" s="94"/>
      <c r="O10" s="95"/>
      <c r="P10" s="94">
        <f t="shared" ref="P10:P16" si="1">$H10      +$J10      +$L10      +$N10</f>
        <v>611000</v>
      </c>
      <c r="Q10" s="95">
        <f t="shared" ref="Q10:Q16" si="2">$I10      +$K10      +$M10      +$O10</f>
        <v>270134</v>
      </c>
      <c r="R10" s="48">
        <f t="shared" ref="R10:R16" si="3">IF(($H10      =0),0,((($J10      -$H10      )/$H10      )*100))</f>
        <v>133.87978142076503</v>
      </c>
      <c r="S10" s="49">
        <f t="shared" ref="S10:S16" si="4">IF(($I10      =0),0,((($K10      -$I10      )/$I10      )*100))</f>
        <v>-64.072579427777825</v>
      </c>
      <c r="T10" s="48">
        <f t="shared" ref="T10:T15" si="5">IF(($E10      =0),0,(($P10      /$E10      )*100))</f>
        <v>30.55</v>
      </c>
      <c r="U10" s="50">
        <f t="shared" ref="U10:U15" si="6">IF(($E10      =0),0,(($Q10      /$E10      )*100))</f>
        <v>13.506699999999999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42042000</v>
      </c>
      <c r="C13" s="93"/>
      <c r="D13" s="93"/>
      <c r="E13" s="93">
        <f t="shared" si="0"/>
        <v>42042000</v>
      </c>
      <c r="F13" s="94">
        <v>42042000</v>
      </c>
      <c r="G13" s="95">
        <v>31536000</v>
      </c>
      <c r="H13" s="94">
        <v>5041000</v>
      </c>
      <c r="I13" s="95">
        <v>1754169</v>
      </c>
      <c r="J13" s="94">
        <v>8928000</v>
      </c>
      <c r="K13" s="95">
        <v>6840184</v>
      </c>
      <c r="L13" s="94"/>
      <c r="M13" s="95"/>
      <c r="N13" s="94"/>
      <c r="O13" s="95"/>
      <c r="P13" s="94">
        <f t="shared" si="1"/>
        <v>13969000</v>
      </c>
      <c r="Q13" s="95">
        <f t="shared" si="2"/>
        <v>8594353</v>
      </c>
      <c r="R13" s="48">
        <f t="shared" si="3"/>
        <v>77.107716722872439</v>
      </c>
      <c r="S13" s="49">
        <f t="shared" si="4"/>
        <v>289.93871172047847</v>
      </c>
      <c r="T13" s="48">
        <f t="shared" si="5"/>
        <v>33.226297512011797</v>
      </c>
      <c r="U13" s="50">
        <f t="shared" si="6"/>
        <v>20.442302935160079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10000000</v>
      </c>
      <c r="C14" s="93"/>
      <c r="D14" s="93"/>
      <c r="E14" s="93">
        <f t="shared" si="0"/>
        <v>10000000</v>
      </c>
      <c r="F14" s="94">
        <v>10000000</v>
      </c>
      <c r="G14" s="95">
        <v>8000000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64042000</v>
      </c>
      <c r="C16" s="96">
        <f>SUM(C9:C15)</f>
        <v>0</v>
      </c>
      <c r="D16" s="96"/>
      <c r="E16" s="96">
        <f t="shared" si="0"/>
        <v>64042000</v>
      </c>
      <c r="F16" s="97">
        <f t="shared" ref="F16:O16" si="7">SUM(F9:F15)</f>
        <v>64042000</v>
      </c>
      <c r="G16" s="98">
        <f t="shared" si="7"/>
        <v>49536000</v>
      </c>
      <c r="H16" s="97">
        <f t="shared" si="7"/>
        <v>5224000</v>
      </c>
      <c r="I16" s="98">
        <f t="shared" si="7"/>
        <v>1952903</v>
      </c>
      <c r="J16" s="97">
        <f t="shared" si="7"/>
        <v>9356000</v>
      </c>
      <c r="K16" s="98">
        <f t="shared" si="7"/>
        <v>6911584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14580000</v>
      </c>
      <c r="Q16" s="98">
        <f t="shared" si="2"/>
        <v>8864487</v>
      </c>
      <c r="R16" s="52">
        <f t="shared" si="3"/>
        <v>79.096477794793259</v>
      </c>
      <c r="S16" s="53">
        <f t="shared" si="4"/>
        <v>253.91332800451431</v>
      </c>
      <c r="T16" s="52">
        <f>IF((SUM($E9:$E13))=0,0,(P16/(SUM($E9:$E13))*100))</f>
        <v>26.979016320639502</v>
      </c>
      <c r="U16" s="54">
        <f>IF((SUM($E9:$E13))=0,0,(Q16/(SUM($E9:$E13))*100))</f>
        <v>16.402958809814589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2215000</v>
      </c>
      <c r="C20" s="93"/>
      <c r="D20" s="93"/>
      <c r="E20" s="93">
        <f t="shared" si="8"/>
        <v>2215000</v>
      </c>
      <c r="F20" s="94">
        <v>2215000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2215000</v>
      </c>
      <c r="C25" s="96">
        <f>SUM(C18:C24)</f>
        <v>0</v>
      </c>
      <c r="D25" s="96"/>
      <c r="E25" s="96">
        <f t="shared" si="8"/>
        <v>2215000</v>
      </c>
      <c r="F25" s="97">
        <f t="shared" ref="F25:O25" si="15">SUM(F18:F24)</f>
        <v>2215000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266686000</v>
      </c>
      <c r="C29" s="93"/>
      <c r="D29" s="93"/>
      <c r="E29" s="93">
        <f>$B29      +$C29      +$D29</f>
        <v>266686000</v>
      </c>
      <c r="F29" s="94">
        <v>266686000</v>
      </c>
      <c r="G29" s="95">
        <v>90673000</v>
      </c>
      <c r="H29" s="94">
        <v>11375000</v>
      </c>
      <c r="I29" s="95">
        <v>15001132</v>
      </c>
      <c r="J29" s="94">
        <v>9551000</v>
      </c>
      <c r="K29" s="95">
        <v>21705296</v>
      </c>
      <c r="L29" s="94"/>
      <c r="M29" s="95"/>
      <c r="N29" s="94"/>
      <c r="O29" s="95"/>
      <c r="P29" s="94">
        <f>$H29      +$J29      +$L29      +$N29</f>
        <v>20926000</v>
      </c>
      <c r="Q29" s="95">
        <f>$I29      +$K29      +$M29      +$O29</f>
        <v>36706428</v>
      </c>
      <c r="R29" s="48">
        <f>IF(($H29      =0),0,((($J29      -$H29      )/$H29      )*100))</f>
        <v>-16.035164835164835</v>
      </c>
      <c r="S29" s="49">
        <f>IF(($I29      =0),0,((($K29      -$I29      )/$I29      )*100))</f>
        <v>44.691053981792841</v>
      </c>
      <c r="T29" s="48">
        <f>IF(($E29      =0),0,(($P29      /$E29      )*100))</f>
        <v>7.8466811156191181</v>
      </c>
      <c r="U29" s="50">
        <f>IF(($E29      =0),0,(($Q29      /$E29      )*100))</f>
        <v>13.763912616335316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266686000</v>
      </c>
      <c r="C31" s="96">
        <f>SUM(C27:C30)</f>
        <v>0</v>
      </c>
      <c r="D31" s="96"/>
      <c r="E31" s="96">
        <f>$B31      +$C31      +$D31</f>
        <v>266686000</v>
      </c>
      <c r="F31" s="97">
        <f t="shared" ref="F31:O31" si="16">SUM(F27:F30)</f>
        <v>266686000</v>
      </c>
      <c r="G31" s="98">
        <f t="shared" si="16"/>
        <v>90673000</v>
      </c>
      <c r="H31" s="97">
        <f t="shared" si="16"/>
        <v>11375000</v>
      </c>
      <c r="I31" s="98">
        <f t="shared" si="16"/>
        <v>15001132</v>
      </c>
      <c r="J31" s="97">
        <f t="shared" si="16"/>
        <v>9551000</v>
      </c>
      <c r="K31" s="98">
        <f t="shared" si="16"/>
        <v>21705296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20926000</v>
      </c>
      <c r="Q31" s="98">
        <f>$I31      +$K31      +$M31      +$O31</f>
        <v>36706428</v>
      </c>
      <c r="R31" s="52">
        <f>IF(($H31      =0),0,((($J31      -$H31      )/$H31      )*100))</f>
        <v>-16.035164835164835</v>
      </c>
      <c r="S31" s="53">
        <f>IF(($I31      =0),0,((($K31      -$I31      )/$I31      )*100))</f>
        <v>44.691053981792841</v>
      </c>
      <c r="T31" s="52">
        <f>IF($E31   =0,0,($P31   /$E31   )*100)</f>
        <v>7.8466811156191181</v>
      </c>
      <c r="U31" s="54">
        <f>IF($E31   =0,0,($Q31   /$E31   )*100)</f>
        <v>13.763912616335316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1839000</v>
      </c>
      <c r="C33" s="93"/>
      <c r="D33" s="93"/>
      <c r="E33" s="93">
        <f>$B33      +$C33      +$D33</f>
        <v>1839000</v>
      </c>
      <c r="F33" s="94">
        <v>1839000</v>
      </c>
      <c r="G33" s="95">
        <v>1287000</v>
      </c>
      <c r="H33" s="94"/>
      <c r="I33" s="95">
        <v>137610</v>
      </c>
      <c r="J33" s="94">
        <v>543000</v>
      </c>
      <c r="K33" s="95">
        <v>547281</v>
      </c>
      <c r="L33" s="94"/>
      <c r="M33" s="95"/>
      <c r="N33" s="94"/>
      <c r="O33" s="95"/>
      <c r="P33" s="94">
        <f>$H33      +$J33      +$L33      +$N33</f>
        <v>543000</v>
      </c>
      <c r="Q33" s="95">
        <f>$I33      +$K33      +$M33      +$O33</f>
        <v>684891</v>
      </c>
      <c r="R33" s="48">
        <f>IF(($H33      =0),0,((($J33      -$H33      )/$H33      )*100))</f>
        <v>0</v>
      </c>
      <c r="S33" s="49">
        <f>IF(($I33      =0),0,((($K33      -$I33      )/$I33      )*100))</f>
        <v>297.70438194898628</v>
      </c>
      <c r="T33" s="48">
        <f>IF(($E33      =0),0,(($P33      /$E33      )*100))</f>
        <v>29.526916802610113</v>
      </c>
      <c r="U33" s="50">
        <f>IF(($E33      =0),0,(($Q33      /$E33      )*100))</f>
        <v>37.242577487765089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1839000</v>
      </c>
      <c r="C34" s="96">
        <f>C33</f>
        <v>0</v>
      </c>
      <c r="D34" s="96"/>
      <c r="E34" s="96">
        <f>$B34      +$C34      +$D34</f>
        <v>1839000</v>
      </c>
      <c r="F34" s="97">
        <f t="shared" ref="F34:O34" si="17">F33</f>
        <v>1839000</v>
      </c>
      <c r="G34" s="98">
        <f t="shared" si="17"/>
        <v>1287000</v>
      </c>
      <c r="H34" s="97">
        <f t="shared" si="17"/>
        <v>0</v>
      </c>
      <c r="I34" s="98">
        <f t="shared" si="17"/>
        <v>137610</v>
      </c>
      <c r="J34" s="97">
        <f t="shared" si="17"/>
        <v>543000</v>
      </c>
      <c r="K34" s="98">
        <f t="shared" si="17"/>
        <v>547281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543000</v>
      </c>
      <c r="Q34" s="98">
        <f>$I34      +$K34      +$M34      +$O34</f>
        <v>684891</v>
      </c>
      <c r="R34" s="52">
        <f>IF(($H34      =0),0,((($J34      -$H34      )/$H34      )*100))</f>
        <v>0</v>
      </c>
      <c r="S34" s="53">
        <f>IF(($I34      =0),0,((($K34      -$I34      )/$I34      )*100))</f>
        <v>297.70438194898628</v>
      </c>
      <c r="T34" s="52">
        <f>IF($E34   =0,0,($P34   /$E34   )*100)</f>
        <v>29.526916802610113</v>
      </c>
      <c r="U34" s="54">
        <f>IF($E34   =0,0,($Q34   /$E34   )*100)</f>
        <v>37.242577487765089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2947000</v>
      </c>
      <c r="C37" s="93"/>
      <c r="D37" s="93"/>
      <c r="E37" s="93">
        <f t="shared" si="18"/>
        <v>2947000</v>
      </c>
      <c r="F37" s="94">
        <v>2947000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2947000</v>
      </c>
      <c r="C41" s="96">
        <f>SUM(C36:C40)</f>
        <v>0</v>
      </c>
      <c r="D41" s="96"/>
      <c r="E41" s="96">
        <f t="shared" si="18"/>
        <v>2947000</v>
      </c>
      <c r="F41" s="97">
        <f t="shared" ref="F41:O41" si="25">SUM(F36:F40)</f>
        <v>2947000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302002000</v>
      </c>
      <c r="C66" s="93"/>
      <c r="D66" s="93"/>
      <c r="E66" s="93">
        <f t="shared" si="35"/>
        <v>302002000</v>
      </c>
      <c r="F66" s="94">
        <v>302002000</v>
      </c>
      <c r="G66" s="95">
        <v>201201000</v>
      </c>
      <c r="H66" s="94">
        <v>3536000</v>
      </c>
      <c r="I66" s="95">
        <v>18385178</v>
      </c>
      <c r="J66" s="94">
        <v>63307000</v>
      </c>
      <c r="K66" s="95">
        <v>48501356</v>
      </c>
      <c r="L66" s="94"/>
      <c r="M66" s="95"/>
      <c r="N66" s="94"/>
      <c r="O66" s="95"/>
      <c r="P66" s="94">
        <f t="shared" si="36"/>
        <v>66843000</v>
      </c>
      <c r="Q66" s="95">
        <f t="shared" si="37"/>
        <v>66886534</v>
      </c>
      <c r="R66" s="48">
        <f t="shared" si="38"/>
        <v>1690.3563348416287</v>
      </c>
      <c r="S66" s="49">
        <f t="shared" si="39"/>
        <v>163.80683396157491</v>
      </c>
      <c r="T66" s="48">
        <f t="shared" si="40"/>
        <v>22.133297130482578</v>
      </c>
      <c r="U66" s="50">
        <f t="shared" si="41"/>
        <v>22.147712266806181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302002000</v>
      </c>
      <c r="C67" s="96">
        <f>SUM(C62:C66)</f>
        <v>0</v>
      </c>
      <c r="D67" s="96"/>
      <c r="E67" s="96">
        <f t="shared" si="35"/>
        <v>302002000</v>
      </c>
      <c r="F67" s="97">
        <f t="shared" ref="F67:O67" si="42">SUM(F62:F66)</f>
        <v>302002000</v>
      </c>
      <c r="G67" s="98">
        <f t="shared" si="42"/>
        <v>201201000</v>
      </c>
      <c r="H67" s="97">
        <f t="shared" si="42"/>
        <v>3536000</v>
      </c>
      <c r="I67" s="98">
        <f t="shared" si="42"/>
        <v>18385178</v>
      </c>
      <c r="J67" s="97">
        <f t="shared" si="42"/>
        <v>63307000</v>
      </c>
      <c r="K67" s="98">
        <f t="shared" si="42"/>
        <v>48501356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66843000</v>
      </c>
      <c r="Q67" s="98">
        <f t="shared" si="37"/>
        <v>66886534</v>
      </c>
      <c r="R67" s="52">
        <f t="shared" si="38"/>
        <v>1690.3563348416287</v>
      </c>
      <c r="S67" s="53">
        <f t="shared" si="39"/>
        <v>163.80683396157491</v>
      </c>
      <c r="T67" s="52">
        <f>IF((+$E62+$E64+$E65++$E66) =0,0,(P67   /(+$E62+$E64+$E65+$E66) )*100)</f>
        <v>22.133297130482578</v>
      </c>
      <c r="U67" s="54">
        <f>IF((+$E62+$E64+$E66) =0,0,(Q67  /(+$E62+$E64+$E66) )*100)</f>
        <v>22.147712266806181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639731000</v>
      </c>
      <c r="C68" s="105">
        <f>SUM(C9:C15,C18:C24,C27:C30,C33,C36:C40,C43:C53,C56:C59,C62:C66)</f>
        <v>0</v>
      </c>
      <c r="D68" s="105"/>
      <c r="E68" s="105">
        <f t="shared" si="35"/>
        <v>639731000</v>
      </c>
      <c r="F68" s="106">
        <f t="shared" ref="F68:O68" si="43">SUM(F9:F15,F18:F24,F27:F30,F33,F36:F40,F43:F53,F56:F59,F62:F66)</f>
        <v>639731000</v>
      </c>
      <c r="G68" s="107">
        <f t="shared" si="43"/>
        <v>342697000</v>
      </c>
      <c r="H68" s="106">
        <f t="shared" si="43"/>
        <v>20135000</v>
      </c>
      <c r="I68" s="107">
        <f t="shared" si="43"/>
        <v>35476823</v>
      </c>
      <c r="J68" s="106">
        <f t="shared" si="43"/>
        <v>82757000</v>
      </c>
      <c r="K68" s="107">
        <f t="shared" si="43"/>
        <v>77665517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102892000</v>
      </c>
      <c r="Q68" s="107">
        <f t="shared" si="37"/>
        <v>113142340</v>
      </c>
      <c r="R68" s="61">
        <f t="shared" si="38"/>
        <v>311.01067792401295</v>
      </c>
      <c r="S68" s="62">
        <f t="shared" si="39"/>
        <v>118.91903060203559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16.474080525930681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18.115266687907983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639731000</v>
      </c>
      <c r="C74" s="105">
        <f>SUM(C9:C15,C18:C24,C27:C30,C33,C36:C40,C43:C53,C56:C59,C62:C66,C70:C71)</f>
        <v>0</v>
      </c>
      <c r="D74" s="105"/>
      <c r="E74" s="105">
        <f>$B74      +$C74      +$D74</f>
        <v>639731000</v>
      </c>
      <c r="F74" s="106">
        <f t="shared" ref="F74:O74" si="46">SUM(F9:F15,F18:F24,F27:F30,F33,F36:F40,F43:F53,F56:F59,F62:F66,F70:F71)</f>
        <v>639731000</v>
      </c>
      <c r="G74" s="107">
        <f t="shared" si="46"/>
        <v>342697000</v>
      </c>
      <c r="H74" s="106">
        <f t="shared" si="46"/>
        <v>20135000</v>
      </c>
      <c r="I74" s="107">
        <f t="shared" si="46"/>
        <v>35476823</v>
      </c>
      <c r="J74" s="106">
        <f t="shared" si="46"/>
        <v>82757000</v>
      </c>
      <c r="K74" s="107">
        <f t="shared" si="46"/>
        <v>77665517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102892000</v>
      </c>
      <c r="Q74" s="107">
        <f>$I74      +$K74      +$M74      +$O74</f>
        <v>113142340</v>
      </c>
      <c r="R74" s="61">
        <f>IF(($H74      =0),0,((($J74      -$H74      )/$H74      )*100))</f>
        <v>311.01067792401295</v>
      </c>
      <c r="S74" s="62">
        <f>IF(($I74      =0),0,((($K74      -$I74      )/$I74      )*100))</f>
        <v>118.91903060203559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16.474080525930681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18.115266687907983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295174000</v>
      </c>
      <c r="C87" s="119">
        <f t="shared" si="55"/>
        <v>11288000</v>
      </c>
      <c r="D87" s="119">
        <f t="shared" si="55"/>
        <v>0</v>
      </c>
      <c r="E87" s="119">
        <f t="shared" si="55"/>
        <v>306462000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2000000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2000000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0.65260945892149758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292174000</v>
      </c>
      <c r="C91" s="93">
        <v>9270000</v>
      </c>
      <c r="D91" s="93"/>
      <c r="E91" s="93">
        <f t="shared" si="56"/>
        <v>301444000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3000000</v>
      </c>
      <c r="C93" s="93"/>
      <c r="D93" s="93"/>
      <c r="E93" s="93">
        <f t="shared" si="56"/>
        <v>3000000</v>
      </c>
      <c r="F93" s="93">
        <v>0</v>
      </c>
      <c r="G93" s="93">
        <v>0</v>
      </c>
      <c r="H93" s="93"/>
      <c r="I93" s="93"/>
      <c r="J93" s="93">
        <v>2000000</v>
      </c>
      <c r="K93" s="93"/>
      <c r="L93" s="93"/>
      <c r="M93" s="93"/>
      <c r="N93" s="93"/>
      <c r="O93" s="93"/>
      <c r="P93" s="93">
        <f t="shared" si="57"/>
        <v>2000000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66.666666666666657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2018000</v>
      </c>
      <c r="D94" s="93"/>
      <c r="E94" s="93">
        <f t="shared" si="56"/>
        <v>2018000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295174000</v>
      </c>
      <c r="C114" s="128">
        <f t="shared" si="69"/>
        <v>11288000</v>
      </c>
      <c r="D114" s="128">
        <f t="shared" si="69"/>
        <v>0</v>
      </c>
      <c r="E114" s="128">
        <f t="shared" si="69"/>
        <v>306462000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2000000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2000000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6.5260945892149759E-3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295174000</v>
      </c>
      <c r="C115" s="130">
        <f t="shared" ref="C115:Q115" si="70">C87</f>
        <v>11288000</v>
      </c>
      <c r="D115" s="130">
        <f t="shared" si="70"/>
        <v>0</v>
      </c>
      <c r="E115" s="130">
        <f t="shared" si="70"/>
        <v>306462000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2000000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2000000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6.5260945892149759E-3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ahxDDwWk/PshZoRepeYvvP3b/Q1anVyrE/0nh458tbYuddHUIfkE0jdaoMh9UOr11dYP6do+9YI2Nm42E8W7qA==" saltValue="/Z8e+YAR3tnWhDhsiwqu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744000</v>
      </c>
      <c r="I10" s="95"/>
      <c r="J10" s="94">
        <v>342000</v>
      </c>
      <c r="K10" s="95"/>
      <c r="L10" s="94"/>
      <c r="M10" s="95"/>
      <c r="N10" s="94"/>
      <c r="O10" s="95"/>
      <c r="P10" s="94">
        <f t="shared" ref="P10:P16" si="1">$H10      +$J10      +$L10      +$N10</f>
        <v>1086000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-54.032258064516128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47.217391304347828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2300000</v>
      </c>
      <c r="C16" s="96">
        <f>SUM(C9:C15)</f>
        <v>0</v>
      </c>
      <c r="D16" s="96"/>
      <c r="E16" s="96">
        <f t="shared" si="0"/>
        <v>2300000</v>
      </c>
      <c r="F16" s="97">
        <f t="shared" ref="F16:O16" si="7">SUM(F9:F15)</f>
        <v>2300000</v>
      </c>
      <c r="G16" s="98">
        <f t="shared" si="7"/>
        <v>2300000</v>
      </c>
      <c r="H16" s="97">
        <f t="shared" si="7"/>
        <v>744000</v>
      </c>
      <c r="I16" s="98">
        <f t="shared" si="7"/>
        <v>0</v>
      </c>
      <c r="J16" s="97">
        <f t="shared" si="7"/>
        <v>342000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1086000</v>
      </c>
      <c r="Q16" s="98">
        <f t="shared" si="2"/>
        <v>0</v>
      </c>
      <c r="R16" s="52">
        <f t="shared" si="3"/>
        <v>-54.032258064516128</v>
      </c>
      <c r="S16" s="53">
        <f t="shared" si="4"/>
        <v>0</v>
      </c>
      <c r="T16" s="52">
        <f>IF((SUM($E9:$E13))=0,0,(P16/(SUM($E9:$E13))*100))</f>
        <v>47.217391304347828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1299000</v>
      </c>
      <c r="C33" s="93"/>
      <c r="D33" s="93"/>
      <c r="E33" s="93">
        <f>$B33      +$C33      +$D33</f>
        <v>1299000</v>
      </c>
      <c r="F33" s="94">
        <v>1299000</v>
      </c>
      <c r="G33" s="95">
        <v>325000</v>
      </c>
      <c r="H33" s="94">
        <v>64000</v>
      </c>
      <c r="I33" s="95"/>
      <c r="J33" s="94">
        <v>261000</v>
      </c>
      <c r="K33" s="95">
        <v>354338</v>
      </c>
      <c r="L33" s="94"/>
      <c r="M33" s="95"/>
      <c r="N33" s="94"/>
      <c r="O33" s="95"/>
      <c r="P33" s="94">
        <f>$H33      +$J33      +$L33      +$N33</f>
        <v>325000</v>
      </c>
      <c r="Q33" s="95">
        <f>$I33      +$K33      +$M33      +$O33</f>
        <v>354338</v>
      </c>
      <c r="R33" s="48">
        <f>IF(($H33      =0),0,((($J33      -$H33      )/$H33      )*100))</f>
        <v>307.8125</v>
      </c>
      <c r="S33" s="49">
        <f>IF(($I33      =0),0,((($K33      -$I33      )/$I33      )*100))</f>
        <v>0</v>
      </c>
      <c r="T33" s="48">
        <f>IF(($E33      =0),0,(($P33      /$E33      )*100))</f>
        <v>25.019245573518091</v>
      </c>
      <c r="U33" s="50">
        <f>IF(($E33      =0),0,(($Q33      /$E33      )*100))</f>
        <v>27.277752117013087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1299000</v>
      </c>
      <c r="C34" s="96">
        <f>C33</f>
        <v>0</v>
      </c>
      <c r="D34" s="96"/>
      <c r="E34" s="96">
        <f>$B34      +$C34      +$D34</f>
        <v>1299000</v>
      </c>
      <c r="F34" s="97">
        <f t="shared" ref="F34:O34" si="17">F33</f>
        <v>1299000</v>
      </c>
      <c r="G34" s="98">
        <f t="shared" si="17"/>
        <v>325000</v>
      </c>
      <c r="H34" s="97">
        <f t="shared" si="17"/>
        <v>64000</v>
      </c>
      <c r="I34" s="98">
        <f t="shared" si="17"/>
        <v>0</v>
      </c>
      <c r="J34" s="97">
        <f t="shared" si="17"/>
        <v>261000</v>
      </c>
      <c r="K34" s="98">
        <f t="shared" si="17"/>
        <v>354338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325000</v>
      </c>
      <c r="Q34" s="98">
        <f>$I34      +$K34      +$M34      +$O34</f>
        <v>354338</v>
      </c>
      <c r="R34" s="52">
        <f>IF(($H34      =0),0,((($J34      -$H34      )/$H34      )*100))</f>
        <v>307.8125</v>
      </c>
      <c r="S34" s="53">
        <f>IF(($I34      =0),0,((($K34      -$I34      )/$I34      )*100))</f>
        <v>0</v>
      </c>
      <c r="T34" s="52">
        <f>IF($E34   =0,0,($P34   /$E34   )*100)</f>
        <v>25.019245573518091</v>
      </c>
      <c r="U34" s="54">
        <f>IF($E34   =0,0,($Q34   /$E34   )*100)</f>
        <v>27.277752117013087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13717000</v>
      </c>
      <c r="C37" s="93"/>
      <c r="D37" s="93"/>
      <c r="E37" s="93">
        <f t="shared" si="18"/>
        <v>13717000</v>
      </c>
      <c r="F37" s="94">
        <v>13717000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13717000</v>
      </c>
      <c r="C41" s="96">
        <f>SUM(C36:C40)</f>
        <v>0</v>
      </c>
      <c r="D41" s="96"/>
      <c r="E41" s="96">
        <f t="shared" si="18"/>
        <v>13717000</v>
      </c>
      <c r="F41" s="97">
        <f t="shared" ref="F41:O41" si="25">SUM(F36:F40)</f>
        <v>13717000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42000000</v>
      </c>
      <c r="C45" s="93"/>
      <c r="D45" s="93"/>
      <c r="E45" s="93">
        <f t="shared" si="26"/>
        <v>42000000</v>
      </c>
      <c r="F45" s="94">
        <v>42000000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17971000</v>
      </c>
      <c r="C52" s="93"/>
      <c r="D52" s="93"/>
      <c r="E52" s="93">
        <f t="shared" si="26"/>
        <v>17971000</v>
      </c>
      <c r="F52" s="94">
        <v>17971000</v>
      </c>
      <c r="G52" s="95">
        <v>4971000</v>
      </c>
      <c r="H52" s="94"/>
      <c r="I52" s="95"/>
      <c r="J52" s="94"/>
      <c r="K52" s="95">
        <v>1151740</v>
      </c>
      <c r="L52" s="94"/>
      <c r="M52" s="95"/>
      <c r="N52" s="94"/>
      <c r="O52" s="95"/>
      <c r="P52" s="94">
        <f t="shared" si="27"/>
        <v>0</v>
      </c>
      <c r="Q52" s="95">
        <f t="shared" si="28"/>
        <v>1151740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6.4088809749040117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59971000</v>
      </c>
      <c r="C54" s="96">
        <f>SUM(C43:C53)</f>
        <v>0</v>
      </c>
      <c r="D54" s="96"/>
      <c r="E54" s="96">
        <f t="shared" si="26"/>
        <v>59971000</v>
      </c>
      <c r="F54" s="97">
        <f t="shared" ref="F54:O54" si="33">SUM(F43:F53)</f>
        <v>59971000</v>
      </c>
      <c r="G54" s="98">
        <f t="shared" si="33"/>
        <v>4971000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1151740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1151740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6.4088809749040117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77287000</v>
      </c>
      <c r="C68" s="105">
        <f>SUM(C9:C15,C18:C24,C27:C30,C33,C36:C40,C43:C53,C56:C59,C62:C66)</f>
        <v>0</v>
      </c>
      <c r="D68" s="105"/>
      <c r="E68" s="105">
        <f t="shared" si="35"/>
        <v>77287000</v>
      </c>
      <c r="F68" s="106">
        <f t="shared" ref="F68:O68" si="43">SUM(F9:F15,F18:F24,F27:F30,F33,F36:F40,F43:F53,F56:F59,F62:F66)</f>
        <v>77287000</v>
      </c>
      <c r="G68" s="107">
        <f t="shared" si="43"/>
        <v>7596000</v>
      </c>
      <c r="H68" s="106">
        <f t="shared" si="43"/>
        <v>808000</v>
      </c>
      <c r="I68" s="107">
        <f t="shared" si="43"/>
        <v>0</v>
      </c>
      <c r="J68" s="106">
        <f t="shared" si="43"/>
        <v>603000</v>
      </c>
      <c r="K68" s="107">
        <f t="shared" si="43"/>
        <v>1506078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1411000</v>
      </c>
      <c r="Q68" s="107">
        <f t="shared" si="37"/>
        <v>1506078</v>
      </c>
      <c r="R68" s="61">
        <f t="shared" si="38"/>
        <v>-25.371287128712872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6.5414928140936484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6.9822809457579975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46656000</v>
      </c>
      <c r="C70" s="93">
        <v>-81000</v>
      </c>
      <c r="D70" s="93"/>
      <c r="E70" s="93">
        <f>$B70      +$C70      +$D70</f>
        <v>46575000</v>
      </c>
      <c r="F70" s="94">
        <v>46656000</v>
      </c>
      <c r="G70" s="95">
        <v>40426000</v>
      </c>
      <c r="H70" s="94">
        <v>16334000</v>
      </c>
      <c r="I70" s="95">
        <v>7043283</v>
      </c>
      <c r="J70" s="94">
        <v>12291000</v>
      </c>
      <c r="K70" s="95">
        <v>18587461</v>
      </c>
      <c r="L70" s="94"/>
      <c r="M70" s="95"/>
      <c r="N70" s="94"/>
      <c r="O70" s="95"/>
      <c r="P70" s="94">
        <f>$H70      +$J70      +$L70      +$N70</f>
        <v>28625000</v>
      </c>
      <c r="Q70" s="95">
        <f>$I70      +$K70      +$M70      +$O70</f>
        <v>25630744</v>
      </c>
      <c r="R70" s="48">
        <f>IF(($H70      =0),0,((($J70      -$H70      )/$H70      )*100))</f>
        <v>-24.752050936696463</v>
      </c>
      <c r="S70" s="49">
        <f>IF(($I70      =0),0,((($K70      -$I70      )/$I70      )*100))</f>
        <v>163.90336722235924</v>
      </c>
      <c r="T70" s="48">
        <f>IF(($E70      =0),0,(($P70      /$E70      )*100))</f>
        <v>61.460010735373046</v>
      </c>
      <c r="U70" s="50">
        <f>IF(($E70      =0),0,(($Q70      /$E70      )*100))</f>
        <v>55.031119699409558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46656000</v>
      </c>
      <c r="C72" s="102">
        <f>SUM(C70:C71)</f>
        <v>-81000</v>
      </c>
      <c r="D72" s="102"/>
      <c r="E72" s="102">
        <f>$B72      +$C72      +$D72</f>
        <v>46575000</v>
      </c>
      <c r="F72" s="103">
        <f t="shared" ref="F72:O72" si="44">SUM(F70:F71)</f>
        <v>46656000</v>
      </c>
      <c r="G72" s="104">
        <f t="shared" si="44"/>
        <v>40426000</v>
      </c>
      <c r="H72" s="103">
        <f t="shared" si="44"/>
        <v>16334000</v>
      </c>
      <c r="I72" s="104">
        <f t="shared" si="44"/>
        <v>7043283</v>
      </c>
      <c r="J72" s="103">
        <f t="shared" si="44"/>
        <v>12291000</v>
      </c>
      <c r="K72" s="104">
        <f t="shared" si="44"/>
        <v>18587461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28625000</v>
      </c>
      <c r="Q72" s="104">
        <f>$I72      +$K72      +$M72      +$O72</f>
        <v>25630744</v>
      </c>
      <c r="R72" s="57">
        <f>IF(($H72      =0),0,((($J72      -$H72      )/$H72      )*100))</f>
        <v>-24.752050936696463</v>
      </c>
      <c r="S72" s="58">
        <f>IF(($I72      =0),0,((($K72      -$I72      )/$I72      )*100))</f>
        <v>163.90336722235924</v>
      </c>
      <c r="T72" s="57">
        <f>IF(($E70      =0),0,(($P70      /$E70      )*100))</f>
        <v>61.460010735373046</v>
      </c>
      <c r="U72" s="59">
        <f>IF($E70   =0,0,($Q70   /$E70 )*100)</f>
        <v>55.031119699409558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46656000</v>
      </c>
      <c r="C73" s="105">
        <f>SUM(C70:C71)</f>
        <v>-81000</v>
      </c>
      <c r="D73" s="105"/>
      <c r="E73" s="105">
        <f>$B73      +$C73      +$D73</f>
        <v>46575000</v>
      </c>
      <c r="F73" s="106">
        <f t="shared" ref="F73:O73" si="45">SUM(F70:F71)</f>
        <v>46656000</v>
      </c>
      <c r="G73" s="107">
        <f t="shared" si="45"/>
        <v>40426000</v>
      </c>
      <c r="H73" s="106">
        <f t="shared" si="45"/>
        <v>16334000</v>
      </c>
      <c r="I73" s="107">
        <f t="shared" si="45"/>
        <v>7043283</v>
      </c>
      <c r="J73" s="106">
        <f t="shared" si="45"/>
        <v>12291000</v>
      </c>
      <c r="K73" s="107">
        <f t="shared" si="45"/>
        <v>18587461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28625000</v>
      </c>
      <c r="Q73" s="107">
        <f>$I73      +$K73      +$M73      +$O73</f>
        <v>25630744</v>
      </c>
      <c r="R73" s="61">
        <f>IF(($H73      =0),0,((($J73      -$H73      )/$H73      )*100))</f>
        <v>-24.752050936696463</v>
      </c>
      <c r="S73" s="62">
        <f>IF(($I73      =0),0,((($K73      -$I73      )/$I73      )*100))</f>
        <v>163.90336722235924</v>
      </c>
      <c r="T73" s="61">
        <f>IF(($E70      =0),0,(($P70      /$E70      )*100))</f>
        <v>61.460010735373046</v>
      </c>
      <c r="U73" s="65">
        <f>IF($E70   =0,0,($Q70   /$E70 )*100)</f>
        <v>55.031119699409558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123943000</v>
      </c>
      <c r="C74" s="105">
        <f>SUM(C9:C15,C18:C24,C27:C30,C33,C36:C40,C43:C53,C56:C59,C62:C66,C70:C71)</f>
        <v>-81000</v>
      </c>
      <c r="D74" s="105"/>
      <c r="E74" s="105">
        <f>$B74      +$C74      +$D74</f>
        <v>123862000</v>
      </c>
      <c r="F74" s="106">
        <f t="shared" ref="F74:O74" si="46">SUM(F9:F15,F18:F24,F27:F30,F33,F36:F40,F43:F53,F56:F59,F62:F66,F70:F71)</f>
        <v>123943000</v>
      </c>
      <c r="G74" s="107">
        <f t="shared" si="46"/>
        <v>48022000</v>
      </c>
      <c r="H74" s="106">
        <f t="shared" si="46"/>
        <v>17142000</v>
      </c>
      <c r="I74" s="107">
        <f t="shared" si="46"/>
        <v>7043283</v>
      </c>
      <c r="J74" s="106">
        <f t="shared" si="46"/>
        <v>12894000</v>
      </c>
      <c r="K74" s="107">
        <f t="shared" si="46"/>
        <v>20093539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30036000</v>
      </c>
      <c r="Q74" s="107">
        <f>$I74      +$K74      +$M74      +$O74</f>
        <v>27136822</v>
      </c>
      <c r="R74" s="61">
        <f>IF(($H74      =0),0,((($J74      -$H74      )/$H74      )*100))</f>
        <v>-24.781239061953098</v>
      </c>
      <c r="S74" s="62">
        <f>IF(($I74      =0),0,((($K74      -$I74      )/$I74      )*100))</f>
        <v>185.28654890056242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44.076601364736959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39.822176241837262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18918000</v>
      </c>
      <c r="C87" s="119">
        <f t="shared" si="55"/>
        <v>584000</v>
      </c>
      <c r="D87" s="119">
        <f t="shared" si="55"/>
        <v>0</v>
      </c>
      <c r="E87" s="119">
        <f t="shared" si="55"/>
        <v>19502000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18918000</v>
      </c>
      <c r="C91" s="93">
        <v>584000</v>
      </c>
      <c r="D91" s="93"/>
      <c r="E91" s="93">
        <f t="shared" si="56"/>
        <v>19502000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18918000</v>
      </c>
      <c r="C114" s="128">
        <f t="shared" si="69"/>
        <v>584000</v>
      </c>
      <c r="D114" s="128">
        <f t="shared" si="69"/>
        <v>0</v>
      </c>
      <c r="E114" s="128">
        <f t="shared" si="69"/>
        <v>19502000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18918000</v>
      </c>
      <c r="C115" s="130">
        <f t="shared" ref="C115:Q115" si="70">C87</f>
        <v>584000</v>
      </c>
      <c r="D115" s="130">
        <f t="shared" si="70"/>
        <v>0</v>
      </c>
      <c r="E115" s="130">
        <f t="shared" si="70"/>
        <v>19502000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5F+UzeLntoy8I0OsN9UX+vgLs6tTOCK1NwNW+4uW8Pn0isFFgSTzun8bgZf6lFFUVEXHdd5C0f9aLeXb8DbpIQ==" saltValue="U32GQJV2OUAzZl08EIiO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1226000</v>
      </c>
      <c r="I10" s="95">
        <v>1224950</v>
      </c>
      <c r="J10" s="94">
        <v>84000</v>
      </c>
      <c r="K10" s="95">
        <v>124950</v>
      </c>
      <c r="L10" s="94"/>
      <c r="M10" s="95"/>
      <c r="N10" s="94"/>
      <c r="O10" s="95"/>
      <c r="P10" s="94">
        <f t="shared" ref="P10:P16" si="1">$H10      +$J10      +$L10      +$N10</f>
        <v>1310000</v>
      </c>
      <c r="Q10" s="95">
        <f t="shared" ref="Q10:Q16" si="2">$I10      +$K10      +$M10      +$O10</f>
        <v>1349900</v>
      </c>
      <c r="R10" s="48">
        <f t="shared" ref="R10:R16" si="3">IF(($H10      =0),0,((($J10      -$H10      )/$H10      )*100))</f>
        <v>-93.148450244698211</v>
      </c>
      <c r="S10" s="49">
        <f t="shared" ref="S10:S16" si="4">IF(($I10      =0),0,((($K10      -$I10      )/$I10      )*100))</f>
        <v>-89.799583656475775</v>
      </c>
      <c r="T10" s="48">
        <f t="shared" ref="T10:T15" si="5">IF(($E10      =0),0,(($P10      /$E10      )*100))</f>
        <v>43.666666666666664</v>
      </c>
      <c r="U10" s="50">
        <f t="shared" ref="U10:U15" si="6">IF(($E10      =0),0,(($Q10      /$E10      )*100))</f>
        <v>44.99666666666667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1226000</v>
      </c>
      <c r="I16" s="98">
        <f t="shared" si="7"/>
        <v>1224950</v>
      </c>
      <c r="J16" s="97">
        <f t="shared" si="7"/>
        <v>84000</v>
      </c>
      <c r="K16" s="98">
        <f t="shared" si="7"/>
        <v>124950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1310000</v>
      </c>
      <c r="Q16" s="98">
        <f t="shared" si="2"/>
        <v>1349900</v>
      </c>
      <c r="R16" s="52">
        <f t="shared" si="3"/>
        <v>-93.148450244698211</v>
      </c>
      <c r="S16" s="53">
        <f t="shared" si="4"/>
        <v>-89.799583656475775</v>
      </c>
      <c r="T16" s="52">
        <f>IF((SUM($E9:$E13))=0,0,(P16/(SUM($E9:$E13))*100))</f>
        <v>43.666666666666664</v>
      </c>
      <c r="U16" s="54">
        <f>IF((SUM($E9:$E13))=0,0,(Q16/(SUM($E9:$E13))*100))</f>
        <v>44.99666666666667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1480000</v>
      </c>
      <c r="C33" s="93"/>
      <c r="D33" s="93"/>
      <c r="E33" s="93">
        <f>$B33      +$C33      +$D33</f>
        <v>1480000</v>
      </c>
      <c r="F33" s="94">
        <v>1480000</v>
      </c>
      <c r="G33" s="95">
        <v>1036000</v>
      </c>
      <c r="H33" s="94">
        <v>370000</v>
      </c>
      <c r="I33" s="95">
        <v>1416892</v>
      </c>
      <c r="J33" s="94">
        <v>190000</v>
      </c>
      <c r="K33" s="95"/>
      <c r="L33" s="94"/>
      <c r="M33" s="95"/>
      <c r="N33" s="94"/>
      <c r="O33" s="95"/>
      <c r="P33" s="94">
        <f>$H33      +$J33      +$L33      +$N33</f>
        <v>560000</v>
      </c>
      <c r="Q33" s="95">
        <f>$I33      +$K33      +$M33      +$O33</f>
        <v>1416892</v>
      </c>
      <c r="R33" s="48">
        <f>IF(($H33      =0),0,((($J33      -$H33      )/$H33      )*100))</f>
        <v>-48.648648648648653</v>
      </c>
      <c r="S33" s="49">
        <f>IF(($I33      =0),0,((($K33      -$I33      )/$I33      )*100))</f>
        <v>-100</v>
      </c>
      <c r="T33" s="48">
        <f>IF(($E33      =0),0,(($P33      /$E33      )*100))</f>
        <v>37.837837837837839</v>
      </c>
      <c r="U33" s="50">
        <f>IF(($E33      =0),0,(($Q33      /$E33      )*100))</f>
        <v>95.735945945945943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1480000</v>
      </c>
      <c r="C34" s="96">
        <f>C33</f>
        <v>0</v>
      </c>
      <c r="D34" s="96"/>
      <c r="E34" s="96">
        <f>$B34      +$C34      +$D34</f>
        <v>1480000</v>
      </c>
      <c r="F34" s="97">
        <f t="shared" ref="F34:O34" si="17">F33</f>
        <v>1480000</v>
      </c>
      <c r="G34" s="98">
        <f t="shared" si="17"/>
        <v>1036000</v>
      </c>
      <c r="H34" s="97">
        <f t="shared" si="17"/>
        <v>370000</v>
      </c>
      <c r="I34" s="98">
        <f t="shared" si="17"/>
        <v>1416892</v>
      </c>
      <c r="J34" s="97">
        <f t="shared" si="17"/>
        <v>190000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560000</v>
      </c>
      <c r="Q34" s="98">
        <f>$I34      +$K34      +$M34      +$O34</f>
        <v>1416892</v>
      </c>
      <c r="R34" s="52">
        <f>IF(($H34      =0),0,((($J34      -$H34      )/$H34      )*100))</f>
        <v>-48.648648648648653</v>
      </c>
      <c r="S34" s="53">
        <f>IF(($I34      =0),0,((($K34      -$I34      )/$I34      )*100))</f>
        <v>-100</v>
      </c>
      <c r="T34" s="52">
        <f>IF($E34   =0,0,($P34   /$E34   )*100)</f>
        <v>37.837837837837839</v>
      </c>
      <c r="U34" s="54">
        <f>IF($E34   =0,0,($Q34   /$E34   )*100)</f>
        <v>95.735945945945943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15585000</v>
      </c>
      <c r="C36" s="93"/>
      <c r="D36" s="93"/>
      <c r="E36" s="93">
        <f t="shared" ref="E36:E41" si="18">$B36      +$C36      +$D36</f>
        <v>15585000</v>
      </c>
      <c r="F36" s="94">
        <v>15585000</v>
      </c>
      <c r="G36" s="95">
        <v>7169000</v>
      </c>
      <c r="H36" s="94">
        <v>877000</v>
      </c>
      <c r="I36" s="95">
        <v>876887</v>
      </c>
      <c r="J36" s="94">
        <v>2837000</v>
      </c>
      <c r="K36" s="95">
        <v>2837516</v>
      </c>
      <c r="L36" s="94"/>
      <c r="M36" s="95"/>
      <c r="N36" s="94"/>
      <c r="O36" s="95"/>
      <c r="P36" s="94">
        <f t="shared" ref="P36:P41" si="19">$H36      +$J36      +$L36      +$N36</f>
        <v>3714000</v>
      </c>
      <c r="Q36" s="95">
        <f t="shared" ref="Q36:Q41" si="20">$I36      +$K36      +$M36      +$O36</f>
        <v>3714403</v>
      </c>
      <c r="R36" s="48">
        <f t="shared" ref="R36:R41" si="21">IF(($H36      =0),0,((($J36      -$H36      )/$H36      )*100))</f>
        <v>223.4891676168757</v>
      </c>
      <c r="S36" s="49">
        <f t="shared" ref="S36:S41" si="22">IF(($I36      =0),0,((($K36      -$I36      )/$I36      )*100))</f>
        <v>223.58969855865124</v>
      </c>
      <c r="T36" s="48">
        <f t="shared" ref="T36:T40" si="23">IF(($E36      =0),0,(($P36      /$E36      )*100))</f>
        <v>23.830606352261789</v>
      </c>
      <c r="U36" s="50">
        <f t="shared" ref="U36:U40" si="24">IF(($E36      =0),0,(($Q36      /$E36      )*100))</f>
        <v>23.833192171960217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15585000</v>
      </c>
      <c r="C41" s="96">
        <f>SUM(C36:C40)</f>
        <v>0</v>
      </c>
      <c r="D41" s="96"/>
      <c r="E41" s="96">
        <f t="shared" si="18"/>
        <v>15585000</v>
      </c>
      <c r="F41" s="97">
        <f t="shared" ref="F41:O41" si="25">SUM(F36:F40)</f>
        <v>15585000</v>
      </c>
      <c r="G41" s="98">
        <f t="shared" si="25"/>
        <v>7169000</v>
      </c>
      <c r="H41" s="97">
        <f t="shared" si="25"/>
        <v>877000</v>
      </c>
      <c r="I41" s="98">
        <f t="shared" si="25"/>
        <v>876887</v>
      </c>
      <c r="J41" s="97">
        <f t="shared" si="25"/>
        <v>2837000</v>
      </c>
      <c r="K41" s="98">
        <f t="shared" si="25"/>
        <v>2837516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3714000</v>
      </c>
      <c r="Q41" s="98">
        <f t="shared" si="20"/>
        <v>3714403</v>
      </c>
      <c r="R41" s="52">
        <f t="shared" si="21"/>
        <v>223.4891676168757</v>
      </c>
      <c r="S41" s="53">
        <f t="shared" si="22"/>
        <v>223.58969855865124</v>
      </c>
      <c r="T41" s="52">
        <f>IF((+$E36+$E39) =0,0,(P41   /(+$E36+$E39) )*100)</f>
        <v>23.830606352261789</v>
      </c>
      <c r="U41" s="54">
        <f>IF((+$E36+$E39) =0,0,(Q41   /(+$E36+$E39) )*100)</f>
        <v>23.833192171960217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60000000</v>
      </c>
      <c r="C44" s="93"/>
      <c r="D44" s="93"/>
      <c r="E44" s="93">
        <f t="shared" si="26"/>
        <v>60000000</v>
      </c>
      <c r="F44" s="94">
        <v>60000000</v>
      </c>
      <c r="G44" s="95">
        <v>40000000</v>
      </c>
      <c r="H44" s="94">
        <v>12216000</v>
      </c>
      <c r="I44" s="95">
        <v>10209697</v>
      </c>
      <c r="J44" s="94">
        <v>27784000</v>
      </c>
      <c r="K44" s="95">
        <v>29363201</v>
      </c>
      <c r="L44" s="94"/>
      <c r="M44" s="95"/>
      <c r="N44" s="94"/>
      <c r="O44" s="95"/>
      <c r="P44" s="94">
        <f t="shared" si="27"/>
        <v>40000000</v>
      </c>
      <c r="Q44" s="95">
        <f t="shared" si="28"/>
        <v>39572898</v>
      </c>
      <c r="R44" s="48">
        <f t="shared" si="29"/>
        <v>127.43942370661428</v>
      </c>
      <c r="S44" s="49">
        <f t="shared" si="30"/>
        <v>187.60110118840942</v>
      </c>
      <c r="T44" s="48">
        <f t="shared" si="31"/>
        <v>66.666666666666657</v>
      </c>
      <c r="U44" s="50">
        <f t="shared" si="32"/>
        <v>65.954830000000001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10906000</v>
      </c>
      <c r="C52" s="93"/>
      <c r="D52" s="93"/>
      <c r="E52" s="93">
        <f t="shared" si="26"/>
        <v>10906000</v>
      </c>
      <c r="F52" s="94">
        <v>10906000</v>
      </c>
      <c r="G52" s="95">
        <v>7906000</v>
      </c>
      <c r="H52" s="94">
        <v>702000</v>
      </c>
      <c r="I52" s="95">
        <v>701528</v>
      </c>
      <c r="J52" s="94">
        <v>2416000</v>
      </c>
      <c r="K52" s="95">
        <v>2416791</v>
      </c>
      <c r="L52" s="94"/>
      <c r="M52" s="95"/>
      <c r="N52" s="94"/>
      <c r="O52" s="95"/>
      <c r="P52" s="94">
        <f t="shared" si="27"/>
        <v>3118000</v>
      </c>
      <c r="Q52" s="95">
        <f t="shared" si="28"/>
        <v>3118319</v>
      </c>
      <c r="R52" s="48">
        <f t="shared" si="29"/>
        <v>244.15954415954414</v>
      </c>
      <c r="S52" s="49">
        <f t="shared" si="30"/>
        <v>244.50385444344346</v>
      </c>
      <c r="T52" s="48">
        <f t="shared" si="31"/>
        <v>28.589767100678525</v>
      </c>
      <c r="U52" s="50">
        <f t="shared" si="32"/>
        <v>28.592692096093892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70906000</v>
      </c>
      <c r="C54" s="96">
        <f>SUM(C43:C53)</f>
        <v>0</v>
      </c>
      <c r="D54" s="96"/>
      <c r="E54" s="96">
        <f t="shared" si="26"/>
        <v>70906000</v>
      </c>
      <c r="F54" s="97">
        <f t="shared" ref="F54:O54" si="33">SUM(F43:F53)</f>
        <v>70906000</v>
      </c>
      <c r="G54" s="98">
        <f t="shared" si="33"/>
        <v>47906000</v>
      </c>
      <c r="H54" s="97">
        <f t="shared" si="33"/>
        <v>12918000</v>
      </c>
      <c r="I54" s="98">
        <f t="shared" si="33"/>
        <v>10911225</v>
      </c>
      <c r="J54" s="97">
        <f t="shared" si="33"/>
        <v>30200000</v>
      </c>
      <c r="K54" s="98">
        <f t="shared" si="33"/>
        <v>31779992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43118000</v>
      </c>
      <c r="Q54" s="98">
        <f t="shared" si="28"/>
        <v>42691217</v>
      </c>
      <c r="R54" s="52">
        <f t="shared" si="29"/>
        <v>133.7823192444651</v>
      </c>
      <c r="S54" s="53">
        <f t="shared" si="30"/>
        <v>191.25961567101768</v>
      </c>
      <c r="T54" s="52">
        <f>IF((+$E44+$E46+$E48+$E49+$E52) =0,0,(P54   /(+$E44+$E46+$E48+$E49+$E52) )*100)</f>
        <v>60.810086593518179</v>
      </c>
      <c r="U54" s="54">
        <f>IF((+$E44+$E46+$E48+$E49+$E52) =0,0,(Q54   /(+$E44+$E46+$E48+$E49+$E52) )*100)</f>
        <v>60.208186895326207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90971000</v>
      </c>
      <c r="C68" s="105">
        <f>SUM(C9:C15,C18:C24,C27:C30,C33,C36:C40,C43:C53,C56:C59,C62:C66)</f>
        <v>0</v>
      </c>
      <c r="D68" s="105"/>
      <c r="E68" s="105">
        <f t="shared" si="35"/>
        <v>90971000</v>
      </c>
      <c r="F68" s="106">
        <f t="shared" ref="F68:O68" si="43">SUM(F9:F15,F18:F24,F27:F30,F33,F36:F40,F43:F53,F56:F59,F62:F66)</f>
        <v>90971000</v>
      </c>
      <c r="G68" s="107">
        <f t="shared" si="43"/>
        <v>59111000</v>
      </c>
      <c r="H68" s="106">
        <f t="shared" si="43"/>
        <v>15391000</v>
      </c>
      <c r="I68" s="107">
        <f t="shared" si="43"/>
        <v>14429954</v>
      </c>
      <c r="J68" s="106">
        <f t="shared" si="43"/>
        <v>33311000</v>
      </c>
      <c r="K68" s="107">
        <f t="shared" si="43"/>
        <v>34742458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48702000</v>
      </c>
      <c r="Q68" s="107">
        <f t="shared" si="37"/>
        <v>49172412</v>
      </c>
      <c r="R68" s="61">
        <f t="shared" si="38"/>
        <v>116.43168085244623</v>
      </c>
      <c r="S68" s="62">
        <f t="shared" si="39"/>
        <v>140.76624222086917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53.535742159589319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54.052843213771418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48656000</v>
      </c>
      <c r="C70" s="93">
        <v>-127000</v>
      </c>
      <c r="D70" s="93"/>
      <c r="E70" s="93">
        <f>$B70      +$C70      +$D70</f>
        <v>48529000</v>
      </c>
      <c r="F70" s="94">
        <v>48656000</v>
      </c>
      <c r="G70" s="95">
        <v>13386000</v>
      </c>
      <c r="H70" s="94">
        <v>3573000</v>
      </c>
      <c r="I70" s="95">
        <v>5493755</v>
      </c>
      <c r="J70" s="94">
        <v>9710000</v>
      </c>
      <c r="K70" s="95">
        <v>11737320</v>
      </c>
      <c r="L70" s="94"/>
      <c r="M70" s="95"/>
      <c r="N70" s="94"/>
      <c r="O70" s="95"/>
      <c r="P70" s="94">
        <f>$H70      +$J70      +$L70      +$N70</f>
        <v>13283000</v>
      </c>
      <c r="Q70" s="95">
        <f>$I70      +$K70      +$M70      +$O70</f>
        <v>17231075</v>
      </c>
      <c r="R70" s="48">
        <f>IF(($H70      =0),0,((($J70      -$H70      )/$H70      )*100))</f>
        <v>171.76042541281836</v>
      </c>
      <c r="S70" s="49">
        <f>IF(($I70      =0),0,((($K70      -$I70      )/$I70      )*100))</f>
        <v>113.64840623580774</v>
      </c>
      <c r="T70" s="48">
        <f>IF(($E70      =0),0,(($P70      /$E70      )*100))</f>
        <v>27.371262544045827</v>
      </c>
      <c r="U70" s="50">
        <f>IF(($E70      =0),0,(($Q70      /$E70      )*100))</f>
        <v>35.506758845226564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48656000</v>
      </c>
      <c r="C72" s="102">
        <f>SUM(C70:C71)</f>
        <v>-127000</v>
      </c>
      <c r="D72" s="102"/>
      <c r="E72" s="102">
        <f>$B72      +$C72      +$D72</f>
        <v>48529000</v>
      </c>
      <c r="F72" s="103">
        <f t="shared" ref="F72:O72" si="44">SUM(F70:F71)</f>
        <v>48656000</v>
      </c>
      <c r="G72" s="104">
        <f t="shared" si="44"/>
        <v>13386000</v>
      </c>
      <c r="H72" s="103">
        <f t="shared" si="44"/>
        <v>3573000</v>
      </c>
      <c r="I72" s="104">
        <f t="shared" si="44"/>
        <v>5493755</v>
      </c>
      <c r="J72" s="103">
        <f t="shared" si="44"/>
        <v>9710000</v>
      </c>
      <c r="K72" s="104">
        <f t="shared" si="44"/>
        <v>11737320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13283000</v>
      </c>
      <c r="Q72" s="104">
        <f>$I72      +$K72      +$M72      +$O72</f>
        <v>17231075</v>
      </c>
      <c r="R72" s="57">
        <f>IF(($H72      =0),0,((($J72      -$H72      )/$H72      )*100))</f>
        <v>171.76042541281836</v>
      </c>
      <c r="S72" s="58">
        <f>IF(($I72      =0),0,((($K72      -$I72      )/$I72      )*100))</f>
        <v>113.64840623580774</v>
      </c>
      <c r="T72" s="57">
        <f>IF(($E70      =0),0,(($P70      /$E70      )*100))</f>
        <v>27.371262544045827</v>
      </c>
      <c r="U72" s="59">
        <f>IF($E70   =0,0,($Q70   /$E70 )*100)</f>
        <v>35.506758845226564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48656000</v>
      </c>
      <c r="C73" s="105">
        <f>SUM(C70:C71)</f>
        <v>-127000</v>
      </c>
      <c r="D73" s="105"/>
      <c r="E73" s="105">
        <f>$B73      +$C73      +$D73</f>
        <v>48529000</v>
      </c>
      <c r="F73" s="106">
        <f t="shared" ref="F73:O73" si="45">SUM(F70:F71)</f>
        <v>48656000</v>
      </c>
      <c r="G73" s="107">
        <f t="shared" si="45"/>
        <v>13386000</v>
      </c>
      <c r="H73" s="106">
        <f t="shared" si="45"/>
        <v>3573000</v>
      </c>
      <c r="I73" s="107">
        <f t="shared" si="45"/>
        <v>5493755</v>
      </c>
      <c r="J73" s="106">
        <f t="shared" si="45"/>
        <v>9710000</v>
      </c>
      <c r="K73" s="107">
        <f t="shared" si="45"/>
        <v>11737320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13283000</v>
      </c>
      <c r="Q73" s="107">
        <f>$I73      +$K73      +$M73      +$O73</f>
        <v>17231075</v>
      </c>
      <c r="R73" s="61">
        <f>IF(($H73      =0),0,((($J73      -$H73      )/$H73      )*100))</f>
        <v>171.76042541281836</v>
      </c>
      <c r="S73" s="62">
        <f>IF(($I73      =0),0,((($K73      -$I73      )/$I73      )*100))</f>
        <v>113.64840623580774</v>
      </c>
      <c r="T73" s="61">
        <f>IF(($E70      =0),0,(($P70      /$E70      )*100))</f>
        <v>27.371262544045827</v>
      </c>
      <c r="U73" s="65">
        <f>IF($E70   =0,0,($Q70   /$E70 )*100)</f>
        <v>35.506758845226564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139627000</v>
      </c>
      <c r="C74" s="105">
        <f>SUM(C9:C15,C18:C24,C27:C30,C33,C36:C40,C43:C53,C56:C59,C62:C66,C70:C71)</f>
        <v>-127000</v>
      </c>
      <c r="D74" s="105"/>
      <c r="E74" s="105">
        <f>$B74      +$C74      +$D74</f>
        <v>139500000</v>
      </c>
      <c r="F74" s="106">
        <f t="shared" ref="F74:O74" si="46">SUM(F9:F15,F18:F24,F27:F30,F33,F36:F40,F43:F53,F56:F59,F62:F66,F70:F71)</f>
        <v>139627000</v>
      </c>
      <c r="G74" s="107">
        <f t="shared" si="46"/>
        <v>72497000</v>
      </c>
      <c r="H74" s="106">
        <f t="shared" si="46"/>
        <v>18964000</v>
      </c>
      <c r="I74" s="107">
        <f t="shared" si="46"/>
        <v>19923709</v>
      </c>
      <c r="J74" s="106">
        <f t="shared" si="46"/>
        <v>43021000</v>
      </c>
      <c r="K74" s="107">
        <f t="shared" si="46"/>
        <v>46479778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61985000</v>
      </c>
      <c r="Q74" s="107">
        <f>$I74      +$K74      +$M74      +$O74</f>
        <v>66403487</v>
      </c>
      <c r="R74" s="61">
        <f>IF(($H74      =0),0,((($J74      -$H74      )/$H74      )*100))</f>
        <v>126.85614849187937</v>
      </c>
      <c r="S74" s="62">
        <f>IF(($I74      =0),0,((($K74      -$I74      )/$I74      )*100))</f>
        <v>133.28878172231887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44.433691756272403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47.601065949820786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7938000</v>
      </c>
      <c r="C87" s="119">
        <f t="shared" si="55"/>
        <v>0</v>
      </c>
      <c r="D87" s="119">
        <f t="shared" si="55"/>
        <v>0</v>
      </c>
      <c r="E87" s="119">
        <f t="shared" si="55"/>
        <v>7938000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7938000</v>
      </c>
      <c r="C91" s="93"/>
      <c r="D91" s="93"/>
      <c r="E91" s="93">
        <f t="shared" si="56"/>
        <v>7938000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7938000</v>
      </c>
      <c r="C114" s="128">
        <f t="shared" si="69"/>
        <v>0</v>
      </c>
      <c r="D114" s="128">
        <f t="shared" si="69"/>
        <v>0</v>
      </c>
      <c r="E114" s="128">
        <f t="shared" si="69"/>
        <v>7938000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7938000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7938000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AeyeEi6GppSGOonHPzXxEfLP8jMx7WKJQOOZ8GQ7KDJ6fKoC8mA5Nrk7D8yqkMkaJTnsfXz2FVg/H+OWr0Kxw==" saltValue="dIxyirAbdbkcwv+hg32y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2700000</v>
      </c>
      <c r="C10" s="93"/>
      <c r="D10" s="93"/>
      <c r="E10" s="93">
        <f t="shared" ref="E10:E16" si="0">$B10      +$C10      +$D10</f>
        <v>2700000</v>
      </c>
      <c r="F10" s="94">
        <v>2700000</v>
      </c>
      <c r="G10" s="95">
        <v>2700000</v>
      </c>
      <c r="H10" s="94">
        <v>65000</v>
      </c>
      <c r="I10" s="95">
        <v>64267</v>
      </c>
      <c r="J10" s="94">
        <v>456000</v>
      </c>
      <c r="K10" s="95">
        <v>67526</v>
      </c>
      <c r="L10" s="94"/>
      <c r="M10" s="95"/>
      <c r="N10" s="94"/>
      <c r="O10" s="95"/>
      <c r="P10" s="94">
        <f t="shared" ref="P10:P16" si="1">$H10      +$J10      +$L10      +$N10</f>
        <v>521000</v>
      </c>
      <c r="Q10" s="95">
        <f t="shared" ref="Q10:Q16" si="2">$I10      +$K10      +$M10      +$O10</f>
        <v>131793</v>
      </c>
      <c r="R10" s="48">
        <f t="shared" ref="R10:R16" si="3">IF(($H10      =0),0,((($J10      -$H10      )/$H10      )*100))</f>
        <v>601.53846153846155</v>
      </c>
      <c r="S10" s="49">
        <f t="shared" ref="S10:S16" si="4">IF(($I10      =0),0,((($K10      -$I10      )/$I10      )*100))</f>
        <v>5.0710317892542056</v>
      </c>
      <c r="T10" s="48">
        <f t="shared" ref="T10:T15" si="5">IF(($E10      =0),0,(($P10      /$E10      )*100))</f>
        <v>19.296296296296298</v>
      </c>
      <c r="U10" s="50">
        <f t="shared" ref="U10:U15" si="6">IF(($E10      =0),0,(($Q10      /$E10      )*100))</f>
        <v>4.8812222222222221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2700000</v>
      </c>
      <c r="C16" s="96">
        <f>SUM(C9:C15)</f>
        <v>0</v>
      </c>
      <c r="D16" s="96"/>
      <c r="E16" s="96">
        <f t="shared" si="0"/>
        <v>2700000</v>
      </c>
      <c r="F16" s="97">
        <f t="shared" ref="F16:O16" si="7">SUM(F9:F15)</f>
        <v>2700000</v>
      </c>
      <c r="G16" s="98">
        <f t="shared" si="7"/>
        <v>2700000</v>
      </c>
      <c r="H16" s="97">
        <f t="shared" si="7"/>
        <v>65000</v>
      </c>
      <c r="I16" s="98">
        <f t="shared" si="7"/>
        <v>64267</v>
      </c>
      <c r="J16" s="97">
        <f t="shared" si="7"/>
        <v>456000</v>
      </c>
      <c r="K16" s="98">
        <f t="shared" si="7"/>
        <v>67526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521000</v>
      </c>
      <c r="Q16" s="98">
        <f t="shared" si="2"/>
        <v>131793</v>
      </c>
      <c r="R16" s="52">
        <f t="shared" si="3"/>
        <v>601.53846153846155</v>
      </c>
      <c r="S16" s="53">
        <f t="shared" si="4"/>
        <v>5.0710317892542056</v>
      </c>
      <c r="T16" s="52">
        <f>IF((SUM($E9:$E13))=0,0,(P16/(SUM($E9:$E13))*100))</f>
        <v>19.296296296296298</v>
      </c>
      <c r="U16" s="54">
        <f>IF((SUM($E9:$E13))=0,0,(Q16/(SUM($E9:$E13))*100))</f>
        <v>4.8812222222222221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>
        <v>315871</v>
      </c>
      <c r="J33" s="94">
        <v>279000</v>
      </c>
      <c r="K33" s="95">
        <v>499977</v>
      </c>
      <c r="L33" s="94"/>
      <c r="M33" s="95"/>
      <c r="N33" s="94"/>
      <c r="O33" s="95"/>
      <c r="P33" s="94">
        <f>$H33      +$J33      +$L33      +$N33</f>
        <v>579000</v>
      </c>
      <c r="Q33" s="95">
        <f>$I33      +$K33      +$M33      +$O33</f>
        <v>815848</v>
      </c>
      <c r="R33" s="48">
        <f>IF(($H33      =0),0,((($J33      -$H33      )/$H33      )*100))</f>
        <v>-7.0000000000000009</v>
      </c>
      <c r="S33" s="49">
        <f>IF(($I33      =0),0,((($K33      -$I33      )/$I33      )*100))</f>
        <v>58.285186041137052</v>
      </c>
      <c r="T33" s="48">
        <f>IF(($E33      =0),0,(($P33      /$E33      )*100))</f>
        <v>48.25</v>
      </c>
      <c r="U33" s="50">
        <f>IF(($E33      =0),0,(($Q33      /$E33      )*100))</f>
        <v>67.987333333333339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315871</v>
      </c>
      <c r="J34" s="97">
        <f t="shared" si="17"/>
        <v>279000</v>
      </c>
      <c r="K34" s="98">
        <f t="shared" si="17"/>
        <v>499977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579000</v>
      </c>
      <c r="Q34" s="98">
        <f>$I34      +$K34      +$M34      +$O34</f>
        <v>815848</v>
      </c>
      <c r="R34" s="52">
        <f>IF(($H34      =0),0,((($J34      -$H34      )/$H34      )*100))</f>
        <v>-7.0000000000000009</v>
      </c>
      <c r="S34" s="53">
        <f>IF(($I34      =0),0,((($K34      -$I34      )/$I34      )*100))</f>
        <v>58.285186041137052</v>
      </c>
      <c r="T34" s="52">
        <f>IF($E34   =0,0,($P34   /$E34   )*100)</f>
        <v>48.25</v>
      </c>
      <c r="U34" s="54">
        <f>IF($E34   =0,0,($Q34   /$E34   )*100)</f>
        <v>67.987333333333339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10234000</v>
      </c>
      <c r="C36" s="93"/>
      <c r="D36" s="93"/>
      <c r="E36" s="93">
        <f t="shared" ref="E36:E41" si="18">$B36      +$C36      +$D36</f>
        <v>10234000</v>
      </c>
      <c r="F36" s="94">
        <v>10234000</v>
      </c>
      <c r="G36" s="95">
        <v>6141000</v>
      </c>
      <c r="H36" s="94">
        <v>3607000</v>
      </c>
      <c r="I36" s="95">
        <v>1657899</v>
      </c>
      <c r="J36" s="94">
        <v>487000</v>
      </c>
      <c r="K36" s="95">
        <v>8926427</v>
      </c>
      <c r="L36" s="94"/>
      <c r="M36" s="95"/>
      <c r="N36" s="94"/>
      <c r="O36" s="95"/>
      <c r="P36" s="94">
        <f t="shared" ref="P36:P41" si="19">$H36      +$J36      +$L36      +$N36</f>
        <v>4094000</v>
      </c>
      <c r="Q36" s="95">
        <f t="shared" ref="Q36:Q41" si="20">$I36      +$K36      +$M36      +$O36</f>
        <v>10584326</v>
      </c>
      <c r="R36" s="48">
        <f t="shared" ref="R36:R41" si="21">IF(($H36      =0),0,((($J36      -$H36      )/$H36      )*100))</f>
        <v>-86.498475187136123</v>
      </c>
      <c r="S36" s="49">
        <f t="shared" ref="S36:S41" si="22">IF(($I36      =0),0,((($K36      -$I36      )/$I36      )*100))</f>
        <v>438.41802184572157</v>
      </c>
      <c r="T36" s="48">
        <f t="shared" ref="T36:T40" si="23">IF(($E36      =0),0,(($P36      /$E36      )*100))</f>
        <v>40.003908540160246</v>
      </c>
      <c r="U36" s="50">
        <f t="shared" ref="U36:U40" si="24">IF(($E36      =0),0,(($Q36      /$E36      )*100))</f>
        <v>103.42315810044948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10234000</v>
      </c>
      <c r="C41" s="96">
        <f>SUM(C36:C40)</f>
        <v>0</v>
      </c>
      <c r="D41" s="96"/>
      <c r="E41" s="96">
        <f t="shared" si="18"/>
        <v>10234000</v>
      </c>
      <c r="F41" s="97">
        <f t="shared" ref="F41:O41" si="25">SUM(F36:F40)</f>
        <v>10234000</v>
      </c>
      <c r="G41" s="98">
        <f t="shared" si="25"/>
        <v>6141000</v>
      </c>
      <c r="H41" s="97">
        <f t="shared" si="25"/>
        <v>3607000</v>
      </c>
      <c r="I41" s="98">
        <f t="shared" si="25"/>
        <v>1657899</v>
      </c>
      <c r="J41" s="97">
        <f t="shared" si="25"/>
        <v>487000</v>
      </c>
      <c r="K41" s="98">
        <f t="shared" si="25"/>
        <v>8926427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4094000</v>
      </c>
      <c r="Q41" s="98">
        <f t="shared" si="20"/>
        <v>10584326</v>
      </c>
      <c r="R41" s="52">
        <f t="shared" si="21"/>
        <v>-86.498475187136123</v>
      </c>
      <c r="S41" s="53">
        <f t="shared" si="22"/>
        <v>438.41802184572157</v>
      </c>
      <c r="T41" s="52">
        <f>IF((+$E36+$E39) =0,0,(P41   /(+$E36+$E39) )*100)</f>
        <v>40.003908540160246</v>
      </c>
      <c r="U41" s="54">
        <f>IF((+$E36+$E39) =0,0,(Q41   /(+$E36+$E39) )*100)</f>
        <v>103.42315810044948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24361000</v>
      </c>
      <c r="C52" s="93"/>
      <c r="D52" s="93"/>
      <c r="E52" s="93">
        <f t="shared" si="26"/>
        <v>24361000</v>
      </c>
      <c r="F52" s="94">
        <v>24361000</v>
      </c>
      <c r="G52" s="95">
        <v>15361000</v>
      </c>
      <c r="H52" s="94">
        <v>7359000</v>
      </c>
      <c r="I52" s="95">
        <v>12838166</v>
      </c>
      <c r="J52" s="94">
        <v>4564000</v>
      </c>
      <c r="K52" s="95">
        <v>9453266</v>
      </c>
      <c r="L52" s="94"/>
      <c r="M52" s="95"/>
      <c r="N52" s="94"/>
      <c r="O52" s="95"/>
      <c r="P52" s="94">
        <f t="shared" si="27"/>
        <v>11923000</v>
      </c>
      <c r="Q52" s="95">
        <f t="shared" si="28"/>
        <v>22291432</v>
      </c>
      <c r="R52" s="48">
        <f t="shared" si="29"/>
        <v>-37.980703899986409</v>
      </c>
      <c r="S52" s="49">
        <f t="shared" si="30"/>
        <v>-26.365915505376702</v>
      </c>
      <c r="T52" s="48">
        <f t="shared" si="31"/>
        <v>48.94298263618078</v>
      </c>
      <c r="U52" s="50">
        <f t="shared" si="32"/>
        <v>91.504585197651991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24361000</v>
      </c>
      <c r="C54" s="96">
        <f>SUM(C43:C53)</f>
        <v>0</v>
      </c>
      <c r="D54" s="96"/>
      <c r="E54" s="96">
        <f t="shared" si="26"/>
        <v>24361000</v>
      </c>
      <c r="F54" s="97">
        <f t="shared" ref="F54:O54" si="33">SUM(F43:F53)</f>
        <v>24361000</v>
      </c>
      <c r="G54" s="98">
        <f t="shared" si="33"/>
        <v>15361000</v>
      </c>
      <c r="H54" s="97">
        <f t="shared" si="33"/>
        <v>7359000</v>
      </c>
      <c r="I54" s="98">
        <f t="shared" si="33"/>
        <v>12838166</v>
      </c>
      <c r="J54" s="97">
        <f t="shared" si="33"/>
        <v>4564000</v>
      </c>
      <c r="K54" s="98">
        <f t="shared" si="33"/>
        <v>9453266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11923000</v>
      </c>
      <c r="Q54" s="98">
        <f t="shared" si="28"/>
        <v>22291432</v>
      </c>
      <c r="R54" s="52">
        <f t="shared" si="29"/>
        <v>-37.980703899986409</v>
      </c>
      <c r="S54" s="53">
        <f t="shared" si="30"/>
        <v>-26.365915505376702</v>
      </c>
      <c r="T54" s="52">
        <f>IF((+$E44+$E46+$E48+$E49+$E52) =0,0,(P54   /(+$E44+$E46+$E48+$E49+$E52) )*100)</f>
        <v>48.94298263618078</v>
      </c>
      <c r="U54" s="54">
        <f>IF((+$E44+$E46+$E48+$E49+$E52) =0,0,(Q54   /(+$E44+$E46+$E48+$E49+$E52) )*100)</f>
        <v>91.504585197651991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38495000</v>
      </c>
      <c r="C68" s="105">
        <f>SUM(C9:C15,C18:C24,C27:C30,C33,C36:C40,C43:C53,C56:C59,C62:C66)</f>
        <v>0</v>
      </c>
      <c r="D68" s="105"/>
      <c r="E68" s="105">
        <f t="shared" si="35"/>
        <v>38495000</v>
      </c>
      <c r="F68" s="106">
        <f t="shared" ref="F68:O68" si="43">SUM(F9:F15,F18:F24,F27:F30,F33,F36:F40,F43:F53,F56:F59,F62:F66)</f>
        <v>38495000</v>
      </c>
      <c r="G68" s="107">
        <f t="shared" si="43"/>
        <v>25042000</v>
      </c>
      <c r="H68" s="106">
        <f t="shared" si="43"/>
        <v>11331000</v>
      </c>
      <c r="I68" s="107">
        <f t="shared" si="43"/>
        <v>14876203</v>
      </c>
      <c r="J68" s="106">
        <f t="shared" si="43"/>
        <v>5786000</v>
      </c>
      <c r="K68" s="107">
        <f t="shared" si="43"/>
        <v>18947196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17117000</v>
      </c>
      <c r="Q68" s="107">
        <f t="shared" si="37"/>
        <v>33823399</v>
      </c>
      <c r="R68" s="61">
        <f t="shared" si="38"/>
        <v>-48.936545759421058</v>
      </c>
      <c r="S68" s="62">
        <f t="shared" si="39"/>
        <v>27.365806987172736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44.465515001948305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87.86439537602287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51791000</v>
      </c>
      <c r="C70" s="93">
        <v>-162000</v>
      </c>
      <c r="D70" s="93"/>
      <c r="E70" s="93">
        <f>$B70      +$C70      +$D70</f>
        <v>51629000</v>
      </c>
      <c r="F70" s="94">
        <v>51791000</v>
      </c>
      <c r="G70" s="95">
        <v>25585000</v>
      </c>
      <c r="H70" s="94">
        <v>5320000</v>
      </c>
      <c r="I70" s="95">
        <v>6077894</v>
      </c>
      <c r="J70" s="94">
        <v>15342000</v>
      </c>
      <c r="K70" s="95">
        <v>22316876</v>
      </c>
      <c r="L70" s="94"/>
      <c r="M70" s="95"/>
      <c r="N70" s="94"/>
      <c r="O70" s="95"/>
      <c r="P70" s="94">
        <f>$H70      +$J70      +$L70      +$N70</f>
        <v>20662000</v>
      </c>
      <c r="Q70" s="95">
        <f>$I70      +$K70      +$M70      +$O70</f>
        <v>28394770</v>
      </c>
      <c r="R70" s="48">
        <f>IF(($H70      =0),0,((($J70      -$H70      )/$H70      )*100))</f>
        <v>188.38345864661653</v>
      </c>
      <c r="S70" s="49">
        <f>IF(($I70      =0),0,((($K70      -$I70      )/$I70      )*100))</f>
        <v>267.1810663364646</v>
      </c>
      <c r="T70" s="48">
        <f>IF(($E70      =0),0,(($P70      /$E70      )*100))</f>
        <v>40.020143717678046</v>
      </c>
      <c r="U70" s="50">
        <f>IF(($E70      =0),0,(($Q70      /$E70      )*100))</f>
        <v>54.997714462801916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51791000</v>
      </c>
      <c r="C72" s="102">
        <f>SUM(C70:C71)</f>
        <v>-162000</v>
      </c>
      <c r="D72" s="102"/>
      <c r="E72" s="102">
        <f>$B72      +$C72      +$D72</f>
        <v>51629000</v>
      </c>
      <c r="F72" s="103">
        <f t="shared" ref="F72:O72" si="44">SUM(F70:F71)</f>
        <v>51791000</v>
      </c>
      <c r="G72" s="104">
        <f t="shared" si="44"/>
        <v>25585000</v>
      </c>
      <c r="H72" s="103">
        <f t="shared" si="44"/>
        <v>5320000</v>
      </c>
      <c r="I72" s="104">
        <f t="shared" si="44"/>
        <v>6077894</v>
      </c>
      <c r="J72" s="103">
        <f t="shared" si="44"/>
        <v>15342000</v>
      </c>
      <c r="K72" s="104">
        <f t="shared" si="44"/>
        <v>22316876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20662000</v>
      </c>
      <c r="Q72" s="104">
        <f>$I72      +$K72      +$M72      +$O72</f>
        <v>28394770</v>
      </c>
      <c r="R72" s="57">
        <f>IF(($H72      =0),0,((($J72      -$H72      )/$H72      )*100))</f>
        <v>188.38345864661653</v>
      </c>
      <c r="S72" s="58">
        <f>IF(($I72      =0),0,((($K72      -$I72      )/$I72      )*100))</f>
        <v>267.1810663364646</v>
      </c>
      <c r="T72" s="57">
        <f>IF(($E70      =0),0,(($P70      /$E70      )*100))</f>
        <v>40.020143717678046</v>
      </c>
      <c r="U72" s="59">
        <f>IF($E70   =0,0,($Q70   /$E70 )*100)</f>
        <v>54.997714462801916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51791000</v>
      </c>
      <c r="C73" s="105">
        <f>SUM(C70:C71)</f>
        <v>-162000</v>
      </c>
      <c r="D73" s="105"/>
      <c r="E73" s="105">
        <f>$B73      +$C73      +$D73</f>
        <v>51629000</v>
      </c>
      <c r="F73" s="106">
        <f t="shared" ref="F73:O73" si="45">SUM(F70:F71)</f>
        <v>51791000</v>
      </c>
      <c r="G73" s="107">
        <f t="shared" si="45"/>
        <v>25585000</v>
      </c>
      <c r="H73" s="106">
        <f t="shared" si="45"/>
        <v>5320000</v>
      </c>
      <c r="I73" s="107">
        <f t="shared" si="45"/>
        <v>6077894</v>
      </c>
      <c r="J73" s="106">
        <f t="shared" si="45"/>
        <v>15342000</v>
      </c>
      <c r="K73" s="107">
        <f t="shared" si="45"/>
        <v>22316876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20662000</v>
      </c>
      <c r="Q73" s="107">
        <f>$I73      +$K73      +$M73      +$O73</f>
        <v>28394770</v>
      </c>
      <c r="R73" s="61">
        <f>IF(($H73      =0),0,((($J73      -$H73      )/$H73      )*100))</f>
        <v>188.38345864661653</v>
      </c>
      <c r="S73" s="62">
        <f>IF(($I73      =0),0,((($K73      -$I73      )/$I73      )*100))</f>
        <v>267.1810663364646</v>
      </c>
      <c r="T73" s="61">
        <f>IF(($E70      =0),0,(($P70      /$E70      )*100))</f>
        <v>40.020143717678046</v>
      </c>
      <c r="U73" s="65">
        <f>IF($E70   =0,0,($Q70   /$E70 )*100)</f>
        <v>54.997714462801916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90286000</v>
      </c>
      <c r="C74" s="105">
        <f>SUM(C9:C15,C18:C24,C27:C30,C33,C36:C40,C43:C53,C56:C59,C62:C66,C70:C71)</f>
        <v>-162000</v>
      </c>
      <c r="D74" s="105"/>
      <c r="E74" s="105">
        <f>$B74      +$C74      +$D74</f>
        <v>90124000</v>
      </c>
      <c r="F74" s="106">
        <f t="shared" ref="F74:O74" si="46">SUM(F9:F15,F18:F24,F27:F30,F33,F36:F40,F43:F53,F56:F59,F62:F66,F70:F71)</f>
        <v>90286000</v>
      </c>
      <c r="G74" s="107">
        <f t="shared" si="46"/>
        <v>50627000</v>
      </c>
      <c r="H74" s="106">
        <f t="shared" si="46"/>
        <v>16651000</v>
      </c>
      <c r="I74" s="107">
        <f t="shared" si="46"/>
        <v>20954097</v>
      </c>
      <c r="J74" s="106">
        <f t="shared" si="46"/>
        <v>21128000</v>
      </c>
      <c r="K74" s="107">
        <f t="shared" si="46"/>
        <v>41264072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37779000</v>
      </c>
      <c r="Q74" s="107">
        <f>$I74      +$K74      +$M74      +$O74</f>
        <v>62218169</v>
      </c>
      <c r="R74" s="61">
        <f>IF(($H74      =0),0,((($J74      -$H74      )/$H74      )*100))</f>
        <v>26.887274037595336</v>
      </c>
      <c r="S74" s="62">
        <f>IF(($I74      =0),0,((($K74      -$I74      )/$I74      )*100))</f>
        <v>96.926033128509431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41.918911721627978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69.036182370955572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13380000</v>
      </c>
      <c r="C87" s="119">
        <f t="shared" si="55"/>
        <v>0</v>
      </c>
      <c r="D87" s="119">
        <f t="shared" si="55"/>
        <v>0</v>
      </c>
      <c r="E87" s="119">
        <f t="shared" si="55"/>
        <v>13380000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13380000</v>
      </c>
      <c r="C91" s="93"/>
      <c r="D91" s="93"/>
      <c r="E91" s="93">
        <f t="shared" si="56"/>
        <v>13380000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13380000</v>
      </c>
      <c r="C114" s="128">
        <f t="shared" si="69"/>
        <v>0</v>
      </c>
      <c r="D114" s="128">
        <f t="shared" si="69"/>
        <v>0</v>
      </c>
      <c r="E114" s="128">
        <f t="shared" si="69"/>
        <v>13380000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13380000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13380000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kRbE/qruruTVLs62Kh213WDjAkG8Rd8LzH6hH7d1hFH7Sv3ry/J8+Ekx76glTGYM/h18mGQKj4LBxPkCIc4sQ==" saltValue="vZzZcvDNvw3MU3t+yjWl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1238000</v>
      </c>
      <c r="I10" s="95">
        <v>1102000</v>
      </c>
      <c r="J10" s="94">
        <v>855000</v>
      </c>
      <c r="K10" s="95">
        <v>854470</v>
      </c>
      <c r="L10" s="94"/>
      <c r="M10" s="95"/>
      <c r="N10" s="94"/>
      <c r="O10" s="95"/>
      <c r="P10" s="94">
        <f t="shared" ref="P10:P16" si="1">$H10      +$J10      +$L10      +$N10</f>
        <v>2093000</v>
      </c>
      <c r="Q10" s="95">
        <f t="shared" ref="Q10:Q16" si="2">$I10      +$K10      +$M10      +$O10</f>
        <v>1956470</v>
      </c>
      <c r="R10" s="48">
        <f t="shared" ref="R10:R16" si="3">IF(($H10      =0),0,((($J10      -$H10      )/$H10      )*100))</f>
        <v>-30.936995153473347</v>
      </c>
      <c r="S10" s="49">
        <f t="shared" ref="S10:S16" si="4">IF(($I10      =0),0,((($K10      -$I10      )/$I10      )*100))</f>
        <v>-22.461887477313976</v>
      </c>
      <c r="T10" s="48">
        <f t="shared" ref="T10:T15" si="5">IF(($E10      =0),0,(($P10      /$E10      )*100))</f>
        <v>69.766666666666666</v>
      </c>
      <c r="U10" s="50">
        <f t="shared" ref="U10:U15" si="6">IF(($E10      =0),0,(($Q10      /$E10      )*100))</f>
        <v>65.215666666666678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1238000</v>
      </c>
      <c r="I16" s="98">
        <f t="shared" si="7"/>
        <v>1102000</v>
      </c>
      <c r="J16" s="97">
        <f t="shared" si="7"/>
        <v>855000</v>
      </c>
      <c r="K16" s="98">
        <f t="shared" si="7"/>
        <v>854470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2093000</v>
      </c>
      <c r="Q16" s="98">
        <f t="shared" si="2"/>
        <v>1956470</v>
      </c>
      <c r="R16" s="52">
        <f t="shared" si="3"/>
        <v>-30.936995153473347</v>
      </c>
      <c r="S16" s="53">
        <f t="shared" si="4"/>
        <v>-22.461887477313976</v>
      </c>
      <c r="T16" s="52">
        <f>IF((SUM($E9:$E13))=0,0,(P16/(SUM($E9:$E13))*100))</f>
        <v>69.766666666666666</v>
      </c>
      <c r="U16" s="54">
        <f>IF((SUM($E9:$E13))=0,0,(Q16/(SUM($E9:$E13))*100))</f>
        <v>65.215666666666678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>
        <v>257000</v>
      </c>
      <c r="K33" s="95">
        <v>510472</v>
      </c>
      <c r="L33" s="94"/>
      <c r="M33" s="95"/>
      <c r="N33" s="94"/>
      <c r="O33" s="95"/>
      <c r="P33" s="94">
        <f>$H33      +$J33      +$L33      +$N33</f>
        <v>257000</v>
      </c>
      <c r="Q33" s="95">
        <f>$I33      +$K33      +$M33      +$O33</f>
        <v>510472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21.416666666666668</v>
      </c>
      <c r="U33" s="50">
        <f>IF(($E33      =0),0,(($Q33      /$E33      )*100))</f>
        <v>42.539333333333332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257000</v>
      </c>
      <c r="K34" s="98">
        <f t="shared" si="17"/>
        <v>510472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257000</v>
      </c>
      <c r="Q34" s="98">
        <f>$I34      +$K34      +$M34      +$O34</f>
        <v>510472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21.416666666666668</v>
      </c>
      <c r="U34" s="54">
        <f>IF($E34   =0,0,($Q34   /$E34   )*100)</f>
        <v>42.539333333333332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23236000</v>
      </c>
      <c r="C36" s="93"/>
      <c r="D36" s="93"/>
      <c r="E36" s="93">
        <f t="shared" ref="E36:E41" si="18">$B36      +$C36      +$D36</f>
        <v>23236000</v>
      </c>
      <c r="F36" s="94">
        <v>24630000</v>
      </c>
      <c r="G36" s="95">
        <v>10688000</v>
      </c>
      <c r="H36" s="94"/>
      <c r="I36" s="95"/>
      <c r="J36" s="94">
        <v>732000</v>
      </c>
      <c r="K36" s="95">
        <v>2130240</v>
      </c>
      <c r="L36" s="94"/>
      <c r="M36" s="95"/>
      <c r="N36" s="94"/>
      <c r="O36" s="95"/>
      <c r="P36" s="94">
        <f t="shared" ref="P36:P41" si="19">$H36      +$J36      +$L36      +$N36</f>
        <v>732000</v>
      </c>
      <c r="Q36" s="95">
        <f t="shared" ref="Q36:Q41" si="20">$I36      +$K36      +$M36      +$O36</f>
        <v>2130240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3.1502840420037872</v>
      </c>
      <c r="U36" s="50">
        <f t="shared" ref="U36:U40" si="24">IF(($E36      =0),0,(($Q36      /$E36      )*100))</f>
        <v>9.1678430022379054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23236000</v>
      </c>
      <c r="C41" s="96">
        <f>SUM(C36:C40)</f>
        <v>0</v>
      </c>
      <c r="D41" s="96"/>
      <c r="E41" s="96">
        <f t="shared" si="18"/>
        <v>23236000</v>
      </c>
      <c r="F41" s="97">
        <f t="shared" ref="F41:O41" si="25">SUM(F36:F40)</f>
        <v>24630000</v>
      </c>
      <c r="G41" s="98">
        <f t="shared" si="25"/>
        <v>10688000</v>
      </c>
      <c r="H41" s="97">
        <f t="shared" si="25"/>
        <v>0</v>
      </c>
      <c r="I41" s="98">
        <f t="shared" si="25"/>
        <v>0</v>
      </c>
      <c r="J41" s="97">
        <f t="shared" si="25"/>
        <v>732000</v>
      </c>
      <c r="K41" s="98">
        <f t="shared" si="25"/>
        <v>2130240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732000</v>
      </c>
      <c r="Q41" s="98">
        <f t="shared" si="20"/>
        <v>2130240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3.1502840420037872</v>
      </c>
      <c r="U41" s="54">
        <f>IF((+$E36+$E39) =0,0,(Q41   /(+$E36+$E39) )*100)</f>
        <v>9.1678430022379054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35000000</v>
      </c>
      <c r="C45" s="93"/>
      <c r="D45" s="93"/>
      <c r="E45" s="93">
        <f t="shared" si="26"/>
        <v>35000000</v>
      </c>
      <c r="F45" s="94">
        <v>35000000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12000000</v>
      </c>
      <c r="H52" s="94">
        <v>2756000</v>
      </c>
      <c r="I52" s="95"/>
      <c r="J52" s="94">
        <v>2439000</v>
      </c>
      <c r="K52" s="95">
        <v>5730579</v>
      </c>
      <c r="L52" s="94"/>
      <c r="M52" s="95"/>
      <c r="N52" s="94"/>
      <c r="O52" s="95"/>
      <c r="P52" s="94">
        <f t="shared" si="27"/>
        <v>5195000</v>
      </c>
      <c r="Q52" s="95">
        <f t="shared" si="28"/>
        <v>5730579</v>
      </c>
      <c r="R52" s="48">
        <f t="shared" si="29"/>
        <v>-11.502177068214804</v>
      </c>
      <c r="S52" s="49">
        <f t="shared" si="30"/>
        <v>0</v>
      </c>
      <c r="T52" s="48">
        <f t="shared" si="31"/>
        <v>34.633333333333333</v>
      </c>
      <c r="U52" s="50">
        <f t="shared" si="32"/>
        <v>38.203859999999999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50000000</v>
      </c>
      <c r="C54" s="96">
        <f>SUM(C43:C53)</f>
        <v>0</v>
      </c>
      <c r="D54" s="96"/>
      <c r="E54" s="96">
        <f t="shared" si="26"/>
        <v>50000000</v>
      </c>
      <c r="F54" s="97">
        <f t="shared" ref="F54:O54" si="33">SUM(F43:F53)</f>
        <v>50000000</v>
      </c>
      <c r="G54" s="98">
        <f t="shared" si="33"/>
        <v>12000000</v>
      </c>
      <c r="H54" s="97">
        <f t="shared" si="33"/>
        <v>2756000</v>
      </c>
      <c r="I54" s="98">
        <f t="shared" si="33"/>
        <v>0</v>
      </c>
      <c r="J54" s="97">
        <f t="shared" si="33"/>
        <v>2439000</v>
      </c>
      <c r="K54" s="98">
        <f t="shared" si="33"/>
        <v>5730579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5195000</v>
      </c>
      <c r="Q54" s="98">
        <f t="shared" si="28"/>
        <v>5730579</v>
      </c>
      <c r="R54" s="52">
        <f t="shared" si="29"/>
        <v>-11.502177068214804</v>
      </c>
      <c r="S54" s="53">
        <f t="shared" si="30"/>
        <v>0</v>
      </c>
      <c r="T54" s="52">
        <f>IF((+$E44+$E46+$E48+$E49+$E52) =0,0,(P54   /(+$E44+$E46+$E48+$E49+$E52) )*100)</f>
        <v>34.633333333333333</v>
      </c>
      <c r="U54" s="54">
        <f>IF((+$E44+$E46+$E48+$E49+$E52) =0,0,(Q54   /(+$E44+$E46+$E48+$E49+$E52) )*100)</f>
        <v>38.203859999999999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77436000</v>
      </c>
      <c r="C68" s="105">
        <f>SUM(C9:C15,C18:C24,C27:C30,C33,C36:C40,C43:C53,C56:C59,C62:C66)</f>
        <v>0</v>
      </c>
      <c r="D68" s="105"/>
      <c r="E68" s="105">
        <f t="shared" si="35"/>
        <v>77436000</v>
      </c>
      <c r="F68" s="106">
        <f t="shared" ref="F68:O68" si="43">SUM(F9:F15,F18:F24,F27:F30,F33,F36:F40,F43:F53,F56:F59,F62:F66)</f>
        <v>78830000</v>
      </c>
      <c r="G68" s="107">
        <f t="shared" si="43"/>
        <v>25988000</v>
      </c>
      <c r="H68" s="106">
        <f t="shared" si="43"/>
        <v>3994000</v>
      </c>
      <c r="I68" s="107">
        <f t="shared" si="43"/>
        <v>1102000</v>
      </c>
      <c r="J68" s="106">
        <f t="shared" si="43"/>
        <v>4283000</v>
      </c>
      <c r="K68" s="107">
        <f t="shared" si="43"/>
        <v>9225761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8277000</v>
      </c>
      <c r="Q68" s="107">
        <f t="shared" si="37"/>
        <v>10327761</v>
      </c>
      <c r="R68" s="61">
        <f t="shared" si="38"/>
        <v>7.2358537806710057</v>
      </c>
      <c r="S68" s="62">
        <f t="shared" si="39"/>
        <v>737.1833938294011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19.504665849750214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24.337263172777828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25550000</v>
      </c>
      <c r="C70" s="93">
        <v>-24273000</v>
      </c>
      <c r="D70" s="93"/>
      <c r="E70" s="93">
        <f>$B70      +$C70      +$D70</f>
        <v>1277000</v>
      </c>
      <c r="F70" s="94">
        <v>25550000</v>
      </c>
      <c r="G70" s="95">
        <v>560000</v>
      </c>
      <c r="H70" s="94">
        <v>297000</v>
      </c>
      <c r="I70" s="95">
        <v>530483</v>
      </c>
      <c r="J70" s="94">
        <v>262000</v>
      </c>
      <c r="K70" s="95">
        <v>360343</v>
      </c>
      <c r="L70" s="94"/>
      <c r="M70" s="95"/>
      <c r="N70" s="94"/>
      <c r="O70" s="95"/>
      <c r="P70" s="94">
        <f>$H70      +$J70      +$L70      +$N70</f>
        <v>559000</v>
      </c>
      <c r="Q70" s="95">
        <f>$I70      +$K70      +$M70      +$O70</f>
        <v>890826</v>
      </c>
      <c r="R70" s="48">
        <f>IF(($H70      =0),0,((($J70      -$H70      )/$H70      )*100))</f>
        <v>-11.784511784511785</v>
      </c>
      <c r="S70" s="49">
        <f>IF(($I70      =0),0,((($K70      -$I70      )/$I70      )*100))</f>
        <v>-32.072658313273003</v>
      </c>
      <c r="T70" s="48">
        <f>IF(($E70      =0),0,(($P70      /$E70      )*100))</f>
        <v>43.774471417384497</v>
      </c>
      <c r="U70" s="50">
        <f>IF(($E70      =0),0,(($Q70      /$E70      )*100))</f>
        <v>69.759279561472198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25550000</v>
      </c>
      <c r="C72" s="102">
        <f>SUM(C70:C71)</f>
        <v>-24273000</v>
      </c>
      <c r="D72" s="102"/>
      <c r="E72" s="102">
        <f>$B72      +$C72      +$D72</f>
        <v>1277000</v>
      </c>
      <c r="F72" s="103">
        <f t="shared" ref="F72:O72" si="44">SUM(F70:F71)</f>
        <v>25550000</v>
      </c>
      <c r="G72" s="104">
        <f t="shared" si="44"/>
        <v>560000</v>
      </c>
      <c r="H72" s="103">
        <f t="shared" si="44"/>
        <v>297000</v>
      </c>
      <c r="I72" s="104">
        <f t="shared" si="44"/>
        <v>530483</v>
      </c>
      <c r="J72" s="103">
        <f t="shared" si="44"/>
        <v>262000</v>
      </c>
      <c r="K72" s="104">
        <f t="shared" si="44"/>
        <v>360343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559000</v>
      </c>
      <c r="Q72" s="104">
        <f>$I72      +$K72      +$M72      +$O72</f>
        <v>890826</v>
      </c>
      <c r="R72" s="57">
        <f>IF(($H72      =0),0,((($J72      -$H72      )/$H72      )*100))</f>
        <v>-11.784511784511785</v>
      </c>
      <c r="S72" s="58">
        <f>IF(($I72      =0),0,((($K72      -$I72      )/$I72      )*100))</f>
        <v>-32.072658313273003</v>
      </c>
      <c r="T72" s="57">
        <f>IF(($E70      =0),0,(($P70      /$E70      )*100))</f>
        <v>43.774471417384497</v>
      </c>
      <c r="U72" s="59">
        <f>IF($E70   =0,0,($Q70   /$E70 )*100)</f>
        <v>69.759279561472198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25550000</v>
      </c>
      <c r="C73" s="105">
        <f>SUM(C70:C71)</f>
        <v>-24273000</v>
      </c>
      <c r="D73" s="105"/>
      <c r="E73" s="105">
        <f>$B73      +$C73      +$D73</f>
        <v>1277000</v>
      </c>
      <c r="F73" s="106">
        <f t="shared" ref="F73:O73" si="45">SUM(F70:F71)</f>
        <v>25550000</v>
      </c>
      <c r="G73" s="107">
        <f t="shared" si="45"/>
        <v>560000</v>
      </c>
      <c r="H73" s="106">
        <f t="shared" si="45"/>
        <v>297000</v>
      </c>
      <c r="I73" s="107">
        <f t="shared" si="45"/>
        <v>530483</v>
      </c>
      <c r="J73" s="106">
        <f t="shared" si="45"/>
        <v>262000</v>
      </c>
      <c r="K73" s="107">
        <f t="shared" si="45"/>
        <v>360343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559000</v>
      </c>
      <c r="Q73" s="107">
        <f>$I73      +$K73      +$M73      +$O73</f>
        <v>890826</v>
      </c>
      <c r="R73" s="61">
        <f>IF(($H73      =0),0,((($J73      -$H73      )/$H73      )*100))</f>
        <v>-11.784511784511785</v>
      </c>
      <c r="S73" s="62">
        <f>IF(($I73      =0),0,((($K73      -$I73      )/$I73      )*100))</f>
        <v>-32.072658313273003</v>
      </c>
      <c r="T73" s="61">
        <f>IF(($E70      =0),0,(($P70      /$E70      )*100))</f>
        <v>43.774471417384497</v>
      </c>
      <c r="U73" s="65">
        <f>IF($E70   =0,0,($Q70   /$E70 )*100)</f>
        <v>69.759279561472198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102986000</v>
      </c>
      <c r="C74" s="105">
        <f>SUM(C9:C15,C18:C24,C27:C30,C33,C36:C40,C43:C53,C56:C59,C62:C66,C70:C71)</f>
        <v>-24273000</v>
      </c>
      <c r="D74" s="105"/>
      <c r="E74" s="105">
        <f>$B74      +$C74      +$D74</f>
        <v>78713000</v>
      </c>
      <c r="F74" s="106">
        <f t="shared" ref="F74:O74" si="46">SUM(F9:F15,F18:F24,F27:F30,F33,F36:F40,F43:F53,F56:F59,F62:F66,F70:F71)</f>
        <v>104380000</v>
      </c>
      <c r="G74" s="107">
        <f t="shared" si="46"/>
        <v>26548000</v>
      </c>
      <c r="H74" s="106">
        <f t="shared" si="46"/>
        <v>4291000</v>
      </c>
      <c r="I74" s="107">
        <f t="shared" si="46"/>
        <v>1632483</v>
      </c>
      <c r="J74" s="106">
        <f t="shared" si="46"/>
        <v>4545000</v>
      </c>
      <c r="K74" s="107">
        <f t="shared" si="46"/>
        <v>9586104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8836000</v>
      </c>
      <c r="Q74" s="107">
        <f>$I74      +$K74      +$M74      +$O74</f>
        <v>11218587</v>
      </c>
      <c r="R74" s="61">
        <f>IF(($H74      =0),0,((($J74      -$H74      )/$H74      )*100))</f>
        <v>5.9193661151246797</v>
      </c>
      <c r="S74" s="62">
        <f>IF(($I74      =0),0,((($K74      -$I74      )/$I74      )*100))</f>
        <v>487.2100352652983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20.213666415025276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25.664189142817929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2970000</v>
      </c>
      <c r="C87" s="119">
        <f t="shared" si="55"/>
        <v>-38000</v>
      </c>
      <c r="D87" s="119">
        <f t="shared" si="55"/>
        <v>0</v>
      </c>
      <c r="E87" s="119">
        <f t="shared" si="55"/>
        <v>2932000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2970000</v>
      </c>
      <c r="C91" s="93">
        <v>-38000</v>
      </c>
      <c r="D91" s="93"/>
      <c r="E91" s="93">
        <f t="shared" si="56"/>
        <v>2932000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2970000</v>
      </c>
      <c r="C114" s="128">
        <f t="shared" si="69"/>
        <v>-38000</v>
      </c>
      <c r="D114" s="128">
        <f t="shared" si="69"/>
        <v>0</v>
      </c>
      <c r="E114" s="128">
        <f t="shared" si="69"/>
        <v>2932000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2970000</v>
      </c>
      <c r="C115" s="130">
        <f t="shared" ref="C115:Q115" si="70">C87</f>
        <v>-38000</v>
      </c>
      <c r="D115" s="130">
        <f t="shared" si="70"/>
        <v>0</v>
      </c>
      <c r="E115" s="130">
        <f t="shared" si="70"/>
        <v>2932000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anB0xVi4kBy+LrJq30qUZhQRUK5KK3KGeP7XSE4Sixy+AxqW4ahFTrM2cFMpReC9hRsPy8N9dau9sVLUE5En7A==" saltValue="NumEHp5L9KT7sNJCe/O4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1300000</v>
      </c>
      <c r="C10" s="93"/>
      <c r="D10" s="93"/>
      <c r="E10" s="93">
        <f t="shared" ref="E10:E16" si="0">$B10      +$C10      +$D10</f>
        <v>1300000</v>
      </c>
      <c r="F10" s="94">
        <v>1300000</v>
      </c>
      <c r="G10" s="95">
        <v>1300000</v>
      </c>
      <c r="H10" s="94">
        <v>548000</v>
      </c>
      <c r="I10" s="95">
        <v>547047</v>
      </c>
      <c r="J10" s="94">
        <v>403000</v>
      </c>
      <c r="K10" s="95">
        <v>452862</v>
      </c>
      <c r="L10" s="94"/>
      <c r="M10" s="95"/>
      <c r="N10" s="94"/>
      <c r="O10" s="95"/>
      <c r="P10" s="94">
        <f t="shared" ref="P10:P16" si="1">$H10      +$J10      +$L10      +$N10</f>
        <v>951000</v>
      </c>
      <c r="Q10" s="95">
        <f t="shared" ref="Q10:Q16" si="2">$I10      +$K10      +$M10      +$O10</f>
        <v>999909</v>
      </c>
      <c r="R10" s="48">
        <f t="shared" ref="R10:R16" si="3">IF(($H10      =0),0,((($J10      -$H10      )/$H10      )*100))</f>
        <v>-26.459854014598537</v>
      </c>
      <c r="S10" s="49">
        <f t="shared" ref="S10:S16" si="4">IF(($I10      =0),0,((($K10      -$I10      )/$I10      )*100))</f>
        <v>-17.216985012256718</v>
      </c>
      <c r="T10" s="48">
        <f t="shared" ref="T10:T15" si="5">IF(($E10      =0),0,(($P10      /$E10      )*100))</f>
        <v>73.15384615384616</v>
      </c>
      <c r="U10" s="50">
        <f t="shared" ref="U10:U15" si="6">IF(($E10      =0),0,(($Q10      /$E10      )*100))</f>
        <v>76.916076923076929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1300000</v>
      </c>
      <c r="C16" s="96">
        <f>SUM(C9:C15)</f>
        <v>0</v>
      </c>
      <c r="D16" s="96"/>
      <c r="E16" s="96">
        <f t="shared" si="0"/>
        <v>1300000</v>
      </c>
      <c r="F16" s="97">
        <f t="shared" ref="F16:O16" si="7">SUM(F9:F15)</f>
        <v>1300000</v>
      </c>
      <c r="G16" s="98">
        <f t="shared" si="7"/>
        <v>1300000</v>
      </c>
      <c r="H16" s="97">
        <f t="shared" si="7"/>
        <v>548000</v>
      </c>
      <c r="I16" s="98">
        <f t="shared" si="7"/>
        <v>547047</v>
      </c>
      <c r="J16" s="97">
        <f t="shared" si="7"/>
        <v>403000</v>
      </c>
      <c r="K16" s="98">
        <f t="shared" si="7"/>
        <v>452862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951000</v>
      </c>
      <c r="Q16" s="98">
        <f t="shared" si="2"/>
        <v>999909</v>
      </c>
      <c r="R16" s="52">
        <f t="shared" si="3"/>
        <v>-26.459854014598537</v>
      </c>
      <c r="S16" s="53">
        <f t="shared" si="4"/>
        <v>-17.216985012256718</v>
      </c>
      <c r="T16" s="52">
        <f>IF((SUM($E9:$E13))=0,0,(P16/(SUM($E9:$E13))*100))</f>
        <v>73.15384615384616</v>
      </c>
      <c r="U16" s="54">
        <f>IF((SUM($E9:$E13))=0,0,(Q16/(SUM($E9:$E13))*100))</f>
        <v>76.916076923076929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2568000</v>
      </c>
      <c r="C20" s="93"/>
      <c r="D20" s="93"/>
      <c r="E20" s="93">
        <f t="shared" si="8"/>
        <v>2568000</v>
      </c>
      <c r="F20" s="94">
        <v>2568000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2568000</v>
      </c>
      <c r="C25" s="96">
        <f>SUM(C18:C24)</f>
        <v>0</v>
      </c>
      <c r="D25" s="96"/>
      <c r="E25" s="96">
        <f t="shared" si="8"/>
        <v>2568000</v>
      </c>
      <c r="F25" s="97">
        <f t="shared" ref="F25:O25" si="15">SUM(F18:F24)</f>
        <v>2568000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2455000</v>
      </c>
      <c r="C30" s="93"/>
      <c r="D30" s="93"/>
      <c r="E30" s="93">
        <f>$B30      +$C30      +$D30</f>
        <v>2455000</v>
      </c>
      <c r="F30" s="94">
        <v>2455000</v>
      </c>
      <c r="G30" s="95">
        <v>1719000</v>
      </c>
      <c r="H30" s="94"/>
      <c r="I30" s="95"/>
      <c r="J30" s="94">
        <v>658000</v>
      </c>
      <c r="K30" s="95">
        <v>394619</v>
      </c>
      <c r="L30" s="94"/>
      <c r="M30" s="95"/>
      <c r="N30" s="94"/>
      <c r="O30" s="95"/>
      <c r="P30" s="94">
        <f>$H30      +$J30      +$L30      +$N30</f>
        <v>658000</v>
      </c>
      <c r="Q30" s="95">
        <f>$I30      +$K30      +$M30      +$O30</f>
        <v>394619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26.802443991853359</v>
      </c>
      <c r="U30" s="50">
        <f>IF(($E30      =0),0,(($Q30      /$E30      )*100))</f>
        <v>16.074093686354381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2455000</v>
      </c>
      <c r="C31" s="96">
        <f>SUM(C27:C30)</f>
        <v>0</v>
      </c>
      <c r="D31" s="96"/>
      <c r="E31" s="96">
        <f>$B31      +$C31      +$D31</f>
        <v>2455000</v>
      </c>
      <c r="F31" s="97">
        <f t="shared" ref="F31:O31" si="16">SUM(F27:F30)</f>
        <v>2455000</v>
      </c>
      <c r="G31" s="98">
        <f t="shared" si="16"/>
        <v>1719000</v>
      </c>
      <c r="H31" s="97">
        <f t="shared" si="16"/>
        <v>0</v>
      </c>
      <c r="I31" s="98">
        <f t="shared" si="16"/>
        <v>0</v>
      </c>
      <c r="J31" s="97">
        <f t="shared" si="16"/>
        <v>658000</v>
      </c>
      <c r="K31" s="98">
        <f t="shared" si="16"/>
        <v>394619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658000</v>
      </c>
      <c r="Q31" s="98">
        <f>$I31      +$K31      +$M31      +$O31</f>
        <v>394619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26.802443991853359</v>
      </c>
      <c r="U31" s="54">
        <f>IF($E31   =0,0,($Q31   /$E31   )*100)</f>
        <v>16.074093686354381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>
        <v>300000</v>
      </c>
      <c r="I33" s="95">
        <v>511780</v>
      </c>
      <c r="J33" s="94">
        <v>540000</v>
      </c>
      <c r="K33" s="95">
        <v>617550</v>
      </c>
      <c r="L33" s="94"/>
      <c r="M33" s="95"/>
      <c r="N33" s="94"/>
      <c r="O33" s="95"/>
      <c r="P33" s="94">
        <f>$H33      +$J33      +$L33      +$N33</f>
        <v>840000</v>
      </c>
      <c r="Q33" s="95">
        <f>$I33      +$K33      +$M33      +$O33</f>
        <v>1129330</v>
      </c>
      <c r="R33" s="48">
        <f>IF(($H33      =0),0,((($J33      -$H33      )/$H33      )*100))</f>
        <v>80</v>
      </c>
      <c r="S33" s="49">
        <f>IF(($I33      =0),0,((($K33      -$I33      )/$I33      )*100))</f>
        <v>20.667083512446755</v>
      </c>
      <c r="T33" s="48">
        <f>IF(($E33      =0),0,(($P33      /$E33      )*100))</f>
        <v>70</v>
      </c>
      <c r="U33" s="50">
        <f>IF(($E33      =0),0,(($Q33      /$E33      )*100))</f>
        <v>94.110833333333332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300000</v>
      </c>
      <c r="I34" s="98">
        <f t="shared" si="17"/>
        <v>511780</v>
      </c>
      <c r="J34" s="97">
        <f t="shared" si="17"/>
        <v>540000</v>
      </c>
      <c r="K34" s="98">
        <f t="shared" si="17"/>
        <v>617550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840000</v>
      </c>
      <c r="Q34" s="98">
        <f>$I34      +$K34      +$M34      +$O34</f>
        <v>1129330</v>
      </c>
      <c r="R34" s="52">
        <f>IF(($H34      =0),0,((($J34      -$H34      )/$H34      )*100))</f>
        <v>80</v>
      </c>
      <c r="S34" s="53">
        <f>IF(($I34      =0),0,((($K34      -$I34      )/$I34      )*100))</f>
        <v>20.667083512446755</v>
      </c>
      <c r="T34" s="52">
        <f>IF($E34   =0,0,($P34   /$E34   )*100)</f>
        <v>70</v>
      </c>
      <c r="U34" s="54">
        <f>IF($E34   =0,0,($Q34   /$E34   )*100)</f>
        <v>94.110833333333332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7523000</v>
      </c>
      <c r="C68" s="105">
        <f>SUM(C9:C15,C18:C24,C27:C30,C33,C36:C40,C43:C53,C56:C59,C62:C66)</f>
        <v>0</v>
      </c>
      <c r="D68" s="105"/>
      <c r="E68" s="105">
        <f t="shared" si="35"/>
        <v>7523000</v>
      </c>
      <c r="F68" s="106">
        <f t="shared" ref="F68:O68" si="43">SUM(F9:F15,F18:F24,F27:F30,F33,F36:F40,F43:F53,F56:F59,F62:F66)</f>
        <v>7523000</v>
      </c>
      <c r="G68" s="107">
        <f t="shared" si="43"/>
        <v>3859000</v>
      </c>
      <c r="H68" s="106">
        <f t="shared" si="43"/>
        <v>848000</v>
      </c>
      <c r="I68" s="107">
        <f t="shared" si="43"/>
        <v>1058827</v>
      </c>
      <c r="J68" s="106">
        <f t="shared" si="43"/>
        <v>1601000</v>
      </c>
      <c r="K68" s="107">
        <f t="shared" si="43"/>
        <v>1465031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2449000</v>
      </c>
      <c r="Q68" s="107">
        <f t="shared" si="37"/>
        <v>2523858</v>
      </c>
      <c r="R68" s="61">
        <f t="shared" si="38"/>
        <v>88.797169811320757</v>
      </c>
      <c r="S68" s="62">
        <f t="shared" si="39"/>
        <v>38.36358536380353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49.42482341069627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50.935580221997981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>
        <v>24203000</v>
      </c>
      <c r="D70" s="93"/>
      <c r="E70" s="93">
        <f>$B70      +$C70      +$D70</f>
        <v>24203000</v>
      </c>
      <c r="F70" s="94">
        <v>0</v>
      </c>
      <c r="G70" s="95">
        <v>16331000</v>
      </c>
      <c r="H70" s="94">
        <v>1303000</v>
      </c>
      <c r="I70" s="95"/>
      <c r="J70" s="94">
        <v>2131000</v>
      </c>
      <c r="K70" s="95"/>
      <c r="L70" s="94"/>
      <c r="M70" s="95"/>
      <c r="N70" s="94"/>
      <c r="O70" s="95"/>
      <c r="P70" s="94">
        <f>$H70      +$J70      +$L70      +$N70</f>
        <v>3434000</v>
      </c>
      <c r="Q70" s="95">
        <f>$I70      +$K70      +$M70      +$O70</f>
        <v>0</v>
      </c>
      <c r="R70" s="48">
        <f>IF(($H70      =0),0,((($J70      -$H70      )/$H70      )*100))</f>
        <v>63.545663852647735</v>
      </c>
      <c r="S70" s="49">
        <f>IF(($I70      =0),0,((($K70      -$I70      )/$I70      )*100))</f>
        <v>0</v>
      </c>
      <c r="T70" s="48">
        <f>IF(($E70      =0),0,(($P70      /$E70      )*100))</f>
        <v>14.188323761517168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24203000</v>
      </c>
      <c r="D72" s="102"/>
      <c r="E72" s="102">
        <f>$B72      +$C72      +$D72</f>
        <v>24203000</v>
      </c>
      <c r="F72" s="103">
        <f t="shared" ref="F72:O72" si="44">SUM(F70:F71)</f>
        <v>0</v>
      </c>
      <c r="G72" s="104">
        <f t="shared" si="44"/>
        <v>16331000</v>
      </c>
      <c r="H72" s="103">
        <f t="shared" si="44"/>
        <v>1303000</v>
      </c>
      <c r="I72" s="104">
        <f t="shared" si="44"/>
        <v>0</v>
      </c>
      <c r="J72" s="103">
        <f t="shared" si="44"/>
        <v>2131000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3434000</v>
      </c>
      <c r="Q72" s="104">
        <f>$I72      +$K72      +$M72      +$O72</f>
        <v>0</v>
      </c>
      <c r="R72" s="57">
        <f>IF(($H72      =0),0,((($J72      -$H72      )/$H72      )*100))</f>
        <v>63.545663852647735</v>
      </c>
      <c r="S72" s="58">
        <f>IF(($I72      =0),0,((($K72      -$I72      )/$I72      )*100))</f>
        <v>0</v>
      </c>
      <c r="T72" s="57">
        <f>IF(($E70      =0),0,(($P70      /$E70      )*100))</f>
        <v>14.188323761517168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24203000</v>
      </c>
      <c r="D73" s="105"/>
      <c r="E73" s="105">
        <f>$B73      +$C73      +$D73</f>
        <v>24203000</v>
      </c>
      <c r="F73" s="106">
        <f t="shared" ref="F73:O73" si="45">SUM(F70:F71)</f>
        <v>0</v>
      </c>
      <c r="G73" s="107">
        <f t="shared" si="45"/>
        <v>16331000</v>
      </c>
      <c r="H73" s="106">
        <f t="shared" si="45"/>
        <v>1303000</v>
      </c>
      <c r="I73" s="107">
        <f t="shared" si="45"/>
        <v>0</v>
      </c>
      <c r="J73" s="106">
        <f t="shared" si="45"/>
        <v>2131000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3434000</v>
      </c>
      <c r="Q73" s="107">
        <f>$I73      +$K73      +$M73      +$O73</f>
        <v>0</v>
      </c>
      <c r="R73" s="61">
        <f>IF(($H73      =0),0,((($J73      -$H73      )/$H73      )*100))</f>
        <v>63.545663852647735</v>
      </c>
      <c r="S73" s="62">
        <f>IF(($I73      =0),0,((($K73      -$I73      )/$I73      )*100))</f>
        <v>0</v>
      </c>
      <c r="T73" s="61">
        <f>IF(($E70      =0),0,(($P70      /$E70      )*100))</f>
        <v>14.188323761517168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7523000</v>
      </c>
      <c r="C74" s="105">
        <f>SUM(C9:C15,C18:C24,C27:C30,C33,C36:C40,C43:C53,C56:C59,C62:C66,C70:C71)</f>
        <v>24203000</v>
      </c>
      <c r="D74" s="105"/>
      <c r="E74" s="105">
        <f>$B74      +$C74      +$D74</f>
        <v>31726000</v>
      </c>
      <c r="F74" s="106">
        <f t="shared" ref="F74:O74" si="46">SUM(F9:F15,F18:F24,F27:F30,F33,F36:F40,F43:F53,F56:F59,F62:F66,F70:F71)</f>
        <v>7523000</v>
      </c>
      <c r="G74" s="107">
        <f t="shared" si="46"/>
        <v>20190000</v>
      </c>
      <c r="H74" s="106">
        <f t="shared" si="46"/>
        <v>2151000</v>
      </c>
      <c r="I74" s="107">
        <f t="shared" si="46"/>
        <v>1058827</v>
      </c>
      <c r="J74" s="106">
        <f t="shared" si="46"/>
        <v>3732000</v>
      </c>
      <c r="K74" s="107">
        <f t="shared" si="46"/>
        <v>1465031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5883000</v>
      </c>
      <c r="Q74" s="107">
        <f>$I74      +$K74      +$M74      +$O74</f>
        <v>2523858</v>
      </c>
      <c r="R74" s="61">
        <f>IF(($H74      =0),0,((($J74      -$H74      )/$H74      )*100))</f>
        <v>73.500697350069728</v>
      </c>
      <c r="S74" s="62">
        <f>IF(($I74      =0),0,((($K74      -$I74      )/$I74      )*100))</f>
        <v>38.36358536380353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20.176280952054324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8.6557994375471576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+lWGTXAqNJyl7rjai0PDkkjOmvlhxeiR5ew5OT1vgfnXqD9VWRn/cmNScAjJZXFfIlW0hlKCj/T15uHIoDwYA==" saltValue="jvTowiXn/EKZANUuyyKa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1592000</v>
      </c>
      <c r="I10" s="95"/>
      <c r="J10" s="94">
        <v>172000</v>
      </c>
      <c r="K10" s="95"/>
      <c r="L10" s="94"/>
      <c r="M10" s="95"/>
      <c r="N10" s="94"/>
      <c r="O10" s="95"/>
      <c r="P10" s="94">
        <f t="shared" ref="P10:P16" si="1">$H10      +$J10      +$L10      +$N10</f>
        <v>1764000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-89.195979899497488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58.8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1592000</v>
      </c>
      <c r="I16" s="98">
        <f t="shared" si="7"/>
        <v>0</v>
      </c>
      <c r="J16" s="97">
        <f t="shared" si="7"/>
        <v>172000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1764000</v>
      </c>
      <c r="Q16" s="98">
        <f t="shared" si="2"/>
        <v>0</v>
      </c>
      <c r="R16" s="52">
        <f t="shared" si="3"/>
        <v>-89.195979899497488</v>
      </c>
      <c r="S16" s="53">
        <f t="shared" si="4"/>
        <v>0</v>
      </c>
      <c r="T16" s="52">
        <f>IF((SUM($E9:$E13))=0,0,(P16/(SUM($E9:$E13))*100))</f>
        <v>58.8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>
        <v>290000</v>
      </c>
      <c r="K33" s="95"/>
      <c r="L33" s="94"/>
      <c r="M33" s="95"/>
      <c r="N33" s="94"/>
      <c r="O33" s="95"/>
      <c r="P33" s="94">
        <f>$H33      +$J33      +$L33      +$N33</f>
        <v>290000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24.166666666666668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290000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290000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24.166666666666668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65000</v>
      </c>
      <c r="C37" s="93"/>
      <c r="D37" s="93"/>
      <c r="E37" s="93">
        <f t="shared" si="18"/>
        <v>65000</v>
      </c>
      <c r="F37" s="94">
        <v>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4065000</v>
      </c>
      <c r="C41" s="96">
        <f>SUM(C36:C40)</f>
        <v>0</v>
      </c>
      <c r="D41" s="96"/>
      <c r="E41" s="96">
        <f t="shared" si="18"/>
        <v>4065000</v>
      </c>
      <c r="F41" s="97">
        <f t="shared" ref="F41:O41" si="25">SUM(F36:F40)</f>
        <v>4065000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15287000</v>
      </c>
      <c r="C52" s="93"/>
      <c r="D52" s="93"/>
      <c r="E52" s="93">
        <f t="shared" si="26"/>
        <v>15287000</v>
      </c>
      <c r="F52" s="94">
        <v>15287000</v>
      </c>
      <c r="G52" s="95">
        <v>9287000</v>
      </c>
      <c r="H52" s="94">
        <v>3218000</v>
      </c>
      <c r="I52" s="95"/>
      <c r="J52" s="94">
        <v>1658000</v>
      </c>
      <c r="K52" s="95"/>
      <c r="L52" s="94"/>
      <c r="M52" s="95"/>
      <c r="N52" s="94"/>
      <c r="O52" s="95"/>
      <c r="P52" s="94">
        <f t="shared" si="27"/>
        <v>4876000</v>
      </c>
      <c r="Q52" s="95">
        <f t="shared" si="28"/>
        <v>0</v>
      </c>
      <c r="R52" s="48">
        <f t="shared" si="29"/>
        <v>-48.477315102548168</v>
      </c>
      <c r="S52" s="49">
        <f t="shared" si="30"/>
        <v>0</v>
      </c>
      <c r="T52" s="48">
        <f t="shared" si="31"/>
        <v>31.89638254726238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15287000</v>
      </c>
      <c r="C54" s="96">
        <f>SUM(C43:C53)</f>
        <v>0</v>
      </c>
      <c r="D54" s="96"/>
      <c r="E54" s="96">
        <f t="shared" si="26"/>
        <v>15287000</v>
      </c>
      <c r="F54" s="97">
        <f t="shared" ref="F54:O54" si="33">SUM(F43:F53)</f>
        <v>15287000</v>
      </c>
      <c r="G54" s="98">
        <f t="shared" si="33"/>
        <v>9287000</v>
      </c>
      <c r="H54" s="97">
        <f t="shared" si="33"/>
        <v>3218000</v>
      </c>
      <c r="I54" s="98">
        <f t="shared" si="33"/>
        <v>0</v>
      </c>
      <c r="J54" s="97">
        <f t="shared" si="33"/>
        <v>1658000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4876000</v>
      </c>
      <c r="Q54" s="98">
        <f t="shared" si="28"/>
        <v>0</v>
      </c>
      <c r="R54" s="52">
        <f t="shared" si="29"/>
        <v>-48.477315102548168</v>
      </c>
      <c r="S54" s="53">
        <f t="shared" si="30"/>
        <v>0</v>
      </c>
      <c r="T54" s="52">
        <f>IF((+$E44+$E46+$E48+$E49+$E52) =0,0,(P54   /(+$E44+$E46+$E48+$E49+$E52) )*100)</f>
        <v>31.89638254726238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23552000</v>
      </c>
      <c r="C68" s="105">
        <f>SUM(C9:C15,C18:C24,C27:C30,C33,C36:C40,C43:C53,C56:C59,C62:C66)</f>
        <v>0</v>
      </c>
      <c r="D68" s="105"/>
      <c r="E68" s="105">
        <f t="shared" si="35"/>
        <v>23552000</v>
      </c>
      <c r="F68" s="106">
        <f t="shared" ref="F68:O68" si="43">SUM(F9:F15,F18:F24,F27:F30,F33,F36:F40,F43:F53,F56:F59,F62:F66)</f>
        <v>23552000</v>
      </c>
      <c r="G68" s="107">
        <f t="shared" si="43"/>
        <v>12587000</v>
      </c>
      <c r="H68" s="106">
        <f t="shared" si="43"/>
        <v>4810000</v>
      </c>
      <c r="I68" s="107">
        <f t="shared" si="43"/>
        <v>0</v>
      </c>
      <c r="J68" s="106">
        <f t="shared" si="43"/>
        <v>2120000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6930000</v>
      </c>
      <c r="Q68" s="107">
        <f t="shared" si="37"/>
        <v>0</v>
      </c>
      <c r="R68" s="61">
        <f t="shared" si="38"/>
        <v>-55.92515592515592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29.505683995401711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27354000</v>
      </c>
      <c r="C70" s="93">
        <v>-64000</v>
      </c>
      <c r="D70" s="93"/>
      <c r="E70" s="93">
        <f>$B70      +$C70      +$D70</f>
        <v>27290000</v>
      </c>
      <c r="F70" s="94">
        <v>27354000</v>
      </c>
      <c r="G70" s="95">
        <v>9246000</v>
      </c>
      <c r="H70" s="94">
        <v>2534000</v>
      </c>
      <c r="I70" s="95"/>
      <c r="J70" s="94">
        <v>6338000</v>
      </c>
      <c r="K70" s="95"/>
      <c r="L70" s="94"/>
      <c r="M70" s="95"/>
      <c r="N70" s="94"/>
      <c r="O70" s="95"/>
      <c r="P70" s="94">
        <f>$H70      +$J70      +$L70      +$N70</f>
        <v>8872000</v>
      </c>
      <c r="Q70" s="95">
        <f>$I70      +$K70      +$M70      +$O70</f>
        <v>0</v>
      </c>
      <c r="R70" s="48">
        <f>IF(($H70      =0),0,((($J70      -$H70      )/$H70      )*100))</f>
        <v>150.11838989739545</v>
      </c>
      <c r="S70" s="49">
        <f>IF(($I70      =0),0,((($K70      -$I70      )/$I70      )*100))</f>
        <v>0</v>
      </c>
      <c r="T70" s="48">
        <f>IF(($E70      =0),0,(($P70      /$E70      )*100))</f>
        <v>32.510076951264196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27354000</v>
      </c>
      <c r="C72" s="102">
        <f>SUM(C70:C71)</f>
        <v>-64000</v>
      </c>
      <c r="D72" s="102"/>
      <c r="E72" s="102">
        <f>$B72      +$C72      +$D72</f>
        <v>27290000</v>
      </c>
      <c r="F72" s="103">
        <f t="shared" ref="F72:O72" si="44">SUM(F70:F71)</f>
        <v>27354000</v>
      </c>
      <c r="G72" s="104">
        <f t="shared" si="44"/>
        <v>9246000</v>
      </c>
      <c r="H72" s="103">
        <f t="shared" si="44"/>
        <v>2534000</v>
      </c>
      <c r="I72" s="104">
        <f t="shared" si="44"/>
        <v>0</v>
      </c>
      <c r="J72" s="103">
        <f t="shared" si="44"/>
        <v>6338000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8872000</v>
      </c>
      <c r="Q72" s="104">
        <f>$I72      +$K72      +$M72      +$O72</f>
        <v>0</v>
      </c>
      <c r="R72" s="57">
        <f>IF(($H72      =0),0,((($J72      -$H72      )/$H72      )*100))</f>
        <v>150.11838989739545</v>
      </c>
      <c r="S72" s="58">
        <f>IF(($I72      =0),0,((($K72      -$I72      )/$I72      )*100))</f>
        <v>0</v>
      </c>
      <c r="T72" s="57">
        <f>IF(($E70      =0),0,(($P70      /$E70      )*100))</f>
        <v>32.510076951264196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27354000</v>
      </c>
      <c r="C73" s="105">
        <f>SUM(C70:C71)</f>
        <v>-64000</v>
      </c>
      <c r="D73" s="105"/>
      <c r="E73" s="105">
        <f>$B73      +$C73      +$D73</f>
        <v>27290000</v>
      </c>
      <c r="F73" s="106">
        <f t="shared" ref="F73:O73" si="45">SUM(F70:F71)</f>
        <v>27354000</v>
      </c>
      <c r="G73" s="107">
        <f t="shared" si="45"/>
        <v>9246000</v>
      </c>
      <c r="H73" s="106">
        <f t="shared" si="45"/>
        <v>2534000</v>
      </c>
      <c r="I73" s="107">
        <f t="shared" si="45"/>
        <v>0</v>
      </c>
      <c r="J73" s="106">
        <f t="shared" si="45"/>
        <v>6338000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8872000</v>
      </c>
      <c r="Q73" s="107">
        <f>$I73      +$K73      +$M73      +$O73</f>
        <v>0</v>
      </c>
      <c r="R73" s="61">
        <f>IF(($H73      =0),0,((($J73      -$H73      )/$H73      )*100))</f>
        <v>150.11838989739545</v>
      </c>
      <c r="S73" s="62">
        <f>IF(($I73      =0),0,((($K73      -$I73      )/$I73      )*100))</f>
        <v>0</v>
      </c>
      <c r="T73" s="61">
        <f>IF(($E70      =0),0,(($P70      /$E70      )*100))</f>
        <v>32.510076951264196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50906000</v>
      </c>
      <c r="C74" s="105">
        <f>SUM(C9:C15,C18:C24,C27:C30,C33,C36:C40,C43:C53,C56:C59,C62:C66,C70:C71)</f>
        <v>-64000</v>
      </c>
      <c r="D74" s="105"/>
      <c r="E74" s="105">
        <f>$B74      +$C74      +$D74</f>
        <v>50842000</v>
      </c>
      <c r="F74" s="106">
        <f t="shared" ref="F74:O74" si="46">SUM(F9:F15,F18:F24,F27:F30,F33,F36:F40,F43:F53,F56:F59,F62:F66,F70:F71)</f>
        <v>50906000</v>
      </c>
      <c r="G74" s="107">
        <f t="shared" si="46"/>
        <v>21833000</v>
      </c>
      <c r="H74" s="106">
        <f t="shared" si="46"/>
        <v>7344000</v>
      </c>
      <c r="I74" s="107">
        <f t="shared" si="46"/>
        <v>0</v>
      </c>
      <c r="J74" s="106">
        <f t="shared" si="46"/>
        <v>8458000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15802000</v>
      </c>
      <c r="Q74" s="107">
        <f>$I74      +$K74      +$M74      +$O74</f>
        <v>0</v>
      </c>
      <c r="R74" s="61">
        <f>IF(($H74      =0),0,((($J74      -$H74      )/$H74      )*100))</f>
        <v>15.168845315904139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31.120389152569079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3030000</v>
      </c>
      <c r="C87" s="119">
        <f t="shared" si="55"/>
        <v>-31000</v>
      </c>
      <c r="D87" s="119">
        <f t="shared" si="55"/>
        <v>0</v>
      </c>
      <c r="E87" s="119">
        <f t="shared" si="55"/>
        <v>2999000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3030000</v>
      </c>
      <c r="C91" s="93">
        <v>-31000</v>
      </c>
      <c r="D91" s="93"/>
      <c r="E91" s="93">
        <f t="shared" si="56"/>
        <v>2999000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3030000</v>
      </c>
      <c r="C114" s="128">
        <f t="shared" si="69"/>
        <v>-31000</v>
      </c>
      <c r="D114" s="128">
        <f t="shared" si="69"/>
        <v>0</v>
      </c>
      <c r="E114" s="128">
        <f t="shared" si="69"/>
        <v>2999000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3030000</v>
      </c>
      <c r="C115" s="130">
        <f t="shared" ref="C115:Q115" si="70">C87</f>
        <v>-31000</v>
      </c>
      <c r="D115" s="130">
        <f t="shared" si="70"/>
        <v>0</v>
      </c>
      <c r="E115" s="130">
        <f t="shared" si="70"/>
        <v>2999000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2hDrVRvQG8Zhz7BLjxq+SmCjJ5P3Fu6i5ki14v5GEB/BMvKsfNmh8bgenLTf+hfticwwREd6QpJLoFeCyAclbg==" saltValue="ps91OjFV77fW7xcNFT1P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237000</v>
      </c>
      <c r="I10" s="95"/>
      <c r="J10" s="94">
        <v>666000</v>
      </c>
      <c r="K10" s="95"/>
      <c r="L10" s="94"/>
      <c r="M10" s="95"/>
      <c r="N10" s="94"/>
      <c r="O10" s="95"/>
      <c r="P10" s="94">
        <f t="shared" ref="P10:P16" si="1">$H10      +$J10      +$L10      +$N10</f>
        <v>903000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181.01265822784811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39.260869565217391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2300000</v>
      </c>
      <c r="C16" s="96">
        <f>SUM(C9:C15)</f>
        <v>0</v>
      </c>
      <c r="D16" s="96"/>
      <c r="E16" s="96">
        <f t="shared" si="0"/>
        <v>2300000</v>
      </c>
      <c r="F16" s="97">
        <f t="shared" ref="F16:O16" si="7">SUM(F9:F15)</f>
        <v>2300000</v>
      </c>
      <c r="G16" s="98">
        <f t="shared" si="7"/>
        <v>2300000</v>
      </c>
      <c r="H16" s="97">
        <f t="shared" si="7"/>
        <v>237000</v>
      </c>
      <c r="I16" s="98">
        <f t="shared" si="7"/>
        <v>0</v>
      </c>
      <c r="J16" s="97">
        <f t="shared" si="7"/>
        <v>666000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903000</v>
      </c>
      <c r="Q16" s="98">
        <f t="shared" si="2"/>
        <v>0</v>
      </c>
      <c r="R16" s="52">
        <f t="shared" si="3"/>
        <v>181.01265822784811</v>
      </c>
      <c r="S16" s="53">
        <f t="shared" si="4"/>
        <v>0</v>
      </c>
      <c r="T16" s="52">
        <f>IF((SUM($E9:$E13))=0,0,(P16/(SUM($E9:$E13))*100))</f>
        <v>39.260869565217391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>
        <v>49000</v>
      </c>
      <c r="I33" s="95"/>
      <c r="J33" s="94">
        <v>84000</v>
      </c>
      <c r="K33" s="95"/>
      <c r="L33" s="94"/>
      <c r="M33" s="95"/>
      <c r="N33" s="94"/>
      <c r="O33" s="95"/>
      <c r="P33" s="94">
        <f>$H33      +$J33      +$L33      +$N33</f>
        <v>133000</v>
      </c>
      <c r="Q33" s="95">
        <f>$I33      +$K33      +$M33      +$O33</f>
        <v>0</v>
      </c>
      <c r="R33" s="48">
        <f>IF(($H33      =0),0,((($J33      -$H33      )/$H33      )*100))</f>
        <v>71.428571428571431</v>
      </c>
      <c r="S33" s="49">
        <f>IF(($I33      =0),0,((($K33      -$I33      )/$I33      )*100))</f>
        <v>0</v>
      </c>
      <c r="T33" s="48">
        <f>IF(($E33      =0),0,(($P33      /$E33      )*100))</f>
        <v>11.083333333333334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49000</v>
      </c>
      <c r="I34" s="98">
        <f t="shared" si="17"/>
        <v>0</v>
      </c>
      <c r="J34" s="97">
        <f t="shared" si="17"/>
        <v>84000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133000</v>
      </c>
      <c r="Q34" s="98">
        <f>$I34      +$K34      +$M34      +$O34</f>
        <v>0</v>
      </c>
      <c r="R34" s="52">
        <f>IF(($H34      =0),0,((($J34      -$H34      )/$H34      )*100))</f>
        <v>71.428571428571431</v>
      </c>
      <c r="S34" s="53">
        <f>IF(($I34      =0),0,((($K34      -$I34      )/$I34      )*100))</f>
        <v>0</v>
      </c>
      <c r="T34" s="52">
        <f>IF($E34   =0,0,($P34   /$E34   )*100)</f>
        <v>11.083333333333334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33000</v>
      </c>
      <c r="C37" s="93"/>
      <c r="D37" s="93"/>
      <c r="E37" s="93">
        <f t="shared" si="18"/>
        <v>33000</v>
      </c>
      <c r="F37" s="94">
        <v>33000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33000</v>
      </c>
      <c r="C41" s="96">
        <f>SUM(C36:C40)</f>
        <v>0</v>
      </c>
      <c r="D41" s="96"/>
      <c r="E41" s="96">
        <f t="shared" si="18"/>
        <v>33000</v>
      </c>
      <c r="F41" s="97">
        <f t="shared" ref="F41:O41" si="25">SUM(F36:F40)</f>
        <v>33000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2000000</v>
      </c>
      <c r="H52" s="94">
        <v>563000</v>
      </c>
      <c r="I52" s="95"/>
      <c r="J52" s="94"/>
      <c r="K52" s="95"/>
      <c r="L52" s="94"/>
      <c r="M52" s="95"/>
      <c r="N52" s="94"/>
      <c r="O52" s="95"/>
      <c r="P52" s="94">
        <f t="shared" si="27"/>
        <v>563000</v>
      </c>
      <c r="Q52" s="95">
        <f t="shared" si="28"/>
        <v>0</v>
      </c>
      <c r="R52" s="48">
        <f t="shared" si="29"/>
        <v>-100</v>
      </c>
      <c r="S52" s="49">
        <f t="shared" si="30"/>
        <v>0</v>
      </c>
      <c r="T52" s="48">
        <f t="shared" si="31"/>
        <v>3.7533333333333334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15000000</v>
      </c>
      <c r="C54" s="96">
        <f>SUM(C43:C53)</f>
        <v>0</v>
      </c>
      <c r="D54" s="96"/>
      <c r="E54" s="96">
        <f t="shared" si="26"/>
        <v>15000000</v>
      </c>
      <c r="F54" s="97">
        <f t="shared" ref="F54:O54" si="33">SUM(F43:F53)</f>
        <v>15000000</v>
      </c>
      <c r="G54" s="98">
        <f t="shared" si="33"/>
        <v>2000000</v>
      </c>
      <c r="H54" s="97">
        <f t="shared" si="33"/>
        <v>563000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563000</v>
      </c>
      <c r="Q54" s="98">
        <f t="shared" si="28"/>
        <v>0</v>
      </c>
      <c r="R54" s="52">
        <f t="shared" si="29"/>
        <v>-100</v>
      </c>
      <c r="S54" s="53">
        <f t="shared" si="30"/>
        <v>0</v>
      </c>
      <c r="T54" s="52">
        <f>IF((+$E44+$E46+$E48+$E49+$E52) =0,0,(P54   /(+$E44+$E46+$E48+$E49+$E52) )*100)</f>
        <v>3.7533333333333334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18533000</v>
      </c>
      <c r="C68" s="105">
        <f>SUM(C9:C15,C18:C24,C27:C30,C33,C36:C40,C43:C53,C56:C59,C62:C66)</f>
        <v>0</v>
      </c>
      <c r="D68" s="105"/>
      <c r="E68" s="105">
        <f t="shared" si="35"/>
        <v>18533000</v>
      </c>
      <c r="F68" s="106">
        <f t="shared" ref="F68:O68" si="43">SUM(F9:F15,F18:F24,F27:F30,F33,F36:F40,F43:F53,F56:F59,F62:F66)</f>
        <v>18533000</v>
      </c>
      <c r="G68" s="107">
        <f t="shared" si="43"/>
        <v>4600000</v>
      </c>
      <c r="H68" s="106">
        <f t="shared" si="43"/>
        <v>849000</v>
      </c>
      <c r="I68" s="107">
        <f t="shared" si="43"/>
        <v>0</v>
      </c>
      <c r="J68" s="106">
        <f t="shared" si="43"/>
        <v>750000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1599000</v>
      </c>
      <c r="Q68" s="107">
        <f t="shared" si="37"/>
        <v>0</v>
      </c>
      <c r="R68" s="61">
        <f t="shared" si="38"/>
        <v>-11.66077738515901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8.6432432432432424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23431000</v>
      </c>
      <c r="C70" s="93">
        <v>-22260000</v>
      </c>
      <c r="D70" s="93"/>
      <c r="E70" s="93">
        <f>$B70      +$C70      +$D70</f>
        <v>1171000</v>
      </c>
      <c r="F70" s="94">
        <v>23431000</v>
      </c>
      <c r="G70" s="95">
        <v>534000</v>
      </c>
      <c r="H70" s="94">
        <v>318000</v>
      </c>
      <c r="I70" s="95"/>
      <c r="J70" s="94">
        <v>215000</v>
      </c>
      <c r="K70" s="95"/>
      <c r="L70" s="94"/>
      <c r="M70" s="95"/>
      <c r="N70" s="94"/>
      <c r="O70" s="95"/>
      <c r="P70" s="94">
        <f>$H70      +$J70      +$L70      +$N70</f>
        <v>533000</v>
      </c>
      <c r="Q70" s="95">
        <f>$I70      +$K70      +$M70      +$O70</f>
        <v>0</v>
      </c>
      <c r="R70" s="48">
        <f>IF(($H70      =0),0,((($J70      -$H70      )/$H70      )*100))</f>
        <v>-32.389937106918239</v>
      </c>
      <c r="S70" s="49">
        <f>IF(($I70      =0),0,((($K70      -$I70      )/$I70      )*100))</f>
        <v>0</v>
      </c>
      <c r="T70" s="48">
        <f>IF(($E70      =0),0,(($P70      /$E70      )*100))</f>
        <v>45.516652433817249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23431000</v>
      </c>
      <c r="C72" s="102">
        <f>SUM(C70:C71)</f>
        <v>-22260000</v>
      </c>
      <c r="D72" s="102"/>
      <c r="E72" s="102">
        <f>$B72      +$C72      +$D72</f>
        <v>1171000</v>
      </c>
      <c r="F72" s="103">
        <f t="shared" ref="F72:O72" si="44">SUM(F70:F71)</f>
        <v>23431000</v>
      </c>
      <c r="G72" s="104">
        <f t="shared" si="44"/>
        <v>534000</v>
      </c>
      <c r="H72" s="103">
        <f t="shared" si="44"/>
        <v>318000</v>
      </c>
      <c r="I72" s="104">
        <f t="shared" si="44"/>
        <v>0</v>
      </c>
      <c r="J72" s="103">
        <f t="shared" si="44"/>
        <v>215000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533000</v>
      </c>
      <c r="Q72" s="104">
        <f>$I72      +$K72      +$M72      +$O72</f>
        <v>0</v>
      </c>
      <c r="R72" s="57">
        <f>IF(($H72      =0),0,((($J72      -$H72      )/$H72      )*100))</f>
        <v>-32.389937106918239</v>
      </c>
      <c r="S72" s="58">
        <f>IF(($I72      =0),0,((($K72      -$I72      )/$I72      )*100))</f>
        <v>0</v>
      </c>
      <c r="T72" s="57">
        <f>IF(($E70      =0),0,(($P70      /$E70      )*100))</f>
        <v>45.516652433817249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23431000</v>
      </c>
      <c r="C73" s="105">
        <f>SUM(C70:C71)</f>
        <v>-22260000</v>
      </c>
      <c r="D73" s="105"/>
      <c r="E73" s="105">
        <f>$B73      +$C73      +$D73</f>
        <v>1171000</v>
      </c>
      <c r="F73" s="106">
        <f t="shared" ref="F73:O73" si="45">SUM(F70:F71)</f>
        <v>23431000</v>
      </c>
      <c r="G73" s="107">
        <f t="shared" si="45"/>
        <v>534000</v>
      </c>
      <c r="H73" s="106">
        <f t="shared" si="45"/>
        <v>318000</v>
      </c>
      <c r="I73" s="107">
        <f t="shared" si="45"/>
        <v>0</v>
      </c>
      <c r="J73" s="106">
        <f t="shared" si="45"/>
        <v>215000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533000</v>
      </c>
      <c r="Q73" s="107">
        <f>$I73      +$K73      +$M73      +$O73</f>
        <v>0</v>
      </c>
      <c r="R73" s="61">
        <f>IF(($H73      =0),0,((($J73      -$H73      )/$H73      )*100))</f>
        <v>-32.389937106918239</v>
      </c>
      <c r="S73" s="62">
        <f>IF(($I73      =0),0,((($K73      -$I73      )/$I73      )*100))</f>
        <v>0</v>
      </c>
      <c r="T73" s="61">
        <f>IF(($E70      =0),0,(($P70      /$E70      )*100))</f>
        <v>45.516652433817249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41964000</v>
      </c>
      <c r="C74" s="105">
        <f>SUM(C9:C15,C18:C24,C27:C30,C33,C36:C40,C43:C53,C56:C59,C62:C66,C70:C71)</f>
        <v>-22260000</v>
      </c>
      <c r="D74" s="105"/>
      <c r="E74" s="105">
        <f>$B74      +$C74      +$D74</f>
        <v>19704000</v>
      </c>
      <c r="F74" s="106">
        <f t="shared" ref="F74:O74" si="46">SUM(F9:F15,F18:F24,F27:F30,F33,F36:F40,F43:F53,F56:F59,F62:F66,F70:F71)</f>
        <v>41964000</v>
      </c>
      <c r="G74" s="107">
        <f t="shared" si="46"/>
        <v>5134000</v>
      </c>
      <c r="H74" s="106">
        <f t="shared" si="46"/>
        <v>1167000</v>
      </c>
      <c r="I74" s="107">
        <f t="shared" si="46"/>
        <v>0</v>
      </c>
      <c r="J74" s="106">
        <f t="shared" si="46"/>
        <v>965000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2132000</v>
      </c>
      <c r="Q74" s="107">
        <f>$I74      +$K74      +$M74      +$O74</f>
        <v>0</v>
      </c>
      <c r="R74" s="61">
        <f>IF(($H74      =0),0,((($J74      -$H74      )/$H74      )*100))</f>
        <v>-17.309340188517567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10.838289868334096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8907000</v>
      </c>
      <c r="C87" s="119">
        <f t="shared" si="55"/>
        <v>0</v>
      </c>
      <c r="D87" s="119">
        <f t="shared" si="55"/>
        <v>0</v>
      </c>
      <c r="E87" s="119">
        <f t="shared" si="55"/>
        <v>8907000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8907000</v>
      </c>
      <c r="C91" s="93"/>
      <c r="D91" s="93"/>
      <c r="E91" s="93">
        <f t="shared" si="56"/>
        <v>8907000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8907000</v>
      </c>
      <c r="C114" s="128">
        <f t="shared" si="69"/>
        <v>0</v>
      </c>
      <c r="D114" s="128">
        <f t="shared" si="69"/>
        <v>0</v>
      </c>
      <c r="E114" s="128">
        <f t="shared" si="69"/>
        <v>8907000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8907000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8907000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udN2lgqEziHxITiYYhoacNm6rjqHZcLLB7GJMttlUXEieYH09vG7cgvqR5zb/xdEb4zQ2V7MAM2TLmo4aEAxA==" saltValue="oi1g0mbSu3Ww/oCSly28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1528000</v>
      </c>
      <c r="I10" s="95"/>
      <c r="J10" s="94">
        <v>123000</v>
      </c>
      <c r="K10" s="95">
        <v>-3000000</v>
      </c>
      <c r="L10" s="94"/>
      <c r="M10" s="95"/>
      <c r="N10" s="94"/>
      <c r="O10" s="95"/>
      <c r="P10" s="94">
        <f t="shared" ref="P10:P16" si="1">$H10      +$J10      +$L10      +$N10</f>
        <v>1651000</v>
      </c>
      <c r="Q10" s="95">
        <f t="shared" ref="Q10:Q16" si="2">$I10      +$K10      +$M10      +$O10</f>
        <v>-3000000</v>
      </c>
      <c r="R10" s="48">
        <f t="shared" ref="R10:R16" si="3">IF(($H10      =0),0,((($J10      -$H10      )/$H10      )*100))</f>
        <v>-91.950261780104711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55.033333333333331</v>
      </c>
      <c r="U10" s="50">
        <f t="shared" ref="U10:U15" si="6">IF(($E10      =0),0,(($Q10      /$E10      )*100))</f>
        <v>-100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1528000</v>
      </c>
      <c r="I16" s="98">
        <f t="shared" si="7"/>
        <v>0</v>
      </c>
      <c r="J16" s="97">
        <f t="shared" si="7"/>
        <v>123000</v>
      </c>
      <c r="K16" s="98">
        <f t="shared" si="7"/>
        <v>-3000000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1651000</v>
      </c>
      <c r="Q16" s="98">
        <f t="shared" si="2"/>
        <v>-3000000</v>
      </c>
      <c r="R16" s="52">
        <f t="shared" si="3"/>
        <v>-91.950261780104711</v>
      </c>
      <c r="S16" s="53">
        <f t="shared" si="4"/>
        <v>0</v>
      </c>
      <c r="T16" s="52">
        <f>IF((SUM($E9:$E13))=0,0,(P16/(SUM($E9:$E13))*100))</f>
        <v>55.033333333333331</v>
      </c>
      <c r="U16" s="54">
        <f>IF((SUM($E9:$E13))=0,0,(Q16/(SUM($E9:$E13))*100))</f>
        <v>-100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1217000</v>
      </c>
      <c r="C33" s="93"/>
      <c r="D33" s="93"/>
      <c r="E33" s="93">
        <f>$B33      +$C33      +$D33</f>
        <v>1217000</v>
      </c>
      <c r="F33" s="94">
        <v>1217000</v>
      </c>
      <c r="G33" s="95">
        <v>305000</v>
      </c>
      <c r="H33" s="94">
        <v>192000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192000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15.776499589153655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1217000</v>
      </c>
      <c r="C34" s="96">
        <f>C33</f>
        <v>0</v>
      </c>
      <c r="D34" s="96"/>
      <c r="E34" s="96">
        <f>$B34      +$C34      +$D34</f>
        <v>1217000</v>
      </c>
      <c r="F34" s="97">
        <f t="shared" ref="F34:O34" si="17">F33</f>
        <v>1217000</v>
      </c>
      <c r="G34" s="98">
        <f t="shared" si="17"/>
        <v>305000</v>
      </c>
      <c r="H34" s="97">
        <f t="shared" si="17"/>
        <v>192000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192000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15.776499589153655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3900000</v>
      </c>
      <c r="C36" s="93"/>
      <c r="D36" s="93"/>
      <c r="E36" s="93">
        <f t="shared" ref="E36:E41" si="18">$B36      +$C36      +$D36</f>
        <v>3900000</v>
      </c>
      <c r="F36" s="94">
        <v>2340000</v>
      </c>
      <c r="G36" s="95">
        <v>780000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33000</v>
      </c>
      <c r="C37" s="93"/>
      <c r="D37" s="93"/>
      <c r="E37" s="93">
        <f t="shared" si="18"/>
        <v>33000</v>
      </c>
      <c r="F37" s="94">
        <v>33000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3933000</v>
      </c>
      <c r="C41" s="96">
        <f>SUM(C36:C40)</f>
        <v>0</v>
      </c>
      <c r="D41" s="96"/>
      <c r="E41" s="96">
        <f t="shared" si="18"/>
        <v>3933000</v>
      </c>
      <c r="F41" s="97">
        <f t="shared" ref="F41:O41" si="25">SUM(F36:F40)</f>
        <v>2373000</v>
      </c>
      <c r="G41" s="98">
        <f t="shared" si="25"/>
        <v>780000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16161000</v>
      </c>
      <c r="C44" s="93"/>
      <c r="D44" s="93"/>
      <c r="E44" s="93">
        <f t="shared" si="26"/>
        <v>16161000</v>
      </c>
      <c r="F44" s="94">
        <v>16161000</v>
      </c>
      <c r="G44" s="95">
        <v>3161000</v>
      </c>
      <c r="H44" s="94">
        <v>108000</v>
      </c>
      <c r="I44" s="95"/>
      <c r="J44" s="94"/>
      <c r="K44" s="95"/>
      <c r="L44" s="94"/>
      <c r="M44" s="95"/>
      <c r="N44" s="94"/>
      <c r="O44" s="95"/>
      <c r="P44" s="94">
        <f t="shared" si="27"/>
        <v>108000</v>
      </c>
      <c r="Q44" s="95">
        <f t="shared" si="28"/>
        <v>0</v>
      </c>
      <c r="R44" s="48">
        <f t="shared" si="29"/>
        <v>-100</v>
      </c>
      <c r="S44" s="49">
        <f t="shared" si="30"/>
        <v>0</v>
      </c>
      <c r="T44" s="48">
        <f t="shared" si="31"/>
        <v>0.66827547800259879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15930000</v>
      </c>
      <c r="C52" s="93"/>
      <c r="D52" s="93"/>
      <c r="E52" s="93">
        <f t="shared" si="26"/>
        <v>15930000</v>
      </c>
      <c r="F52" s="94">
        <v>15930000</v>
      </c>
      <c r="G52" s="95">
        <v>2000000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32091000</v>
      </c>
      <c r="C54" s="96">
        <f>SUM(C43:C53)</f>
        <v>0</v>
      </c>
      <c r="D54" s="96"/>
      <c r="E54" s="96">
        <f t="shared" si="26"/>
        <v>32091000</v>
      </c>
      <c r="F54" s="97">
        <f t="shared" ref="F54:O54" si="33">SUM(F43:F53)</f>
        <v>32091000</v>
      </c>
      <c r="G54" s="98">
        <f t="shared" si="33"/>
        <v>5161000</v>
      </c>
      <c r="H54" s="97">
        <f t="shared" si="33"/>
        <v>108000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108000</v>
      </c>
      <c r="Q54" s="98">
        <f t="shared" si="28"/>
        <v>0</v>
      </c>
      <c r="R54" s="52">
        <f t="shared" si="29"/>
        <v>-100</v>
      </c>
      <c r="S54" s="53">
        <f t="shared" si="30"/>
        <v>0</v>
      </c>
      <c r="T54" s="52">
        <f>IF((+$E44+$E46+$E48+$E49+$E52) =0,0,(P54   /(+$E44+$E46+$E48+$E49+$E52) )*100)</f>
        <v>0.33654295596896328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40241000</v>
      </c>
      <c r="C68" s="105">
        <f>SUM(C9:C15,C18:C24,C27:C30,C33,C36:C40,C43:C53,C56:C59,C62:C66)</f>
        <v>0</v>
      </c>
      <c r="D68" s="105"/>
      <c r="E68" s="105">
        <f t="shared" si="35"/>
        <v>40241000</v>
      </c>
      <c r="F68" s="106">
        <f t="shared" ref="F68:O68" si="43">SUM(F9:F15,F18:F24,F27:F30,F33,F36:F40,F43:F53,F56:F59,F62:F66)</f>
        <v>38681000</v>
      </c>
      <c r="G68" s="107">
        <f t="shared" si="43"/>
        <v>9246000</v>
      </c>
      <c r="H68" s="106">
        <f t="shared" si="43"/>
        <v>1828000</v>
      </c>
      <c r="I68" s="107">
        <f t="shared" si="43"/>
        <v>0</v>
      </c>
      <c r="J68" s="106">
        <f t="shared" si="43"/>
        <v>123000</v>
      </c>
      <c r="K68" s="107">
        <f t="shared" si="43"/>
        <v>-3000000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1951000</v>
      </c>
      <c r="Q68" s="107">
        <f t="shared" si="37"/>
        <v>-3000000</v>
      </c>
      <c r="R68" s="61">
        <f t="shared" si="38"/>
        <v>-93.271334792122545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4.8522682053322717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-7.4612017508953441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23776000</v>
      </c>
      <c r="C70" s="93">
        <v>-22587000</v>
      </c>
      <c r="D70" s="93"/>
      <c r="E70" s="93">
        <f>$B70      +$C70      +$D70</f>
        <v>1189000</v>
      </c>
      <c r="F70" s="94">
        <v>23776000</v>
      </c>
      <c r="G70" s="95">
        <v>596000</v>
      </c>
      <c r="H70" s="94">
        <v>297000</v>
      </c>
      <c r="I70" s="95"/>
      <c r="J70" s="94">
        <v>297000</v>
      </c>
      <c r="K70" s="95"/>
      <c r="L70" s="94"/>
      <c r="M70" s="95"/>
      <c r="N70" s="94"/>
      <c r="O70" s="95"/>
      <c r="P70" s="94">
        <f>$H70      +$J70      +$L70      +$N70</f>
        <v>594000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49.95794785534062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23776000</v>
      </c>
      <c r="C72" s="102">
        <f>SUM(C70:C71)</f>
        <v>-22587000</v>
      </c>
      <c r="D72" s="102"/>
      <c r="E72" s="102">
        <f>$B72      +$C72      +$D72</f>
        <v>1189000</v>
      </c>
      <c r="F72" s="103">
        <f t="shared" ref="F72:O72" si="44">SUM(F70:F71)</f>
        <v>23776000</v>
      </c>
      <c r="G72" s="104">
        <f t="shared" si="44"/>
        <v>596000</v>
      </c>
      <c r="H72" s="103">
        <f t="shared" si="44"/>
        <v>297000</v>
      </c>
      <c r="I72" s="104">
        <f t="shared" si="44"/>
        <v>0</v>
      </c>
      <c r="J72" s="103">
        <f t="shared" si="44"/>
        <v>297000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594000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49.95794785534062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23776000</v>
      </c>
      <c r="C73" s="105">
        <f>SUM(C70:C71)</f>
        <v>-22587000</v>
      </c>
      <c r="D73" s="105"/>
      <c r="E73" s="105">
        <f>$B73      +$C73      +$D73</f>
        <v>1189000</v>
      </c>
      <c r="F73" s="106">
        <f t="shared" ref="F73:O73" si="45">SUM(F70:F71)</f>
        <v>23776000</v>
      </c>
      <c r="G73" s="107">
        <f t="shared" si="45"/>
        <v>596000</v>
      </c>
      <c r="H73" s="106">
        <f t="shared" si="45"/>
        <v>297000</v>
      </c>
      <c r="I73" s="107">
        <f t="shared" si="45"/>
        <v>0</v>
      </c>
      <c r="J73" s="106">
        <f t="shared" si="45"/>
        <v>297000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594000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49.95794785534062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64017000</v>
      </c>
      <c r="C74" s="105">
        <f>SUM(C9:C15,C18:C24,C27:C30,C33,C36:C40,C43:C53,C56:C59,C62:C66,C70:C71)</f>
        <v>-22587000</v>
      </c>
      <c r="D74" s="105"/>
      <c r="E74" s="105">
        <f>$B74      +$C74      +$D74</f>
        <v>41430000</v>
      </c>
      <c r="F74" s="106">
        <f t="shared" ref="F74:O74" si="46">SUM(F9:F15,F18:F24,F27:F30,F33,F36:F40,F43:F53,F56:F59,F62:F66,F70:F71)</f>
        <v>62457000</v>
      </c>
      <c r="G74" s="107">
        <f t="shared" si="46"/>
        <v>9842000</v>
      </c>
      <c r="H74" s="106">
        <f t="shared" si="46"/>
        <v>2125000</v>
      </c>
      <c r="I74" s="107">
        <f t="shared" si="46"/>
        <v>0</v>
      </c>
      <c r="J74" s="106">
        <f t="shared" si="46"/>
        <v>420000</v>
      </c>
      <c r="K74" s="107">
        <f t="shared" si="46"/>
        <v>-3000000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2545000</v>
      </c>
      <c r="Q74" s="107">
        <f>$I74      +$K74      +$M74      +$O74</f>
        <v>-3000000</v>
      </c>
      <c r="R74" s="61">
        <f>IF(($H74      =0),0,((($J74      -$H74      )/$H74      )*100))</f>
        <v>-80.235294117647058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6.1477884870884365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-7.2469019494166247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3051000</v>
      </c>
      <c r="C87" s="119">
        <f t="shared" si="55"/>
        <v>-503000</v>
      </c>
      <c r="D87" s="119">
        <f t="shared" si="55"/>
        <v>0</v>
      </c>
      <c r="E87" s="119">
        <f t="shared" si="55"/>
        <v>2548000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3051000</v>
      </c>
      <c r="C91" s="93">
        <v>-503000</v>
      </c>
      <c r="D91" s="93"/>
      <c r="E91" s="93">
        <f t="shared" si="56"/>
        <v>2548000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3051000</v>
      </c>
      <c r="C114" s="128">
        <f t="shared" si="69"/>
        <v>-503000</v>
      </c>
      <c r="D114" s="128">
        <f t="shared" si="69"/>
        <v>0</v>
      </c>
      <c r="E114" s="128">
        <f t="shared" si="69"/>
        <v>2548000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3051000</v>
      </c>
      <c r="C115" s="130">
        <f t="shared" ref="C115:Q115" si="70">C87</f>
        <v>-503000</v>
      </c>
      <c r="D115" s="130">
        <f t="shared" si="70"/>
        <v>0</v>
      </c>
      <c r="E115" s="130">
        <f t="shared" si="70"/>
        <v>2548000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yEBEgaIB/JAc76taRROxO9YOXG6o13CDl23Y64dVX32oqy+CqqVL99e7lQj/7B5lmNQoaBw3e1yiGEYcM1QYuw==" saltValue="bL+XsXpZMdAdfAhgBQdQ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1700000</v>
      </c>
      <c r="C10" s="93"/>
      <c r="D10" s="93"/>
      <c r="E10" s="93">
        <f t="shared" ref="E10:E16" si="0">$B10      +$C10      +$D10</f>
        <v>1700000</v>
      </c>
      <c r="F10" s="94">
        <v>1700000</v>
      </c>
      <c r="G10" s="95">
        <v>1700000</v>
      </c>
      <c r="H10" s="94">
        <v>859000</v>
      </c>
      <c r="I10" s="95">
        <v>858780</v>
      </c>
      <c r="J10" s="94">
        <v>129000</v>
      </c>
      <c r="K10" s="95">
        <v>138586</v>
      </c>
      <c r="L10" s="94"/>
      <c r="M10" s="95"/>
      <c r="N10" s="94"/>
      <c r="O10" s="95"/>
      <c r="P10" s="94">
        <f t="shared" ref="P10:P16" si="1">$H10      +$J10      +$L10      +$N10</f>
        <v>988000</v>
      </c>
      <c r="Q10" s="95">
        <f t="shared" ref="Q10:Q16" si="2">$I10      +$K10      +$M10      +$O10</f>
        <v>997366</v>
      </c>
      <c r="R10" s="48">
        <f t="shared" ref="R10:R16" si="3">IF(($H10      =0),0,((($J10      -$H10      )/$H10      )*100))</f>
        <v>-84.982537834691513</v>
      </c>
      <c r="S10" s="49">
        <f t="shared" ref="S10:S16" si="4">IF(($I10      =0),0,((($K10      -$I10      )/$I10      )*100))</f>
        <v>-83.86245604229255</v>
      </c>
      <c r="T10" s="48">
        <f t="shared" ref="T10:T15" si="5">IF(($E10      =0),0,(($P10      /$E10      )*100))</f>
        <v>58.117647058823529</v>
      </c>
      <c r="U10" s="50">
        <f t="shared" ref="U10:U15" si="6">IF(($E10      =0),0,(($Q10      /$E10      )*100))</f>
        <v>58.668588235294116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1700000</v>
      </c>
      <c r="C16" s="96">
        <f>SUM(C9:C15)</f>
        <v>0</v>
      </c>
      <c r="D16" s="96"/>
      <c r="E16" s="96">
        <f t="shared" si="0"/>
        <v>1700000</v>
      </c>
      <c r="F16" s="97">
        <f t="shared" ref="F16:O16" si="7">SUM(F9:F15)</f>
        <v>1700000</v>
      </c>
      <c r="G16" s="98">
        <f t="shared" si="7"/>
        <v>1700000</v>
      </c>
      <c r="H16" s="97">
        <f t="shared" si="7"/>
        <v>859000</v>
      </c>
      <c r="I16" s="98">
        <f t="shared" si="7"/>
        <v>858780</v>
      </c>
      <c r="J16" s="97">
        <f t="shared" si="7"/>
        <v>129000</v>
      </c>
      <c r="K16" s="98">
        <f t="shared" si="7"/>
        <v>138586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988000</v>
      </c>
      <c r="Q16" s="98">
        <f t="shared" si="2"/>
        <v>997366</v>
      </c>
      <c r="R16" s="52">
        <f t="shared" si="3"/>
        <v>-84.982537834691513</v>
      </c>
      <c r="S16" s="53">
        <f t="shared" si="4"/>
        <v>-83.86245604229255</v>
      </c>
      <c r="T16" s="52">
        <f>IF((SUM($E9:$E13))=0,0,(P16/(SUM($E9:$E13))*100))</f>
        <v>58.117647058823529</v>
      </c>
      <c r="U16" s="54">
        <f>IF((SUM($E9:$E13))=0,0,(Q16/(SUM($E9:$E13))*100))</f>
        <v>58.668588235294116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2488000</v>
      </c>
      <c r="C20" s="93"/>
      <c r="D20" s="93"/>
      <c r="E20" s="93">
        <f t="shared" si="8"/>
        <v>2488000</v>
      </c>
      <c r="F20" s="94">
        <v>2488000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2488000</v>
      </c>
      <c r="C25" s="96">
        <f>SUM(C18:C24)</f>
        <v>0</v>
      </c>
      <c r="D25" s="96"/>
      <c r="E25" s="96">
        <f t="shared" si="8"/>
        <v>2488000</v>
      </c>
      <c r="F25" s="97">
        <f t="shared" ref="F25:O25" si="15">SUM(F18:F24)</f>
        <v>2488000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2411000</v>
      </c>
      <c r="C30" s="93"/>
      <c r="D30" s="93"/>
      <c r="E30" s="93">
        <f>$B30      +$C30      +$D30</f>
        <v>2411000</v>
      </c>
      <c r="F30" s="94">
        <v>2411000</v>
      </c>
      <c r="G30" s="95">
        <v>1688000</v>
      </c>
      <c r="H30" s="94">
        <v>1125000</v>
      </c>
      <c r="I30" s="95">
        <v>1119503</v>
      </c>
      <c r="J30" s="94">
        <v>508000</v>
      </c>
      <c r="K30" s="95">
        <v>508773</v>
      </c>
      <c r="L30" s="94"/>
      <c r="M30" s="95"/>
      <c r="N30" s="94"/>
      <c r="O30" s="95"/>
      <c r="P30" s="94">
        <f>$H30      +$J30      +$L30      +$N30</f>
        <v>1633000</v>
      </c>
      <c r="Q30" s="95">
        <f>$I30      +$K30      +$M30      +$O30</f>
        <v>1628276</v>
      </c>
      <c r="R30" s="48">
        <f>IF(($H30      =0),0,((($J30      -$H30      )/$H30      )*100))</f>
        <v>-54.844444444444441</v>
      </c>
      <c r="S30" s="49">
        <f>IF(($I30      =0),0,((($K30      -$I30      )/$I30      )*100))</f>
        <v>-54.553672477876347</v>
      </c>
      <c r="T30" s="48">
        <f>IF(($E30      =0),0,(($P30      /$E30      )*100))</f>
        <v>67.731231854002488</v>
      </c>
      <c r="U30" s="50">
        <f>IF(($E30      =0),0,(($Q30      /$E30      )*100))</f>
        <v>67.535296557445051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2411000</v>
      </c>
      <c r="C31" s="96">
        <f>SUM(C27:C30)</f>
        <v>0</v>
      </c>
      <c r="D31" s="96"/>
      <c r="E31" s="96">
        <f>$B31      +$C31      +$D31</f>
        <v>2411000</v>
      </c>
      <c r="F31" s="97">
        <f t="shared" ref="F31:O31" si="16">SUM(F27:F30)</f>
        <v>2411000</v>
      </c>
      <c r="G31" s="98">
        <f t="shared" si="16"/>
        <v>1688000</v>
      </c>
      <c r="H31" s="97">
        <f t="shared" si="16"/>
        <v>1125000</v>
      </c>
      <c r="I31" s="98">
        <f t="shared" si="16"/>
        <v>1119503</v>
      </c>
      <c r="J31" s="97">
        <f t="shared" si="16"/>
        <v>508000</v>
      </c>
      <c r="K31" s="98">
        <f t="shared" si="16"/>
        <v>508773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1633000</v>
      </c>
      <c r="Q31" s="98">
        <f>$I31      +$K31      +$M31      +$O31</f>
        <v>1628276</v>
      </c>
      <c r="R31" s="52">
        <f>IF(($H31      =0),0,((($J31      -$H31      )/$H31      )*100))</f>
        <v>-54.844444444444441</v>
      </c>
      <c r="S31" s="53">
        <f>IF(($I31      =0),0,((($K31      -$I31      )/$I31      )*100))</f>
        <v>-54.553672477876347</v>
      </c>
      <c r="T31" s="52">
        <f>IF($E31   =0,0,($P31   /$E31   )*100)</f>
        <v>67.731231854002488</v>
      </c>
      <c r="U31" s="54">
        <f>IF($E31   =0,0,($Q31   /$E31   )*100)</f>
        <v>67.535296557445051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1241000</v>
      </c>
      <c r="C33" s="93"/>
      <c r="D33" s="93"/>
      <c r="E33" s="93">
        <f>$B33      +$C33      +$D33</f>
        <v>1241000</v>
      </c>
      <c r="F33" s="94">
        <v>1241000</v>
      </c>
      <c r="G33" s="95">
        <v>869000</v>
      </c>
      <c r="H33" s="94">
        <v>233000</v>
      </c>
      <c r="I33" s="95">
        <v>233263</v>
      </c>
      <c r="J33" s="94">
        <v>175000</v>
      </c>
      <c r="K33" s="95">
        <v>301956</v>
      </c>
      <c r="L33" s="94"/>
      <c r="M33" s="95"/>
      <c r="N33" s="94"/>
      <c r="O33" s="95"/>
      <c r="P33" s="94">
        <f>$H33      +$J33      +$L33      +$N33</f>
        <v>408000</v>
      </c>
      <c r="Q33" s="95">
        <f>$I33      +$K33      +$M33      +$O33</f>
        <v>535219</v>
      </c>
      <c r="R33" s="48">
        <f>IF(($H33      =0),0,((($J33      -$H33      )/$H33      )*100))</f>
        <v>-24.892703862660944</v>
      </c>
      <c r="S33" s="49">
        <f>IF(($I33      =0),0,((($K33      -$I33      )/$I33      )*100))</f>
        <v>29.448733832626694</v>
      </c>
      <c r="T33" s="48">
        <f>IF(($E33      =0),0,(($P33      /$E33      )*100))</f>
        <v>32.87671232876712</v>
      </c>
      <c r="U33" s="50">
        <f>IF(($E33      =0),0,(($Q33      /$E33      )*100))</f>
        <v>43.128041901692185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1241000</v>
      </c>
      <c r="C34" s="96">
        <f>C33</f>
        <v>0</v>
      </c>
      <c r="D34" s="96"/>
      <c r="E34" s="96">
        <f>$B34      +$C34      +$D34</f>
        <v>1241000</v>
      </c>
      <c r="F34" s="97">
        <f t="shared" ref="F34:O34" si="17">F33</f>
        <v>1241000</v>
      </c>
      <c r="G34" s="98">
        <f t="shared" si="17"/>
        <v>869000</v>
      </c>
      <c r="H34" s="97">
        <f t="shared" si="17"/>
        <v>233000</v>
      </c>
      <c r="I34" s="98">
        <f t="shared" si="17"/>
        <v>233263</v>
      </c>
      <c r="J34" s="97">
        <f t="shared" si="17"/>
        <v>175000</v>
      </c>
      <c r="K34" s="98">
        <f t="shared" si="17"/>
        <v>301956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408000</v>
      </c>
      <c r="Q34" s="98">
        <f>$I34      +$K34      +$M34      +$O34</f>
        <v>535219</v>
      </c>
      <c r="R34" s="52">
        <f>IF(($H34      =0),0,((($J34      -$H34      )/$H34      )*100))</f>
        <v>-24.892703862660944</v>
      </c>
      <c r="S34" s="53">
        <f>IF(($I34      =0),0,((($K34      -$I34      )/$I34      )*100))</f>
        <v>29.448733832626694</v>
      </c>
      <c r="T34" s="52">
        <f>IF($E34   =0,0,($P34   /$E34   )*100)</f>
        <v>32.87671232876712</v>
      </c>
      <c r="U34" s="54">
        <f>IF($E34   =0,0,($Q34   /$E34   )*100)</f>
        <v>43.128041901692185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7840000</v>
      </c>
      <c r="C68" s="105">
        <f>SUM(C9:C15,C18:C24,C27:C30,C33,C36:C40,C43:C53,C56:C59,C62:C66)</f>
        <v>0</v>
      </c>
      <c r="D68" s="105"/>
      <c r="E68" s="105">
        <f t="shared" si="35"/>
        <v>7840000</v>
      </c>
      <c r="F68" s="106">
        <f t="shared" ref="F68:O68" si="43">SUM(F9:F15,F18:F24,F27:F30,F33,F36:F40,F43:F53,F56:F59,F62:F66)</f>
        <v>7840000</v>
      </c>
      <c r="G68" s="107">
        <f t="shared" si="43"/>
        <v>4257000</v>
      </c>
      <c r="H68" s="106">
        <f t="shared" si="43"/>
        <v>2217000</v>
      </c>
      <c r="I68" s="107">
        <f t="shared" si="43"/>
        <v>2211546</v>
      </c>
      <c r="J68" s="106">
        <f t="shared" si="43"/>
        <v>812000</v>
      </c>
      <c r="K68" s="107">
        <f t="shared" si="43"/>
        <v>949315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3029000</v>
      </c>
      <c r="Q68" s="107">
        <f t="shared" si="37"/>
        <v>3160861</v>
      </c>
      <c r="R68" s="61">
        <f t="shared" si="38"/>
        <v>-63.373928732521421</v>
      </c>
      <c r="S68" s="62">
        <f t="shared" si="39"/>
        <v>-57.074598493542524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56.595665171898361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59.059435724962626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>
        <v>44705000</v>
      </c>
      <c r="D70" s="93"/>
      <c r="E70" s="93">
        <f>$B70      +$C70      +$D70</f>
        <v>44705000</v>
      </c>
      <c r="F70" s="94">
        <v>0</v>
      </c>
      <c r="G70" s="95">
        <v>23944000</v>
      </c>
      <c r="H70" s="94">
        <v>1755000</v>
      </c>
      <c r="I70" s="95"/>
      <c r="J70" s="94">
        <v>20235000</v>
      </c>
      <c r="K70" s="95"/>
      <c r="L70" s="94"/>
      <c r="M70" s="95"/>
      <c r="N70" s="94"/>
      <c r="O70" s="95"/>
      <c r="P70" s="94">
        <f>$H70      +$J70      +$L70      +$N70</f>
        <v>21990000</v>
      </c>
      <c r="Q70" s="95">
        <f>$I70      +$K70      +$M70      +$O70</f>
        <v>0</v>
      </c>
      <c r="R70" s="48">
        <f>IF(($H70      =0),0,((($J70      -$H70      )/$H70      )*100))</f>
        <v>1052.9914529914529</v>
      </c>
      <c r="S70" s="49">
        <f>IF(($I70      =0),0,((($K70      -$I70      )/$I70      )*100))</f>
        <v>0</v>
      </c>
      <c r="T70" s="48">
        <f>IF(($E70      =0),0,(($P70      /$E70      )*100))</f>
        <v>49.189128732803937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44705000</v>
      </c>
      <c r="D72" s="102"/>
      <c r="E72" s="102">
        <f>$B72      +$C72      +$D72</f>
        <v>44705000</v>
      </c>
      <c r="F72" s="103">
        <f t="shared" ref="F72:O72" si="44">SUM(F70:F71)</f>
        <v>0</v>
      </c>
      <c r="G72" s="104">
        <f t="shared" si="44"/>
        <v>23944000</v>
      </c>
      <c r="H72" s="103">
        <f t="shared" si="44"/>
        <v>1755000</v>
      </c>
      <c r="I72" s="104">
        <f t="shared" si="44"/>
        <v>0</v>
      </c>
      <c r="J72" s="103">
        <f t="shared" si="44"/>
        <v>20235000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21990000</v>
      </c>
      <c r="Q72" s="104">
        <f>$I72      +$K72      +$M72      +$O72</f>
        <v>0</v>
      </c>
      <c r="R72" s="57">
        <f>IF(($H72      =0),0,((($J72      -$H72      )/$H72      )*100))</f>
        <v>1052.9914529914529</v>
      </c>
      <c r="S72" s="58">
        <f>IF(($I72      =0),0,((($K72      -$I72      )/$I72      )*100))</f>
        <v>0</v>
      </c>
      <c r="T72" s="57">
        <f>IF(($E70      =0),0,(($P70      /$E70      )*100))</f>
        <v>49.189128732803937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44705000</v>
      </c>
      <c r="D73" s="105"/>
      <c r="E73" s="105">
        <f>$B73      +$C73      +$D73</f>
        <v>44705000</v>
      </c>
      <c r="F73" s="106">
        <f t="shared" ref="F73:O73" si="45">SUM(F70:F71)</f>
        <v>0</v>
      </c>
      <c r="G73" s="107">
        <f t="shared" si="45"/>
        <v>23944000</v>
      </c>
      <c r="H73" s="106">
        <f t="shared" si="45"/>
        <v>1755000</v>
      </c>
      <c r="I73" s="107">
        <f t="shared" si="45"/>
        <v>0</v>
      </c>
      <c r="J73" s="106">
        <f t="shared" si="45"/>
        <v>20235000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21990000</v>
      </c>
      <c r="Q73" s="107">
        <f>$I73      +$K73      +$M73      +$O73</f>
        <v>0</v>
      </c>
      <c r="R73" s="61">
        <f>IF(($H73      =0),0,((($J73      -$H73      )/$H73      )*100))</f>
        <v>1052.9914529914529</v>
      </c>
      <c r="S73" s="62">
        <f>IF(($I73      =0),0,((($K73      -$I73      )/$I73      )*100))</f>
        <v>0</v>
      </c>
      <c r="T73" s="61">
        <f>IF(($E70      =0),0,(($P70      /$E70      )*100))</f>
        <v>49.189128732803937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7840000</v>
      </c>
      <c r="C74" s="105">
        <f>SUM(C9:C15,C18:C24,C27:C30,C33,C36:C40,C43:C53,C56:C59,C62:C66,C70:C71)</f>
        <v>44705000</v>
      </c>
      <c r="D74" s="105"/>
      <c r="E74" s="105">
        <f>$B74      +$C74      +$D74</f>
        <v>52545000</v>
      </c>
      <c r="F74" s="106">
        <f t="shared" ref="F74:O74" si="46">SUM(F9:F15,F18:F24,F27:F30,F33,F36:F40,F43:F53,F56:F59,F62:F66,F70:F71)</f>
        <v>7840000</v>
      </c>
      <c r="G74" s="107">
        <f t="shared" si="46"/>
        <v>28201000</v>
      </c>
      <c r="H74" s="106">
        <f t="shared" si="46"/>
        <v>3972000</v>
      </c>
      <c r="I74" s="107">
        <f t="shared" si="46"/>
        <v>2211546</v>
      </c>
      <c r="J74" s="106">
        <f t="shared" si="46"/>
        <v>21047000</v>
      </c>
      <c r="K74" s="107">
        <f t="shared" si="46"/>
        <v>949315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25019000</v>
      </c>
      <c r="Q74" s="107">
        <f>$I74      +$K74      +$M74      +$O74</f>
        <v>3160861</v>
      </c>
      <c r="R74" s="61">
        <f>IF(($H74      =0),0,((($J74      -$H74      )/$H74      )*100))</f>
        <v>429.88418932527691</v>
      </c>
      <c r="S74" s="62">
        <f>IF(($I74      =0),0,((($K74      -$I74      )/$I74      )*100))</f>
        <v>-57.074598493542524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49.981021635335715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6.3145234432746662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4392000</v>
      </c>
      <c r="C87" s="119">
        <f t="shared" si="55"/>
        <v>0</v>
      </c>
      <c r="D87" s="119">
        <f t="shared" si="55"/>
        <v>0</v>
      </c>
      <c r="E87" s="119">
        <f t="shared" si="55"/>
        <v>4392000</v>
      </c>
      <c r="F87" s="119">
        <f t="shared" si="55"/>
        <v>0</v>
      </c>
      <c r="G87" s="119">
        <f t="shared" si="55"/>
        <v>0</v>
      </c>
      <c r="H87" s="119">
        <f t="shared" si="55"/>
        <v>4300000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4300000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97.905282331511842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4392000</v>
      </c>
      <c r="C94" s="93"/>
      <c r="D94" s="93"/>
      <c r="E94" s="93">
        <f t="shared" si="56"/>
        <v>4392000</v>
      </c>
      <c r="F94" s="93">
        <v>0</v>
      </c>
      <c r="G94" s="93">
        <v>0</v>
      </c>
      <c r="H94" s="93">
        <v>4300000</v>
      </c>
      <c r="I94" s="93"/>
      <c r="J94" s="93"/>
      <c r="K94" s="93"/>
      <c r="L94" s="93"/>
      <c r="M94" s="93"/>
      <c r="N94" s="93"/>
      <c r="O94" s="93"/>
      <c r="P94" s="93">
        <f t="shared" si="57"/>
        <v>4300000</v>
      </c>
      <c r="Q94" s="93">
        <f t="shared" si="58"/>
        <v>0</v>
      </c>
      <c r="R94" s="89">
        <f t="shared" si="59"/>
        <v>-100</v>
      </c>
      <c r="S94" s="89">
        <f t="shared" si="60"/>
        <v>0</v>
      </c>
      <c r="T94" s="89">
        <f t="shared" si="61"/>
        <v>97.905282331511842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4392000</v>
      </c>
      <c r="C114" s="128">
        <f t="shared" si="69"/>
        <v>0</v>
      </c>
      <c r="D114" s="128">
        <f t="shared" si="69"/>
        <v>0</v>
      </c>
      <c r="E114" s="128">
        <f t="shared" si="69"/>
        <v>4392000</v>
      </c>
      <c r="F114" s="128">
        <f t="shared" si="69"/>
        <v>0</v>
      </c>
      <c r="G114" s="128">
        <f t="shared" si="69"/>
        <v>0</v>
      </c>
      <c r="H114" s="128">
        <f t="shared" si="69"/>
        <v>4300000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4300000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0.97905282331511845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4392000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4392000</v>
      </c>
      <c r="F115" s="130">
        <f t="shared" si="70"/>
        <v>0</v>
      </c>
      <c r="G115" s="130">
        <f t="shared" si="70"/>
        <v>0</v>
      </c>
      <c r="H115" s="130">
        <f t="shared" si="70"/>
        <v>4300000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4300000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0.97905282331511845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NfBUlVqQp8gVo2x7GrjK4GMIc3pX4p7SY0mN57zOWCo5BxgpR1kJDLOuCwNGmN/gTD9J3zn7IquFOxuL1C7+w==" saltValue="VN8QD3La3U5sLwEkglfM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1596000</v>
      </c>
      <c r="I10" s="95"/>
      <c r="J10" s="94">
        <v>611000</v>
      </c>
      <c r="K10" s="95"/>
      <c r="L10" s="94"/>
      <c r="M10" s="95"/>
      <c r="N10" s="94"/>
      <c r="O10" s="95"/>
      <c r="P10" s="94">
        <f t="shared" ref="P10:P16" si="1">$H10      +$J10      +$L10      +$N10</f>
        <v>2207000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-61.716791979949868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84.884615384615387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2600000</v>
      </c>
      <c r="C16" s="96">
        <f>SUM(C9:C15)</f>
        <v>0</v>
      </c>
      <c r="D16" s="96"/>
      <c r="E16" s="96">
        <f t="shared" si="0"/>
        <v>2600000</v>
      </c>
      <c r="F16" s="97">
        <f t="shared" ref="F16:O16" si="7">SUM(F9:F15)</f>
        <v>2600000</v>
      </c>
      <c r="G16" s="98">
        <f t="shared" si="7"/>
        <v>2600000</v>
      </c>
      <c r="H16" s="97">
        <f t="shared" si="7"/>
        <v>1596000</v>
      </c>
      <c r="I16" s="98">
        <f t="shared" si="7"/>
        <v>0</v>
      </c>
      <c r="J16" s="97">
        <f t="shared" si="7"/>
        <v>611000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2207000</v>
      </c>
      <c r="Q16" s="98">
        <f t="shared" si="2"/>
        <v>0</v>
      </c>
      <c r="R16" s="52">
        <f t="shared" si="3"/>
        <v>-61.716791979949868</v>
      </c>
      <c r="S16" s="53">
        <f t="shared" si="4"/>
        <v>0</v>
      </c>
      <c r="T16" s="52">
        <f>IF((SUM($E9:$E13))=0,0,(P16/(SUM($E9:$E13))*100))</f>
        <v>84.884615384615387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840000</v>
      </c>
      <c r="H33" s="94"/>
      <c r="I33" s="95"/>
      <c r="J33" s="94"/>
      <c r="K33" s="95"/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840000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17790000</v>
      </c>
      <c r="C36" s="93"/>
      <c r="D36" s="93"/>
      <c r="E36" s="93">
        <f t="shared" ref="E36:E41" si="18">$B36      +$C36      +$D36</f>
        <v>17790000</v>
      </c>
      <c r="F36" s="94">
        <v>17790000</v>
      </c>
      <c r="G36" s="95">
        <v>10674000</v>
      </c>
      <c r="H36" s="94">
        <v>3609000</v>
      </c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3609000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20.286677908937605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33000</v>
      </c>
      <c r="C37" s="93"/>
      <c r="D37" s="93"/>
      <c r="E37" s="93">
        <f t="shared" si="18"/>
        <v>33000</v>
      </c>
      <c r="F37" s="94">
        <v>33000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3000000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21823000</v>
      </c>
      <c r="C41" s="96">
        <f>SUM(C36:C40)</f>
        <v>0</v>
      </c>
      <c r="D41" s="96"/>
      <c r="E41" s="96">
        <f t="shared" si="18"/>
        <v>21823000</v>
      </c>
      <c r="F41" s="97">
        <f t="shared" ref="F41:O41" si="25">SUM(F36:F40)</f>
        <v>21823000</v>
      </c>
      <c r="G41" s="98">
        <f t="shared" si="25"/>
        <v>13674000</v>
      </c>
      <c r="H41" s="97">
        <f t="shared" si="25"/>
        <v>3609000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3609000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16.562643414410282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40000000</v>
      </c>
      <c r="C45" s="93"/>
      <c r="D45" s="93"/>
      <c r="E45" s="93">
        <f t="shared" si="26"/>
        <v>40000000</v>
      </c>
      <c r="F45" s="94">
        <v>40000000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15224000</v>
      </c>
      <c r="C52" s="93"/>
      <c r="D52" s="93"/>
      <c r="E52" s="93">
        <f t="shared" si="26"/>
        <v>15224000</v>
      </c>
      <c r="F52" s="94">
        <v>15224000</v>
      </c>
      <c r="G52" s="95">
        <v>10224000</v>
      </c>
      <c r="H52" s="94">
        <v>3940000</v>
      </c>
      <c r="I52" s="95"/>
      <c r="J52" s="94">
        <v>6284000</v>
      </c>
      <c r="K52" s="95"/>
      <c r="L52" s="94"/>
      <c r="M52" s="95"/>
      <c r="N52" s="94"/>
      <c r="O52" s="95"/>
      <c r="P52" s="94">
        <f t="shared" si="27"/>
        <v>10224000</v>
      </c>
      <c r="Q52" s="95">
        <f t="shared" si="28"/>
        <v>0</v>
      </c>
      <c r="R52" s="48">
        <f t="shared" si="29"/>
        <v>59.492385786802025</v>
      </c>
      <c r="S52" s="49">
        <f t="shared" si="30"/>
        <v>0</v>
      </c>
      <c r="T52" s="48">
        <f t="shared" si="31"/>
        <v>67.157120336311081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55224000</v>
      </c>
      <c r="C54" s="96">
        <f>SUM(C43:C53)</f>
        <v>0</v>
      </c>
      <c r="D54" s="96"/>
      <c r="E54" s="96">
        <f t="shared" si="26"/>
        <v>55224000</v>
      </c>
      <c r="F54" s="97">
        <f t="shared" ref="F54:O54" si="33">SUM(F43:F53)</f>
        <v>55224000</v>
      </c>
      <c r="G54" s="98">
        <f t="shared" si="33"/>
        <v>10224000</v>
      </c>
      <c r="H54" s="97">
        <f t="shared" si="33"/>
        <v>3940000</v>
      </c>
      <c r="I54" s="98">
        <f t="shared" si="33"/>
        <v>0</v>
      </c>
      <c r="J54" s="97">
        <f t="shared" si="33"/>
        <v>6284000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10224000</v>
      </c>
      <c r="Q54" s="98">
        <f t="shared" si="28"/>
        <v>0</v>
      </c>
      <c r="R54" s="52">
        <f t="shared" si="29"/>
        <v>59.492385786802025</v>
      </c>
      <c r="S54" s="53">
        <f t="shared" si="30"/>
        <v>0</v>
      </c>
      <c r="T54" s="52">
        <f>IF((+$E44+$E46+$E48+$E49+$E52) =0,0,(P54   /(+$E44+$E46+$E48+$E49+$E52) )*100)</f>
        <v>67.157120336311081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80847000</v>
      </c>
      <c r="C68" s="105">
        <f>SUM(C9:C15,C18:C24,C27:C30,C33,C36:C40,C43:C53,C56:C59,C62:C66)</f>
        <v>0</v>
      </c>
      <c r="D68" s="105"/>
      <c r="E68" s="105">
        <f t="shared" si="35"/>
        <v>80847000</v>
      </c>
      <c r="F68" s="106">
        <f t="shared" ref="F68:O68" si="43">SUM(F9:F15,F18:F24,F27:F30,F33,F36:F40,F43:F53,F56:F59,F62:F66)</f>
        <v>80847000</v>
      </c>
      <c r="G68" s="107">
        <f t="shared" si="43"/>
        <v>27338000</v>
      </c>
      <c r="H68" s="106">
        <f t="shared" si="43"/>
        <v>9145000</v>
      </c>
      <c r="I68" s="107">
        <f t="shared" si="43"/>
        <v>0</v>
      </c>
      <c r="J68" s="106">
        <f t="shared" si="43"/>
        <v>6895000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16040000</v>
      </c>
      <c r="Q68" s="107">
        <f t="shared" si="37"/>
        <v>0</v>
      </c>
      <c r="R68" s="61">
        <f t="shared" si="38"/>
        <v>-24.603608529250955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39.300240113686478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26717000</v>
      </c>
      <c r="C70" s="93">
        <v>-25381000</v>
      </c>
      <c r="D70" s="93"/>
      <c r="E70" s="93">
        <f>$B70      +$C70      +$D70</f>
        <v>1336000</v>
      </c>
      <c r="F70" s="94">
        <v>26717000</v>
      </c>
      <c r="G70" s="95">
        <v>1198000</v>
      </c>
      <c r="H70" s="94">
        <v>521000</v>
      </c>
      <c r="I70" s="95"/>
      <c r="J70" s="94">
        <v>588000</v>
      </c>
      <c r="K70" s="95"/>
      <c r="L70" s="94"/>
      <c r="M70" s="95"/>
      <c r="N70" s="94"/>
      <c r="O70" s="95"/>
      <c r="P70" s="94">
        <f>$H70      +$J70      +$L70      +$N70</f>
        <v>1109000</v>
      </c>
      <c r="Q70" s="95">
        <f>$I70      +$K70      +$M70      +$O70</f>
        <v>0</v>
      </c>
      <c r="R70" s="48">
        <f>IF(($H70      =0),0,((($J70      -$H70      )/$H70      )*100))</f>
        <v>12.859884836852206</v>
      </c>
      <c r="S70" s="49">
        <f>IF(($I70      =0),0,((($K70      -$I70      )/$I70      )*100))</f>
        <v>0</v>
      </c>
      <c r="T70" s="48">
        <f>IF(($E70      =0),0,(($P70      /$E70      )*100))</f>
        <v>83.008982035928142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26717000</v>
      </c>
      <c r="C72" s="102">
        <f>SUM(C70:C71)</f>
        <v>-25381000</v>
      </c>
      <c r="D72" s="102"/>
      <c r="E72" s="102">
        <f>$B72      +$C72      +$D72</f>
        <v>1336000</v>
      </c>
      <c r="F72" s="103">
        <f t="shared" ref="F72:O72" si="44">SUM(F70:F71)</f>
        <v>26717000</v>
      </c>
      <c r="G72" s="104">
        <f t="shared" si="44"/>
        <v>1198000</v>
      </c>
      <c r="H72" s="103">
        <f t="shared" si="44"/>
        <v>521000</v>
      </c>
      <c r="I72" s="104">
        <f t="shared" si="44"/>
        <v>0</v>
      </c>
      <c r="J72" s="103">
        <f t="shared" si="44"/>
        <v>588000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1109000</v>
      </c>
      <c r="Q72" s="104">
        <f>$I72      +$K72      +$M72      +$O72</f>
        <v>0</v>
      </c>
      <c r="R72" s="57">
        <f>IF(($H72      =0),0,((($J72      -$H72      )/$H72      )*100))</f>
        <v>12.859884836852206</v>
      </c>
      <c r="S72" s="58">
        <f>IF(($I72      =0),0,((($K72      -$I72      )/$I72      )*100))</f>
        <v>0</v>
      </c>
      <c r="T72" s="57">
        <f>IF(($E70      =0),0,(($P70      /$E70      )*100))</f>
        <v>83.008982035928142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26717000</v>
      </c>
      <c r="C73" s="105">
        <f>SUM(C70:C71)</f>
        <v>-25381000</v>
      </c>
      <c r="D73" s="105"/>
      <c r="E73" s="105">
        <f>$B73      +$C73      +$D73</f>
        <v>1336000</v>
      </c>
      <c r="F73" s="106">
        <f t="shared" ref="F73:O73" si="45">SUM(F70:F71)</f>
        <v>26717000</v>
      </c>
      <c r="G73" s="107">
        <f t="shared" si="45"/>
        <v>1198000</v>
      </c>
      <c r="H73" s="106">
        <f t="shared" si="45"/>
        <v>521000</v>
      </c>
      <c r="I73" s="107">
        <f t="shared" si="45"/>
        <v>0</v>
      </c>
      <c r="J73" s="106">
        <f t="shared" si="45"/>
        <v>588000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1109000</v>
      </c>
      <c r="Q73" s="107">
        <f>$I73      +$K73      +$M73      +$O73</f>
        <v>0</v>
      </c>
      <c r="R73" s="61">
        <f>IF(($H73      =0),0,((($J73      -$H73      )/$H73      )*100))</f>
        <v>12.859884836852206</v>
      </c>
      <c r="S73" s="62">
        <f>IF(($I73      =0),0,((($K73      -$I73      )/$I73      )*100))</f>
        <v>0</v>
      </c>
      <c r="T73" s="61">
        <f>IF(($E70      =0),0,(($P70      /$E70      )*100))</f>
        <v>83.008982035928142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107564000</v>
      </c>
      <c r="C74" s="105">
        <f>SUM(C9:C15,C18:C24,C27:C30,C33,C36:C40,C43:C53,C56:C59,C62:C66,C70:C71)</f>
        <v>-25381000</v>
      </c>
      <c r="D74" s="105"/>
      <c r="E74" s="105">
        <f>$B74      +$C74      +$D74</f>
        <v>82183000</v>
      </c>
      <c r="F74" s="106">
        <f t="shared" ref="F74:O74" si="46">SUM(F9:F15,F18:F24,F27:F30,F33,F36:F40,F43:F53,F56:F59,F62:F66,F70:F71)</f>
        <v>107564000</v>
      </c>
      <c r="G74" s="107">
        <f t="shared" si="46"/>
        <v>28536000</v>
      </c>
      <c r="H74" s="106">
        <f t="shared" si="46"/>
        <v>9666000</v>
      </c>
      <c r="I74" s="107">
        <f t="shared" si="46"/>
        <v>0</v>
      </c>
      <c r="J74" s="106">
        <f t="shared" si="46"/>
        <v>7483000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17149000</v>
      </c>
      <c r="Q74" s="107">
        <f>$I74      +$K74      +$M74      +$O74</f>
        <v>0</v>
      </c>
      <c r="R74" s="61">
        <f>IF(($H74      =0),0,((($J74      -$H74      )/$H74      )*100))</f>
        <v>-22.584316159735156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40.685646500593123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8802000</v>
      </c>
      <c r="C87" s="119">
        <f t="shared" si="55"/>
        <v>53000</v>
      </c>
      <c r="D87" s="119">
        <f t="shared" si="55"/>
        <v>0</v>
      </c>
      <c r="E87" s="119">
        <f t="shared" si="55"/>
        <v>8855000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8802000</v>
      </c>
      <c r="C91" s="93">
        <v>53000</v>
      </c>
      <c r="D91" s="93"/>
      <c r="E91" s="93">
        <f t="shared" si="56"/>
        <v>8855000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8802000</v>
      </c>
      <c r="C114" s="128">
        <f t="shared" si="69"/>
        <v>53000</v>
      </c>
      <c r="D114" s="128">
        <f t="shared" si="69"/>
        <v>0</v>
      </c>
      <c r="E114" s="128">
        <f t="shared" si="69"/>
        <v>8855000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8802000</v>
      </c>
      <c r="C115" s="130">
        <f t="shared" ref="C115:Q115" si="70">C87</f>
        <v>53000</v>
      </c>
      <c r="D115" s="130">
        <f t="shared" si="70"/>
        <v>0</v>
      </c>
      <c r="E115" s="130">
        <f t="shared" si="70"/>
        <v>8855000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kECDNld1xsWAdbDDziNHbNqYj7TyvN9dP0a3T+hQZnHolEayesHxQ0wZJFrudFF6i5dpcHznFRlV3yOMYFpQg==" saltValue="eNXKyMi0j+YMGoyC2F81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/>
      <c r="I10" s="95">
        <v>224888</v>
      </c>
      <c r="J10" s="94"/>
      <c r="K10" s="95"/>
      <c r="L10" s="94"/>
      <c r="M10" s="95"/>
      <c r="N10" s="94"/>
      <c r="O10" s="95"/>
      <c r="P10" s="94">
        <f t="shared" ref="P10:P16" si="1">$H10      +$J10      +$L10      +$N10</f>
        <v>0</v>
      </c>
      <c r="Q10" s="95">
        <f t="shared" ref="Q10:Q16" si="2">$I10      +$K10      +$M10      +$O10</f>
        <v>224888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7.4962666666666662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0</v>
      </c>
      <c r="I16" s="98">
        <f t="shared" si="7"/>
        <v>224888</v>
      </c>
      <c r="J16" s="97">
        <f t="shared" si="7"/>
        <v>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0</v>
      </c>
      <c r="Q16" s="98">
        <f t="shared" si="2"/>
        <v>224888</v>
      </c>
      <c r="R16" s="52">
        <f t="shared" si="3"/>
        <v>0</v>
      </c>
      <c r="S16" s="53">
        <f t="shared" si="4"/>
        <v>-100</v>
      </c>
      <c r="T16" s="52">
        <f>IF((SUM($E9:$E13))=0,0,(P16/(SUM($E9:$E13))*100))</f>
        <v>0</v>
      </c>
      <c r="U16" s="54">
        <f>IF((SUM($E9:$E13))=0,0,(Q16/(SUM($E9:$E13))*100))</f>
        <v>7.4962666666666662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1200000</v>
      </c>
      <c r="C33" s="93"/>
      <c r="D33" s="93"/>
      <c r="E33" s="93">
        <f>$B33      +$C33      +$D33</f>
        <v>1200000</v>
      </c>
      <c r="F33" s="94">
        <v>1200000</v>
      </c>
      <c r="G33" s="95">
        <v>300000</v>
      </c>
      <c r="H33" s="94"/>
      <c r="I33" s="95"/>
      <c r="J33" s="94"/>
      <c r="K33" s="95"/>
      <c r="L33" s="94"/>
      <c r="M33" s="95"/>
      <c r="N33" s="94"/>
      <c r="O33" s="95"/>
      <c r="P33" s="94">
        <f>$H33      +$J33      +$L33      +$N33</f>
        <v>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0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1200000</v>
      </c>
      <c r="C34" s="96">
        <f>C33</f>
        <v>0</v>
      </c>
      <c r="D34" s="96"/>
      <c r="E34" s="96">
        <f>$B34      +$C34      +$D34</f>
        <v>1200000</v>
      </c>
      <c r="F34" s="97">
        <f t="shared" ref="F34:O34" si="17">F33</f>
        <v>1200000</v>
      </c>
      <c r="G34" s="98">
        <f t="shared" si="17"/>
        <v>300000</v>
      </c>
      <c r="H34" s="97">
        <f t="shared" si="17"/>
        <v>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0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33000</v>
      </c>
      <c r="C37" s="93"/>
      <c r="D37" s="93"/>
      <c r="E37" s="93">
        <f t="shared" si="18"/>
        <v>33000</v>
      </c>
      <c r="F37" s="94">
        <v>33000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33000</v>
      </c>
      <c r="C41" s="96">
        <f>SUM(C36:C40)</f>
        <v>0</v>
      </c>
      <c r="D41" s="96"/>
      <c r="E41" s="96">
        <f t="shared" si="18"/>
        <v>33000</v>
      </c>
      <c r="F41" s="97">
        <f t="shared" ref="F41:O41" si="25">SUM(F36:F40)</f>
        <v>33000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43000000</v>
      </c>
      <c r="C45" s="93"/>
      <c r="D45" s="93"/>
      <c r="E45" s="93">
        <f t="shared" si="26"/>
        <v>43000000</v>
      </c>
      <c r="F45" s="94">
        <v>43000000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22109000</v>
      </c>
      <c r="C52" s="93"/>
      <c r="D52" s="93"/>
      <c r="E52" s="93">
        <f t="shared" si="26"/>
        <v>22109000</v>
      </c>
      <c r="F52" s="94">
        <v>22109000</v>
      </c>
      <c r="G52" s="95">
        <v>7109000</v>
      </c>
      <c r="H52" s="94"/>
      <c r="I52" s="95">
        <v>3258406</v>
      </c>
      <c r="J52" s="94"/>
      <c r="K52" s="95">
        <v>605417</v>
      </c>
      <c r="L52" s="94"/>
      <c r="M52" s="95"/>
      <c r="N52" s="94"/>
      <c r="O52" s="95"/>
      <c r="P52" s="94">
        <f t="shared" si="27"/>
        <v>0</v>
      </c>
      <c r="Q52" s="95">
        <f t="shared" si="28"/>
        <v>3863823</v>
      </c>
      <c r="R52" s="48">
        <f t="shared" si="29"/>
        <v>0</v>
      </c>
      <c r="S52" s="49">
        <f t="shared" si="30"/>
        <v>-81.419841480773115</v>
      </c>
      <c r="T52" s="48">
        <f t="shared" si="31"/>
        <v>0</v>
      </c>
      <c r="U52" s="50">
        <f t="shared" si="32"/>
        <v>17.476244968112535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65109000</v>
      </c>
      <c r="C54" s="96">
        <f>SUM(C43:C53)</f>
        <v>0</v>
      </c>
      <c r="D54" s="96"/>
      <c r="E54" s="96">
        <f t="shared" si="26"/>
        <v>65109000</v>
      </c>
      <c r="F54" s="97">
        <f t="shared" ref="F54:O54" si="33">SUM(F43:F53)</f>
        <v>65109000</v>
      </c>
      <c r="G54" s="98">
        <f t="shared" si="33"/>
        <v>7109000</v>
      </c>
      <c r="H54" s="97">
        <f t="shared" si="33"/>
        <v>0</v>
      </c>
      <c r="I54" s="98">
        <f t="shared" si="33"/>
        <v>3258406</v>
      </c>
      <c r="J54" s="97">
        <f t="shared" si="33"/>
        <v>0</v>
      </c>
      <c r="K54" s="98">
        <f t="shared" si="33"/>
        <v>605417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3863823</v>
      </c>
      <c r="R54" s="52">
        <f t="shared" si="29"/>
        <v>0</v>
      </c>
      <c r="S54" s="53">
        <f t="shared" si="30"/>
        <v>-81.419841480773115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17.476244968112535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69342000</v>
      </c>
      <c r="C68" s="105">
        <f>SUM(C9:C15,C18:C24,C27:C30,C33,C36:C40,C43:C53,C56:C59,C62:C66)</f>
        <v>0</v>
      </c>
      <c r="D68" s="105"/>
      <c r="E68" s="105">
        <f t="shared" si="35"/>
        <v>69342000</v>
      </c>
      <c r="F68" s="106">
        <f t="shared" ref="F68:O68" si="43">SUM(F9:F15,F18:F24,F27:F30,F33,F36:F40,F43:F53,F56:F59,F62:F66)</f>
        <v>69342000</v>
      </c>
      <c r="G68" s="107">
        <f t="shared" si="43"/>
        <v>10409000</v>
      </c>
      <c r="H68" s="106">
        <f t="shared" si="43"/>
        <v>0</v>
      </c>
      <c r="I68" s="107">
        <f t="shared" si="43"/>
        <v>3483294</v>
      </c>
      <c r="J68" s="106">
        <f t="shared" si="43"/>
        <v>0</v>
      </c>
      <c r="K68" s="107">
        <f t="shared" si="43"/>
        <v>605417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0</v>
      </c>
      <c r="Q68" s="107">
        <f t="shared" si="37"/>
        <v>4088711</v>
      </c>
      <c r="R68" s="61">
        <f t="shared" si="38"/>
        <v>0</v>
      </c>
      <c r="S68" s="62">
        <f t="shared" si="39"/>
        <v>-82.619411396224379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0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15.541111406742939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18587000</v>
      </c>
      <c r="C70" s="93">
        <v>-57000</v>
      </c>
      <c r="D70" s="93"/>
      <c r="E70" s="93">
        <f>$B70      +$C70      +$D70</f>
        <v>18530000</v>
      </c>
      <c r="F70" s="94">
        <v>18587000</v>
      </c>
      <c r="G70" s="95">
        <v>13947000</v>
      </c>
      <c r="H70" s="94">
        <v>5396000</v>
      </c>
      <c r="I70" s="95">
        <v>6572132</v>
      </c>
      <c r="J70" s="94">
        <v>1873000</v>
      </c>
      <c r="K70" s="95">
        <v>720703</v>
      </c>
      <c r="L70" s="94"/>
      <c r="M70" s="95"/>
      <c r="N70" s="94"/>
      <c r="O70" s="95"/>
      <c r="P70" s="94">
        <f>$H70      +$J70      +$L70      +$N70</f>
        <v>7269000</v>
      </c>
      <c r="Q70" s="95">
        <f>$I70      +$K70      +$M70      +$O70</f>
        <v>7292835</v>
      </c>
      <c r="R70" s="48">
        <f>IF(($H70      =0),0,((($J70      -$H70      )/$H70      )*100))</f>
        <v>-65.289103039288364</v>
      </c>
      <c r="S70" s="49">
        <f>IF(($I70      =0),0,((($K70      -$I70      )/$I70      )*100))</f>
        <v>-89.033954278459419</v>
      </c>
      <c r="T70" s="48">
        <f>IF(($E70      =0),0,(($P70      /$E70      )*100))</f>
        <v>39.228278467350243</v>
      </c>
      <c r="U70" s="50">
        <f>IF(($E70      =0),0,(($Q70      /$E70      )*100))</f>
        <v>39.356907717215329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18587000</v>
      </c>
      <c r="C72" s="102">
        <f>SUM(C70:C71)</f>
        <v>-57000</v>
      </c>
      <c r="D72" s="102"/>
      <c r="E72" s="102">
        <f>$B72      +$C72      +$D72</f>
        <v>18530000</v>
      </c>
      <c r="F72" s="103">
        <f t="shared" ref="F72:O72" si="44">SUM(F70:F71)</f>
        <v>18587000</v>
      </c>
      <c r="G72" s="104">
        <f t="shared" si="44"/>
        <v>13947000</v>
      </c>
      <c r="H72" s="103">
        <f t="shared" si="44"/>
        <v>5396000</v>
      </c>
      <c r="I72" s="104">
        <f t="shared" si="44"/>
        <v>6572132</v>
      </c>
      <c r="J72" s="103">
        <f t="shared" si="44"/>
        <v>1873000</v>
      </c>
      <c r="K72" s="104">
        <f t="shared" si="44"/>
        <v>720703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7269000</v>
      </c>
      <c r="Q72" s="104">
        <f>$I72      +$K72      +$M72      +$O72</f>
        <v>7292835</v>
      </c>
      <c r="R72" s="57">
        <f>IF(($H72      =0),0,((($J72      -$H72      )/$H72      )*100))</f>
        <v>-65.289103039288364</v>
      </c>
      <c r="S72" s="58">
        <f>IF(($I72      =0),0,((($K72      -$I72      )/$I72      )*100))</f>
        <v>-89.033954278459419</v>
      </c>
      <c r="T72" s="57">
        <f>IF(($E70      =0),0,(($P70      /$E70      )*100))</f>
        <v>39.228278467350243</v>
      </c>
      <c r="U72" s="59">
        <f>IF($E70   =0,0,($Q70   /$E70 )*100)</f>
        <v>39.356907717215329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18587000</v>
      </c>
      <c r="C73" s="105">
        <f>SUM(C70:C71)</f>
        <v>-57000</v>
      </c>
      <c r="D73" s="105"/>
      <c r="E73" s="105">
        <f>$B73      +$C73      +$D73</f>
        <v>18530000</v>
      </c>
      <c r="F73" s="106">
        <f t="shared" ref="F73:O73" si="45">SUM(F70:F71)</f>
        <v>18587000</v>
      </c>
      <c r="G73" s="107">
        <f t="shared" si="45"/>
        <v>13947000</v>
      </c>
      <c r="H73" s="106">
        <f t="shared" si="45"/>
        <v>5396000</v>
      </c>
      <c r="I73" s="107">
        <f t="shared" si="45"/>
        <v>6572132</v>
      </c>
      <c r="J73" s="106">
        <f t="shared" si="45"/>
        <v>1873000</v>
      </c>
      <c r="K73" s="107">
        <f t="shared" si="45"/>
        <v>720703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7269000</v>
      </c>
      <c r="Q73" s="107">
        <f>$I73      +$K73      +$M73      +$O73</f>
        <v>7292835</v>
      </c>
      <c r="R73" s="61">
        <f>IF(($H73      =0),0,((($J73      -$H73      )/$H73      )*100))</f>
        <v>-65.289103039288364</v>
      </c>
      <c r="S73" s="62">
        <f>IF(($I73      =0),0,((($K73      -$I73      )/$I73      )*100))</f>
        <v>-89.033954278459419</v>
      </c>
      <c r="T73" s="61">
        <f>IF(($E70      =0),0,(($P70      /$E70      )*100))</f>
        <v>39.228278467350243</v>
      </c>
      <c r="U73" s="65">
        <f>IF($E70   =0,0,($Q70   /$E70 )*100)</f>
        <v>39.356907717215329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87929000</v>
      </c>
      <c r="C74" s="105">
        <f>SUM(C9:C15,C18:C24,C27:C30,C33,C36:C40,C43:C53,C56:C59,C62:C66,C70:C71)</f>
        <v>-57000</v>
      </c>
      <c r="D74" s="105"/>
      <c r="E74" s="105">
        <f>$B74      +$C74      +$D74</f>
        <v>87872000</v>
      </c>
      <c r="F74" s="106">
        <f t="shared" ref="F74:O74" si="46">SUM(F9:F15,F18:F24,F27:F30,F33,F36:F40,F43:F53,F56:F59,F62:F66,F70:F71)</f>
        <v>87929000</v>
      </c>
      <c r="G74" s="107">
        <f t="shared" si="46"/>
        <v>24356000</v>
      </c>
      <c r="H74" s="106">
        <f t="shared" si="46"/>
        <v>5396000</v>
      </c>
      <c r="I74" s="107">
        <f t="shared" si="46"/>
        <v>10055426</v>
      </c>
      <c r="J74" s="106">
        <f t="shared" si="46"/>
        <v>1873000</v>
      </c>
      <c r="K74" s="107">
        <f t="shared" si="46"/>
        <v>1326120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7269000</v>
      </c>
      <c r="Q74" s="107">
        <f>$I74      +$K74      +$M74      +$O74</f>
        <v>11381546</v>
      </c>
      <c r="R74" s="61">
        <f>IF(($H74      =0),0,((($J74      -$H74      )/$H74      )*100))</f>
        <v>-65.289103039288364</v>
      </c>
      <c r="S74" s="62">
        <f>IF(($I74      =0),0,((($K74      -$I74      )/$I74      )*100))</f>
        <v>-86.811896383106983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16.211333883449676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25.383139677512879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474000</v>
      </c>
      <c r="C87" s="119">
        <f t="shared" si="55"/>
        <v>66000</v>
      </c>
      <c r="D87" s="119">
        <f t="shared" si="55"/>
        <v>0</v>
      </c>
      <c r="E87" s="119">
        <f t="shared" si="55"/>
        <v>540000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474000</v>
      </c>
      <c r="C91" s="93">
        <v>66000</v>
      </c>
      <c r="D91" s="93"/>
      <c r="E91" s="93">
        <f t="shared" si="56"/>
        <v>540000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474000</v>
      </c>
      <c r="C114" s="128">
        <f t="shared" si="69"/>
        <v>66000</v>
      </c>
      <c r="D114" s="128">
        <f t="shared" si="69"/>
        <v>0</v>
      </c>
      <c r="E114" s="128">
        <f t="shared" si="69"/>
        <v>540000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474000</v>
      </c>
      <c r="C115" s="130">
        <f t="shared" ref="C115:Q115" si="70">C87</f>
        <v>66000</v>
      </c>
      <c r="D115" s="130">
        <f t="shared" si="70"/>
        <v>0</v>
      </c>
      <c r="E115" s="130">
        <f t="shared" si="70"/>
        <v>540000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lZdc9tO8YEpsZN/GuumuZW7OKZ56L59gL2dVZFPrW1DCPYKwHE7eIujcJzIB3wZy5IkSZX9yQsMQraKnjuCKQ==" saltValue="aXZSYJMCvkDBPmtORdsK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2100000</v>
      </c>
      <c r="C10" s="93"/>
      <c r="D10" s="93"/>
      <c r="E10" s="93">
        <f t="shared" ref="E10:E16" si="0">$B10      +$C10      +$D10</f>
        <v>2100000</v>
      </c>
      <c r="F10" s="94">
        <v>2100000</v>
      </c>
      <c r="G10" s="95">
        <v>2100000</v>
      </c>
      <c r="H10" s="94">
        <v>730000</v>
      </c>
      <c r="I10" s="95">
        <v>-2100000</v>
      </c>
      <c r="J10" s="94">
        <v>198000</v>
      </c>
      <c r="K10" s="95"/>
      <c r="L10" s="94"/>
      <c r="M10" s="95"/>
      <c r="N10" s="94"/>
      <c r="O10" s="95"/>
      <c r="P10" s="94">
        <f t="shared" ref="P10:P16" si="1">$H10      +$J10      +$L10      +$N10</f>
        <v>928000</v>
      </c>
      <c r="Q10" s="95">
        <f t="shared" ref="Q10:Q16" si="2">$I10      +$K10      +$M10      +$O10</f>
        <v>-2100000</v>
      </c>
      <c r="R10" s="48">
        <f t="shared" ref="R10:R16" si="3">IF(($H10      =0),0,((($J10      -$H10      )/$H10      )*100))</f>
        <v>-72.876712328767127</v>
      </c>
      <c r="S10" s="49">
        <f t="shared" ref="S10:S16" si="4">IF(($I10      =0),0,((($K10      -$I10      )/$I10      )*100))</f>
        <v>-100</v>
      </c>
      <c r="T10" s="48">
        <f t="shared" ref="T10:T15" si="5">IF(($E10      =0),0,(($P10      /$E10      )*100))</f>
        <v>44.19047619047619</v>
      </c>
      <c r="U10" s="50">
        <f t="shared" ref="U10:U15" si="6">IF(($E10      =0),0,(($Q10      /$E10      )*100))</f>
        <v>-100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2100000</v>
      </c>
      <c r="C16" s="96">
        <f>SUM(C9:C15)</f>
        <v>0</v>
      </c>
      <c r="D16" s="96"/>
      <c r="E16" s="96">
        <f t="shared" si="0"/>
        <v>2100000</v>
      </c>
      <c r="F16" s="97">
        <f t="shared" ref="F16:O16" si="7">SUM(F9:F15)</f>
        <v>2100000</v>
      </c>
      <c r="G16" s="98">
        <f t="shared" si="7"/>
        <v>2100000</v>
      </c>
      <c r="H16" s="97">
        <f t="shared" si="7"/>
        <v>730000</v>
      </c>
      <c r="I16" s="98">
        <f t="shared" si="7"/>
        <v>-2100000</v>
      </c>
      <c r="J16" s="97">
        <f t="shared" si="7"/>
        <v>198000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928000</v>
      </c>
      <c r="Q16" s="98">
        <f t="shared" si="2"/>
        <v>-2100000</v>
      </c>
      <c r="R16" s="52">
        <f t="shared" si="3"/>
        <v>-72.876712328767127</v>
      </c>
      <c r="S16" s="53">
        <f t="shared" si="4"/>
        <v>-100</v>
      </c>
      <c r="T16" s="52">
        <f>IF((SUM($E9:$E13))=0,0,(P16/(SUM($E9:$E13))*100))</f>
        <v>44.19047619047619</v>
      </c>
      <c r="U16" s="54">
        <f>IF((SUM($E9:$E13))=0,0,(Q16/(SUM($E9:$E13))*100))</f>
        <v>-100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1335000</v>
      </c>
      <c r="C33" s="93"/>
      <c r="D33" s="93"/>
      <c r="E33" s="93">
        <f>$B33      +$C33      +$D33</f>
        <v>1335000</v>
      </c>
      <c r="F33" s="94">
        <v>1335000</v>
      </c>
      <c r="G33" s="95">
        <v>935000</v>
      </c>
      <c r="H33" s="94">
        <v>334000</v>
      </c>
      <c r="I33" s="95"/>
      <c r="J33" s="94">
        <v>110000</v>
      </c>
      <c r="K33" s="95"/>
      <c r="L33" s="94"/>
      <c r="M33" s="95"/>
      <c r="N33" s="94"/>
      <c r="O33" s="95"/>
      <c r="P33" s="94">
        <f>$H33      +$J33      +$L33      +$N33</f>
        <v>444000</v>
      </c>
      <c r="Q33" s="95">
        <f>$I33      +$K33      +$M33      +$O33</f>
        <v>0</v>
      </c>
      <c r="R33" s="48">
        <f>IF(($H33      =0),0,((($J33      -$H33      )/$H33      )*100))</f>
        <v>-67.06586826347305</v>
      </c>
      <c r="S33" s="49">
        <f>IF(($I33      =0),0,((($K33      -$I33      )/$I33      )*100))</f>
        <v>0</v>
      </c>
      <c r="T33" s="48">
        <f>IF(($E33      =0),0,(($P33      /$E33      )*100))</f>
        <v>33.258426966292134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1335000</v>
      </c>
      <c r="C34" s="96">
        <f>C33</f>
        <v>0</v>
      </c>
      <c r="D34" s="96"/>
      <c r="E34" s="96">
        <f>$B34      +$C34      +$D34</f>
        <v>1335000</v>
      </c>
      <c r="F34" s="97">
        <f t="shared" ref="F34:O34" si="17">F33</f>
        <v>1335000</v>
      </c>
      <c r="G34" s="98">
        <f t="shared" si="17"/>
        <v>935000</v>
      </c>
      <c r="H34" s="97">
        <f t="shared" si="17"/>
        <v>334000</v>
      </c>
      <c r="I34" s="98">
        <f t="shared" si="17"/>
        <v>0</v>
      </c>
      <c r="J34" s="97">
        <f t="shared" si="17"/>
        <v>110000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444000</v>
      </c>
      <c r="Q34" s="98">
        <f>$I34      +$K34      +$M34      +$O34</f>
        <v>0</v>
      </c>
      <c r="R34" s="52">
        <f>IF(($H34      =0),0,((($J34      -$H34      )/$H34      )*100))</f>
        <v>-67.06586826347305</v>
      </c>
      <c r="S34" s="53">
        <f>IF(($I34      =0),0,((($K34      -$I34      )/$I34      )*100))</f>
        <v>0</v>
      </c>
      <c r="T34" s="52">
        <f>IF($E34   =0,0,($P34   /$E34   )*100)</f>
        <v>33.258426966292134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501000</v>
      </c>
      <c r="C36" s="93"/>
      <c r="D36" s="93"/>
      <c r="E36" s="93">
        <f t="shared" ref="E36:E41" si="18">$B36      +$C36      +$D36</f>
        <v>501000</v>
      </c>
      <c r="F36" s="94">
        <v>501000</v>
      </c>
      <c r="G36" s="95">
        <v>501000</v>
      </c>
      <c r="H36" s="94">
        <v>364000</v>
      </c>
      <c r="I36" s="95"/>
      <c r="J36" s="94">
        <v>137000</v>
      </c>
      <c r="K36" s="95"/>
      <c r="L36" s="94"/>
      <c r="M36" s="95"/>
      <c r="N36" s="94"/>
      <c r="O36" s="95"/>
      <c r="P36" s="94">
        <f t="shared" ref="P36:P41" si="19">$H36      +$J36      +$L36      +$N36</f>
        <v>501000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-62.362637362637365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100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65000</v>
      </c>
      <c r="C37" s="93"/>
      <c r="D37" s="93"/>
      <c r="E37" s="93">
        <f t="shared" si="18"/>
        <v>65000</v>
      </c>
      <c r="F37" s="94">
        <v>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566000</v>
      </c>
      <c r="C41" s="96">
        <f>SUM(C36:C40)</f>
        <v>0</v>
      </c>
      <c r="D41" s="96"/>
      <c r="E41" s="96">
        <f t="shared" si="18"/>
        <v>566000</v>
      </c>
      <c r="F41" s="97">
        <f t="shared" ref="F41:O41" si="25">SUM(F36:F40)</f>
        <v>566000</v>
      </c>
      <c r="G41" s="98">
        <f t="shared" si="25"/>
        <v>501000</v>
      </c>
      <c r="H41" s="97">
        <f t="shared" si="25"/>
        <v>364000</v>
      </c>
      <c r="I41" s="98">
        <f t="shared" si="25"/>
        <v>0</v>
      </c>
      <c r="J41" s="97">
        <f t="shared" si="25"/>
        <v>137000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501000</v>
      </c>
      <c r="Q41" s="98">
        <f t="shared" si="20"/>
        <v>0</v>
      </c>
      <c r="R41" s="52">
        <f t="shared" si="21"/>
        <v>-62.362637362637365</v>
      </c>
      <c r="S41" s="53">
        <f t="shared" si="22"/>
        <v>0</v>
      </c>
      <c r="T41" s="52">
        <f>IF((+$E36+$E39) =0,0,(P41   /(+$E36+$E39) )*100)</f>
        <v>100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10447000</v>
      </c>
      <c r="C45" s="93"/>
      <c r="D45" s="93"/>
      <c r="E45" s="93">
        <f t="shared" si="26"/>
        <v>10447000</v>
      </c>
      <c r="F45" s="94">
        <v>10447000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16956000</v>
      </c>
      <c r="C52" s="93"/>
      <c r="D52" s="93"/>
      <c r="E52" s="93">
        <f t="shared" si="26"/>
        <v>16956000</v>
      </c>
      <c r="F52" s="94">
        <v>16956000</v>
      </c>
      <c r="G52" s="95">
        <v>6956000</v>
      </c>
      <c r="H52" s="94"/>
      <c r="I52" s="95"/>
      <c r="J52" s="94">
        <v>5594000</v>
      </c>
      <c r="K52" s="95"/>
      <c r="L52" s="94"/>
      <c r="M52" s="95"/>
      <c r="N52" s="94"/>
      <c r="O52" s="95"/>
      <c r="P52" s="94">
        <f t="shared" si="27"/>
        <v>5594000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32.991271526303372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27403000</v>
      </c>
      <c r="C54" s="96">
        <f>SUM(C43:C53)</f>
        <v>0</v>
      </c>
      <c r="D54" s="96"/>
      <c r="E54" s="96">
        <f t="shared" si="26"/>
        <v>27403000</v>
      </c>
      <c r="F54" s="97">
        <f t="shared" ref="F54:O54" si="33">SUM(F43:F53)</f>
        <v>27403000</v>
      </c>
      <c r="G54" s="98">
        <f t="shared" si="33"/>
        <v>6956000</v>
      </c>
      <c r="H54" s="97">
        <f t="shared" si="33"/>
        <v>0</v>
      </c>
      <c r="I54" s="98">
        <f t="shared" si="33"/>
        <v>0</v>
      </c>
      <c r="J54" s="97">
        <f t="shared" si="33"/>
        <v>5594000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5594000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32.991271526303372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31404000</v>
      </c>
      <c r="C68" s="105">
        <f>SUM(C9:C15,C18:C24,C27:C30,C33,C36:C40,C43:C53,C56:C59,C62:C66)</f>
        <v>0</v>
      </c>
      <c r="D68" s="105"/>
      <c r="E68" s="105">
        <f t="shared" si="35"/>
        <v>31404000</v>
      </c>
      <c r="F68" s="106">
        <f t="shared" ref="F68:O68" si="43">SUM(F9:F15,F18:F24,F27:F30,F33,F36:F40,F43:F53,F56:F59,F62:F66)</f>
        <v>31404000</v>
      </c>
      <c r="G68" s="107">
        <f t="shared" si="43"/>
        <v>10492000</v>
      </c>
      <c r="H68" s="106">
        <f t="shared" si="43"/>
        <v>1428000</v>
      </c>
      <c r="I68" s="107">
        <f t="shared" si="43"/>
        <v>-2100000</v>
      </c>
      <c r="J68" s="106">
        <f t="shared" si="43"/>
        <v>6039000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7467000</v>
      </c>
      <c r="Q68" s="107">
        <f t="shared" si="37"/>
        <v>-2100000</v>
      </c>
      <c r="R68" s="61">
        <f t="shared" si="38"/>
        <v>322.89915966386553</v>
      </c>
      <c r="S68" s="62">
        <f t="shared" si="39"/>
        <v>-100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35.740953475014358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-10.051694428489375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28563000</v>
      </c>
      <c r="C70" s="93">
        <v>-37000</v>
      </c>
      <c r="D70" s="93"/>
      <c r="E70" s="93">
        <f>$B70      +$C70      +$D70</f>
        <v>28526000</v>
      </c>
      <c r="F70" s="94">
        <v>28563000</v>
      </c>
      <c r="G70" s="95">
        <v>21639000</v>
      </c>
      <c r="H70" s="94">
        <v>3108000</v>
      </c>
      <c r="I70" s="95">
        <v>-6927000</v>
      </c>
      <c r="J70" s="94">
        <v>8726000</v>
      </c>
      <c r="K70" s="95">
        <v>-14712000</v>
      </c>
      <c r="L70" s="94"/>
      <c r="M70" s="95"/>
      <c r="N70" s="94"/>
      <c r="O70" s="95"/>
      <c r="P70" s="94">
        <f>$H70      +$J70      +$L70      +$N70</f>
        <v>11834000</v>
      </c>
      <c r="Q70" s="95">
        <f>$I70      +$K70      +$M70      +$O70</f>
        <v>-21639000</v>
      </c>
      <c r="R70" s="48">
        <f>IF(($H70      =0),0,((($J70      -$H70      )/$H70      )*100))</f>
        <v>180.75933075933074</v>
      </c>
      <c r="S70" s="49">
        <f>IF(($I70      =0),0,((($K70      -$I70      )/$I70      )*100))</f>
        <v>112.38631442182762</v>
      </c>
      <c r="T70" s="48">
        <f>IF(($E70      =0),0,(($P70      /$E70      )*100))</f>
        <v>41.484961088130127</v>
      </c>
      <c r="U70" s="50">
        <f>IF(($E70      =0),0,(($Q70      /$E70      )*100))</f>
        <v>-75.857112809366896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28563000</v>
      </c>
      <c r="C72" s="102">
        <f>SUM(C70:C71)</f>
        <v>-37000</v>
      </c>
      <c r="D72" s="102"/>
      <c r="E72" s="102">
        <f>$B72      +$C72      +$D72</f>
        <v>28526000</v>
      </c>
      <c r="F72" s="103">
        <f t="shared" ref="F72:O72" si="44">SUM(F70:F71)</f>
        <v>28563000</v>
      </c>
      <c r="G72" s="104">
        <f t="shared" si="44"/>
        <v>21639000</v>
      </c>
      <c r="H72" s="103">
        <f t="shared" si="44"/>
        <v>3108000</v>
      </c>
      <c r="I72" s="104">
        <f t="shared" si="44"/>
        <v>-6927000</v>
      </c>
      <c r="J72" s="103">
        <f t="shared" si="44"/>
        <v>8726000</v>
      </c>
      <c r="K72" s="104">
        <f t="shared" si="44"/>
        <v>-14712000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11834000</v>
      </c>
      <c r="Q72" s="104">
        <f>$I72      +$K72      +$M72      +$O72</f>
        <v>-21639000</v>
      </c>
      <c r="R72" s="57">
        <f>IF(($H72      =0),0,((($J72      -$H72      )/$H72      )*100))</f>
        <v>180.75933075933074</v>
      </c>
      <c r="S72" s="58">
        <f>IF(($I72      =0),0,((($K72      -$I72      )/$I72      )*100))</f>
        <v>112.38631442182762</v>
      </c>
      <c r="T72" s="57">
        <f>IF(($E70      =0),0,(($P70      /$E70      )*100))</f>
        <v>41.484961088130127</v>
      </c>
      <c r="U72" s="59">
        <f>IF($E70   =0,0,($Q70   /$E70 )*100)</f>
        <v>-75.857112809366896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28563000</v>
      </c>
      <c r="C73" s="105">
        <f>SUM(C70:C71)</f>
        <v>-37000</v>
      </c>
      <c r="D73" s="105"/>
      <c r="E73" s="105">
        <f>$B73      +$C73      +$D73</f>
        <v>28526000</v>
      </c>
      <c r="F73" s="106">
        <f t="shared" ref="F73:O73" si="45">SUM(F70:F71)</f>
        <v>28563000</v>
      </c>
      <c r="G73" s="107">
        <f t="shared" si="45"/>
        <v>21639000</v>
      </c>
      <c r="H73" s="106">
        <f t="shared" si="45"/>
        <v>3108000</v>
      </c>
      <c r="I73" s="107">
        <f t="shared" si="45"/>
        <v>-6927000</v>
      </c>
      <c r="J73" s="106">
        <f t="shared" si="45"/>
        <v>8726000</v>
      </c>
      <c r="K73" s="107">
        <f t="shared" si="45"/>
        <v>-14712000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11834000</v>
      </c>
      <c r="Q73" s="107">
        <f>$I73      +$K73      +$M73      +$O73</f>
        <v>-21639000</v>
      </c>
      <c r="R73" s="61">
        <f>IF(($H73      =0),0,((($J73      -$H73      )/$H73      )*100))</f>
        <v>180.75933075933074</v>
      </c>
      <c r="S73" s="62">
        <f>IF(($I73      =0),0,((($K73      -$I73      )/$I73      )*100))</f>
        <v>112.38631442182762</v>
      </c>
      <c r="T73" s="61">
        <f>IF(($E70      =0),0,(($P70      /$E70      )*100))</f>
        <v>41.484961088130127</v>
      </c>
      <c r="U73" s="65">
        <f>IF($E70   =0,0,($Q70   /$E70 )*100)</f>
        <v>-75.857112809366896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59967000</v>
      </c>
      <c r="C74" s="105">
        <f>SUM(C9:C15,C18:C24,C27:C30,C33,C36:C40,C43:C53,C56:C59,C62:C66,C70:C71)</f>
        <v>-37000</v>
      </c>
      <c r="D74" s="105"/>
      <c r="E74" s="105">
        <f>$B74      +$C74      +$D74</f>
        <v>59930000</v>
      </c>
      <c r="F74" s="106">
        <f t="shared" ref="F74:O74" si="46">SUM(F9:F15,F18:F24,F27:F30,F33,F36:F40,F43:F53,F56:F59,F62:F66,F70:F71)</f>
        <v>59967000</v>
      </c>
      <c r="G74" s="107">
        <f t="shared" si="46"/>
        <v>32131000</v>
      </c>
      <c r="H74" s="106">
        <f t="shared" si="46"/>
        <v>4536000</v>
      </c>
      <c r="I74" s="107">
        <f t="shared" si="46"/>
        <v>-9027000</v>
      </c>
      <c r="J74" s="106">
        <f t="shared" si="46"/>
        <v>14765000</v>
      </c>
      <c r="K74" s="107">
        <f t="shared" si="46"/>
        <v>-14712000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19301000</v>
      </c>
      <c r="Q74" s="107">
        <f>$I74      +$K74      +$M74      +$O74</f>
        <v>-23739000</v>
      </c>
      <c r="R74" s="61">
        <f>IF(($H74      =0),0,((($J74      -$H74      )/$H74      )*100))</f>
        <v>225.50705467372131</v>
      </c>
      <c r="S74" s="62">
        <f>IF(($I74      =0),0,((($K74      -$I74      )/$I74      )*100))</f>
        <v>62.977733466267857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39.056619045691853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-48.037152454571206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136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137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138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139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140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141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3738000</v>
      </c>
      <c r="C87" s="119">
        <f t="shared" si="55"/>
        <v>3132000</v>
      </c>
      <c r="D87" s="119">
        <f t="shared" si="55"/>
        <v>0</v>
      </c>
      <c r="E87" s="119">
        <f t="shared" si="55"/>
        <v>6870000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3738000</v>
      </c>
      <c r="C91" s="93">
        <v>65000</v>
      </c>
      <c r="D91" s="93"/>
      <c r="E91" s="93">
        <f t="shared" si="56"/>
        <v>3803000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>
        <v>3067000</v>
      </c>
      <c r="D94" s="93"/>
      <c r="E94" s="93">
        <f t="shared" si="56"/>
        <v>3067000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142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3738000</v>
      </c>
      <c r="C114" s="128">
        <f t="shared" si="69"/>
        <v>3132000</v>
      </c>
      <c r="D114" s="128">
        <f t="shared" si="69"/>
        <v>0</v>
      </c>
      <c r="E114" s="128">
        <f t="shared" si="69"/>
        <v>6870000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143</v>
      </c>
      <c r="B115" s="130">
        <f>B87</f>
        <v>3738000</v>
      </c>
      <c r="C115" s="130">
        <f t="shared" ref="C115:Q115" si="70">C87</f>
        <v>3132000</v>
      </c>
      <c r="D115" s="130">
        <f t="shared" si="70"/>
        <v>0</v>
      </c>
      <c r="E115" s="130">
        <f t="shared" si="70"/>
        <v>6870000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144</v>
      </c>
    </row>
    <row r="118" spans="1:23" x14ac:dyDescent="0.25">
      <c r="A118" s="29" t="s">
        <v>145</v>
      </c>
    </row>
    <row r="119" spans="1:23" ht="13" x14ac:dyDescent="0.3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147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148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149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JTPFiG/o/tYDVvWL7Y6YQa+SE8IzusI5p25zjn3/N64qo15EqZX3aqfYwcCJQWTLJP9tRcdJSY0wUToJCnAmQ==" saltValue="kdZFRyGpV9gapaybCrO2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E7B52E-1C16-424F-AFF6-375885689F92}"/>
</file>

<file path=customXml/itemProps2.xml><?xml version="1.0" encoding="utf-8"?>
<ds:datastoreItem xmlns:ds="http://schemas.openxmlformats.org/officeDocument/2006/customXml" ds:itemID="{900B63B5-1FD9-409C-A908-EAF9C5D98C8C}"/>
</file>

<file path=customXml/itemProps3.xml><?xml version="1.0" encoding="utf-8"?>
<ds:datastoreItem xmlns:ds="http://schemas.openxmlformats.org/officeDocument/2006/customXml" ds:itemID="{958F68F6-EF83-404F-90ED-53720ABD76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2025-02-10T08:02:34Z</dcterms:created>
  <dcterms:modified xsi:type="dcterms:W3CDTF">2025-02-10T08:23:46Z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