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3AE064C6-178C-4DC3-A0FB-CBACC72087B7}" xr6:coauthVersionLast="47" xr6:coauthVersionMax="47" xr10:uidLastSave="{00000000-0000-0000-0000-000000000000}"/>
  <workbookProtection workbookAlgorithmName="SHA-512" workbookHashValue="ncYs674LWAlDJ6Kd//TV953zAMb/uME+JYCmQI34rRvdERvSydk1sXPbtYQ5CHGLlhId+b97GTzvdTxozCFF7g==" workbookSaltValue="P9tcreTihE0cPG4BYAEDeQ==" workbookSpinCount="100000" lockStructure="1"/>
  <bookViews>
    <workbookView xWindow="-110" yWindow="-110" windowWidth="19420" windowHeight="10420" xr2:uid="{00000000-000D-0000-FFFF-FFFF00000000}"/>
  </bookViews>
  <sheets>
    <sheet name="Summary" sheetId="1" r:id="rId1"/>
    <sheet name="LIM331" sheetId="2" r:id="rId2"/>
    <sheet name="LIM332" sheetId="3" r:id="rId3"/>
    <sheet name="LIM333" sheetId="4" r:id="rId4"/>
    <sheet name="LIM334" sheetId="5" r:id="rId5"/>
    <sheet name="LIM335" sheetId="6" r:id="rId6"/>
    <sheet name="DC33" sheetId="7" r:id="rId7"/>
    <sheet name="LIM341" sheetId="8" r:id="rId8"/>
    <sheet name="LIM343" sheetId="9" r:id="rId9"/>
    <sheet name="LIM344" sheetId="10" r:id="rId10"/>
    <sheet name="LIM345" sheetId="11" r:id="rId11"/>
    <sheet name="DC34" sheetId="12" r:id="rId12"/>
    <sheet name="LIM351" sheetId="13" r:id="rId13"/>
    <sheet name="LIM353" sheetId="14" r:id="rId14"/>
    <sheet name="LIM354" sheetId="15" r:id="rId15"/>
    <sheet name="LIM355" sheetId="16" r:id="rId16"/>
    <sheet name="DC35" sheetId="17" r:id="rId17"/>
    <sheet name="LIM361" sheetId="18" r:id="rId18"/>
    <sheet name="LIM362" sheetId="19" r:id="rId19"/>
    <sheet name="LIM366" sheetId="20" r:id="rId20"/>
    <sheet name="LIM367" sheetId="21" r:id="rId21"/>
    <sheet name="LIM368" sheetId="22" r:id="rId22"/>
    <sheet name="DC36" sheetId="23" r:id="rId23"/>
    <sheet name="LIM471" sheetId="24" r:id="rId24"/>
    <sheet name="LIM472" sheetId="25" r:id="rId25"/>
    <sheet name="LIM473" sheetId="26" r:id="rId26"/>
    <sheet name="LIM476" sheetId="27" r:id="rId27"/>
    <sheet name="DC47" sheetId="28" r:id="rId28"/>
  </sheets>
  <definedNames>
    <definedName name="_xlnm.Print_Area" localSheetId="6">'DC33'!$A$1:$X$128</definedName>
    <definedName name="_xlnm.Print_Area" localSheetId="11">'DC34'!$A$1:$X$128</definedName>
    <definedName name="_xlnm.Print_Area" localSheetId="16">'DC35'!$A$1:$X$128</definedName>
    <definedName name="_xlnm.Print_Area" localSheetId="22">'DC36'!$A$1:$X$128</definedName>
    <definedName name="_xlnm.Print_Area" localSheetId="27">'DC47'!$A$1:$X$128</definedName>
    <definedName name="_xlnm.Print_Area" localSheetId="1">'LIM331'!$A$1:$X$128</definedName>
    <definedName name="_xlnm.Print_Area" localSheetId="2">'LIM332'!$A$1:$X$128</definedName>
    <definedName name="_xlnm.Print_Area" localSheetId="3">'LIM333'!$A$1:$X$128</definedName>
    <definedName name="_xlnm.Print_Area" localSheetId="4">'LIM334'!$A$1:$X$128</definedName>
    <definedName name="_xlnm.Print_Area" localSheetId="5">'LIM335'!$A$1:$X$128</definedName>
    <definedName name="_xlnm.Print_Area" localSheetId="7">'LIM341'!$A$1:$X$128</definedName>
    <definedName name="_xlnm.Print_Area" localSheetId="8">'LIM343'!$A$1:$X$128</definedName>
    <definedName name="_xlnm.Print_Area" localSheetId="9">'LIM344'!$A$1:$X$128</definedName>
    <definedName name="_xlnm.Print_Area" localSheetId="10">'LIM345'!$A$1:$X$128</definedName>
    <definedName name="_xlnm.Print_Area" localSheetId="12">'LIM351'!$A$1:$X$128</definedName>
    <definedName name="_xlnm.Print_Area" localSheetId="13">'LIM353'!$A$1:$X$128</definedName>
    <definedName name="_xlnm.Print_Area" localSheetId="14">'LIM354'!$A$1:$X$128</definedName>
    <definedName name="_xlnm.Print_Area" localSheetId="15">'LIM355'!$A$1:$X$128</definedName>
    <definedName name="_xlnm.Print_Area" localSheetId="17">'LIM361'!$A$1:$X$128</definedName>
    <definedName name="_xlnm.Print_Area" localSheetId="18">'LIM362'!$A$1:$X$128</definedName>
    <definedName name="_xlnm.Print_Area" localSheetId="19">'LIM366'!$A$1:$X$128</definedName>
    <definedName name="_xlnm.Print_Area" localSheetId="20">'LIM367'!$A$1:$X$128</definedName>
    <definedName name="_xlnm.Print_Area" localSheetId="21">'LIM368'!$A$1:$X$128</definedName>
    <definedName name="_xlnm.Print_Area" localSheetId="23">'LIM471'!$A$1:$X$128</definedName>
    <definedName name="_xlnm.Print_Area" localSheetId="24">'LIM472'!$A$1:$X$128</definedName>
    <definedName name="_xlnm.Print_Area" localSheetId="25">'LIM473'!$A$1:$X$128</definedName>
    <definedName name="_xlnm.Print_Area" localSheetId="26">'LIM476'!$A$1:$X$128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7" i="2" l="1"/>
  <c r="V87" i="2"/>
  <c r="O87" i="2"/>
  <c r="N87" i="2"/>
  <c r="M87" i="2"/>
  <c r="L87" i="2"/>
  <c r="L115" i="2" s="1"/>
  <c r="R115" i="2" s="1"/>
  <c r="K87" i="2"/>
  <c r="J87" i="2"/>
  <c r="I87" i="2"/>
  <c r="H87" i="2"/>
  <c r="G87" i="2"/>
  <c r="F87" i="2"/>
  <c r="D87" i="2"/>
  <c r="C87" i="2"/>
  <c r="C115" i="2" s="1"/>
  <c r="B87" i="2"/>
  <c r="B115" i="2" s="1"/>
  <c r="W87" i="3"/>
  <c r="W115" i="3" s="1"/>
  <c r="V87" i="3"/>
  <c r="O87" i="3"/>
  <c r="N87" i="3"/>
  <c r="M87" i="3"/>
  <c r="L87" i="3"/>
  <c r="K87" i="3"/>
  <c r="K115" i="3" s="1"/>
  <c r="J87" i="3"/>
  <c r="I87" i="3"/>
  <c r="I115" i="3" s="1"/>
  <c r="H87" i="3"/>
  <c r="H115" i="3" s="1"/>
  <c r="G87" i="3"/>
  <c r="F87" i="3"/>
  <c r="D87" i="3"/>
  <c r="C87" i="3"/>
  <c r="B87" i="3"/>
  <c r="B115" i="3" s="1"/>
  <c r="W87" i="4"/>
  <c r="V87" i="4"/>
  <c r="V115" i="4" s="1"/>
  <c r="O87" i="4"/>
  <c r="O114" i="4" s="1"/>
  <c r="N87" i="4"/>
  <c r="N115" i="4" s="1"/>
  <c r="M87" i="4"/>
  <c r="L87" i="4"/>
  <c r="K87" i="4"/>
  <c r="J87" i="4"/>
  <c r="J115" i="4" s="1"/>
  <c r="I87" i="4"/>
  <c r="H87" i="4"/>
  <c r="H115" i="4" s="1"/>
  <c r="G87" i="4"/>
  <c r="G115" i="4" s="1"/>
  <c r="F87" i="4"/>
  <c r="F115" i="4" s="1"/>
  <c r="D87" i="4"/>
  <c r="C87" i="4"/>
  <c r="B87" i="4"/>
  <c r="W87" i="5"/>
  <c r="W115" i="5" s="1"/>
  <c r="V87" i="5"/>
  <c r="O87" i="5"/>
  <c r="N87" i="5"/>
  <c r="M87" i="5"/>
  <c r="L87" i="5"/>
  <c r="L115" i="5" s="1"/>
  <c r="R115" i="5" s="1"/>
  <c r="K87" i="5"/>
  <c r="J87" i="5"/>
  <c r="I87" i="5"/>
  <c r="I115" i="5" s="1"/>
  <c r="H87" i="5"/>
  <c r="G87" i="5"/>
  <c r="F87" i="5"/>
  <c r="D87" i="5"/>
  <c r="D115" i="5" s="1"/>
  <c r="C87" i="5"/>
  <c r="B87" i="5"/>
  <c r="W87" i="6"/>
  <c r="V87" i="6"/>
  <c r="V115" i="6" s="1"/>
  <c r="O87" i="6"/>
  <c r="N87" i="6"/>
  <c r="M87" i="6"/>
  <c r="L87" i="6"/>
  <c r="K87" i="6"/>
  <c r="K115" i="6" s="1"/>
  <c r="J87" i="6"/>
  <c r="I87" i="6"/>
  <c r="H87" i="6"/>
  <c r="H115" i="6" s="1"/>
  <c r="G87" i="6"/>
  <c r="F87" i="6"/>
  <c r="F115" i="6" s="1"/>
  <c r="D87" i="6"/>
  <c r="C87" i="6"/>
  <c r="B87" i="6"/>
  <c r="W87" i="7"/>
  <c r="V87" i="7"/>
  <c r="O87" i="7"/>
  <c r="O115" i="7" s="1"/>
  <c r="N87" i="7"/>
  <c r="M87" i="7"/>
  <c r="M115" i="7" s="1"/>
  <c r="S115" i="7" s="1"/>
  <c r="L87" i="7"/>
  <c r="K87" i="7"/>
  <c r="J87" i="7"/>
  <c r="I87" i="7"/>
  <c r="H87" i="7"/>
  <c r="H115" i="7" s="1"/>
  <c r="G87" i="7"/>
  <c r="G115" i="7" s="1"/>
  <c r="F87" i="7"/>
  <c r="D87" i="7"/>
  <c r="D115" i="7" s="1"/>
  <c r="C87" i="7"/>
  <c r="B87" i="7"/>
  <c r="W87" i="8"/>
  <c r="V87" i="8"/>
  <c r="O87" i="8"/>
  <c r="N87" i="8"/>
  <c r="N115" i="8" s="1"/>
  <c r="M87" i="8"/>
  <c r="L87" i="8"/>
  <c r="L115" i="8" s="1"/>
  <c r="R115" i="8" s="1"/>
  <c r="K87" i="8"/>
  <c r="J87" i="8"/>
  <c r="I87" i="8"/>
  <c r="H87" i="8"/>
  <c r="G87" i="8"/>
  <c r="F87" i="8"/>
  <c r="D87" i="8"/>
  <c r="C87" i="8"/>
  <c r="C115" i="8" s="1"/>
  <c r="B87" i="8"/>
  <c r="W87" i="9"/>
  <c r="V87" i="9"/>
  <c r="O87" i="9"/>
  <c r="N87" i="9"/>
  <c r="M87" i="9"/>
  <c r="M115" i="9" s="1"/>
  <c r="S115" i="9" s="1"/>
  <c r="L87" i="9"/>
  <c r="L115" i="9" s="1"/>
  <c r="R115" i="9" s="1"/>
  <c r="K87" i="9"/>
  <c r="K115" i="9" s="1"/>
  <c r="J87" i="9"/>
  <c r="I87" i="9"/>
  <c r="H87" i="9"/>
  <c r="G87" i="9"/>
  <c r="F87" i="9"/>
  <c r="D87" i="9"/>
  <c r="D115" i="9" s="1"/>
  <c r="C87" i="9"/>
  <c r="B87" i="9"/>
  <c r="B115" i="9" s="1"/>
  <c r="W87" i="10"/>
  <c r="V87" i="10"/>
  <c r="O87" i="10"/>
  <c r="N87" i="10"/>
  <c r="M87" i="10"/>
  <c r="L87" i="10"/>
  <c r="L115" i="10" s="1"/>
  <c r="R115" i="10" s="1"/>
  <c r="K87" i="10"/>
  <c r="J87" i="10"/>
  <c r="J115" i="10" s="1"/>
  <c r="I87" i="10"/>
  <c r="H87" i="10"/>
  <c r="G87" i="10"/>
  <c r="F87" i="10"/>
  <c r="D87" i="10"/>
  <c r="C87" i="10"/>
  <c r="C115" i="10" s="1"/>
  <c r="B87" i="10"/>
  <c r="B115" i="10" s="1"/>
  <c r="W87" i="11"/>
  <c r="W115" i="11" s="1"/>
  <c r="V87" i="11"/>
  <c r="O87" i="11"/>
  <c r="N87" i="11"/>
  <c r="M87" i="11"/>
  <c r="L87" i="11"/>
  <c r="K87" i="11"/>
  <c r="J87" i="11"/>
  <c r="I87" i="11"/>
  <c r="I115" i="11" s="1"/>
  <c r="H87" i="11"/>
  <c r="G87" i="11"/>
  <c r="F87" i="11"/>
  <c r="D87" i="11"/>
  <c r="C87" i="11"/>
  <c r="B87" i="11"/>
  <c r="B115" i="11" s="1"/>
  <c r="W87" i="12"/>
  <c r="V87" i="12"/>
  <c r="V115" i="12" s="1"/>
  <c r="O87" i="12"/>
  <c r="N87" i="12"/>
  <c r="N115" i="12" s="1"/>
  <c r="M87" i="12"/>
  <c r="L87" i="12"/>
  <c r="L115" i="12" s="1"/>
  <c r="R115" i="12" s="1"/>
  <c r="K87" i="12"/>
  <c r="J87" i="12"/>
  <c r="J115" i="12" s="1"/>
  <c r="I87" i="12"/>
  <c r="H87" i="12"/>
  <c r="H115" i="12" s="1"/>
  <c r="G87" i="12"/>
  <c r="F87" i="12"/>
  <c r="F115" i="12" s="1"/>
  <c r="D87" i="12"/>
  <c r="D115" i="12" s="1"/>
  <c r="C87" i="12"/>
  <c r="B87" i="12"/>
  <c r="W87" i="13"/>
  <c r="W115" i="13" s="1"/>
  <c r="V87" i="13"/>
  <c r="O87" i="13"/>
  <c r="N87" i="13"/>
  <c r="M87" i="13"/>
  <c r="L87" i="13"/>
  <c r="L115" i="13" s="1"/>
  <c r="R115" i="13" s="1"/>
  <c r="K87" i="13"/>
  <c r="J87" i="13"/>
  <c r="I87" i="13"/>
  <c r="H87" i="13"/>
  <c r="G87" i="13"/>
  <c r="F87" i="13"/>
  <c r="D87" i="13"/>
  <c r="D115" i="13" s="1"/>
  <c r="C87" i="13"/>
  <c r="B87" i="13"/>
  <c r="W87" i="14"/>
  <c r="V87" i="14"/>
  <c r="V115" i="14" s="1"/>
  <c r="O87" i="14"/>
  <c r="N87" i="14"/>
  <c r="M87" i="14"/>
  <c r="L87" i="14"/>
  <c r="K87" i="14"/>
  <c r="J87" i="14"/>
  <c r="I87" i="14"/>
  <c r="H87" i="14"/>
  <c r="H115" i="14" s="1"/>
  <c r="G87" i="14"/>
  <c r="F87" i="14"/>
  <c r="F115" i="14" s="1"/>
  <c r="D87" i="14"/>
  <c r="C87" i="14"/>
  <c r="B87" i="14"/>
  <c r="B115" i="14" s="1"/>
  <c r="W87" i="15"/>
  <c r="V87" i="15"/>
  <c r="O87" i="15"/>
  <c r="O115" i="15" s="1"/>
  <c r="N87" i="15"/>
  <c r="M87" i="15"/>
  <c r="M115" i="15" s="1"/>
  <c r="S115" i="15" s="1"/>
  <c r="L87" i="15"/>
  <c r="K87" i="15"/>
  <c r="J87" i="15"/>
  <c r="I87" i="15"/>
  <c r="H87" i="15"/>
  <c r="H115" i="15" s="1"/>
  <c r="G87" i="15"/>
  <c r="G115" i="15" s="1"/>
  <c r="F87" i="15"/>
  <c r="D87" i="15"/>
  <c r="D115" i="15" s="1"/>
  <c r="C87" i="15"/>
  <c r="B87" i="15"/>
  <c r="W87" i="16"/>
  <c r="V87" i="16"/>
  <c r="O87" i="16"/>
  <c r="N87" i="16"/>
  <c r="M87" i="16"/>
  <c r="L87" i="16"/>
  <c r="L115" i="16" s="1"/>
  <c r="R115" i="16" s="1"/>
  <c r="K87" i="16"/>
  <c r="J87" i="16"/>
  <c r="I87" i="16"/>
  <c r="H87" i="16"/>
  <c r="G87" i="16"/>
  <c r="F87" i="16"/>
  <c r="F115" i="16" s="1"/>
  <c r="D87" i="16"/>
  <c r="C87" i="16"/>
  <c r="C115" i="16" s="1"/>
  <c r="B87" i="16"/>
  <c r="W87" i="17"/>
  <c r="V87" i="17"/>
  <c r="O87" i="17"/>
  <c r="N87" i="17"/>
  <c r="M87" i="17"/>
  <c r="M115" i="17" s="1"/>
  <c r="S115" i="17" s="1"/>
  <c r="L87" i="17"/>
  <c r="L115" i="17" s="1"/>
  <c r="R115" i="17" s="1"/>
  <c r="K87" i="17"/>
  <c r="K115" i="17" s="1"/>
  <c r="J87" i="17"/>
  <c r="I87" i="17"/>
  <c r="H87" i="17"/>
  <c r="G87" i="17"/>
  <c r="F87" i="17"/>
  <c r="D87" i="17"/>
  <c r="D115" i="17" s="1"/>
  <c r="C87" i="17"/>
  <c r="B87" i="17"/>
  <c r="B115" i="17" s="1"/>
  <c r="W87" i="18"/>
  <c r="V87" i="18"/>
  <c r="O87" i="18"/>
  <c r="N87" i="18"/>
  <c r="M87" i="18"/>
  <c r="L87" i="18"/>
  <c r="K87" i="18"/>
  <c r="J87" i="18"/>
  <c r="J115" i="18" s="1"/>
  <c r="I87" i="18"/>
  <c r="H87" i="18"/>
  <c r="G87" i="18"/>
  <c r="F87" i="18"/>
  <c r="D87" i="18"/>
  <c r="C87" i="18"/>
  <c r="C115" i="18" s="1"/>
  <c r="B87" i="18"/>
  <c r="B115" i="18" s="1"/>
  <c r="W87" i="19"/>
  <c r="W115" i="19" s="1"/>
  <c r="V87" i="19"/>
  <c r="O87" i="19"/>
  <c r="N87" i="19"/>
  <c r="M87" i="19"/>
  <c r="L87" i="19"/>
  <c r="K87" i="19"/>
  <c r="K115" i="19" s="1"/>
  <c r="J87" i="19"/>
  <c r="I87" i="19"/>
  <c r="I115" i="19" s="1"/>
  <c r="H87" i="19"/>
  <c r="G87" i="19"/>
  <c r="F87" i="19"/>
  <c r="D87" i="19"/>
  <c r="C87" i="19"/>
  <c r="B87" i="19"/>
  <c r="B115" i="19" s="1"/>
  <c r="W87" i="20"/>
  <c r="V87" i="20"/>
  <c r="V115" i="20" s="1"/>
  <c r="O87" i="20"/>
  <c r="N87" i="20"/>
  <c r="N115" i="20" s="1"/>
  <c r="M87" i="20"/>
  <c r="L87" i="20"/>
  <c r="K87" i="20"/>
  <c r="J87" i="20"/>
  <c r="J115" i="20" s="1"/>
  <c r="I87" i="20"/>
  <c r="H87" i="20"/>
  <c r="H115" i="20" s="1"/>
  <c r="G87" i="20"/>
  <c r="F87" i="20"/>
  <c r="F115" i="20" s="1"/>
  <c r="D87" i="20"/>
  <c r="C87" i="20"/>
  <c r="B87" i="20"/>
  <c r="W87" i="21"/>
  <c r="V87" i="21"/>
  <c r="O87" i="21"/>
  <c r="N87" i="21"/>
  <c r="M87" i="21"/>
  <c r="L87" i="21"/>
  <c r="L115" i="21" s="1"/>
  <c r="R115" i="21" s="1"/>
  <c r="K87" i="21"/>
  <c r="J87" i="21"/>
  <c r="I87" i="21"/>
  <c r="I115" i="21" s="1"/>
  <c r="H87" i="21"/>
  <c r="G87" i="21"/>
  <c r="G115" i="21" s="1"/>
  <c r="F87" i="21"/>
  <c r="D87" i="21"/>
  <c r="D115" i="21" s="1"/>
  <c r="C87" i="21"/>
  <c r="B87" i="21"/>
  <c r="W87" i="22"/>
  <c r="V87" i="22"/>
  <c r="V115" i="22" s="1"/>
  <c r="O87" i="22"/>
  <c r="N87" i="22"/>
  <c r="M87" i="22"/>
  <c r="L87" i="22"/>
  <c r="K87" i="22"/>
  <c r="K115" i="22" s="1"/>
  <c r="J87" i="22"/>
  <c r="J115" i="22" s="1"/>
  <c r="I87" i="22"/>
  <c r="H87" i="22"/>
  <c r="H115" i="22" s="1"/>
  <c r="G87" i="22"/>
  <c r="F87" i="22"/>
  <c r="F115" i="22" s="1"/>
  <c r="D87" i="22"/>
  <c r="C87" i="22"/>
  <c r="B87" i="22"/>
  <c r="W87" i="23"/>
  <c r="V87" i="23"/>
  <c r="O87" i="23"/>
  <c r="N87" i="23"/>
  <c r="M87" i="23"/>
  <c r="M115" i="23" s="1"/>
  <c r="L87" i="23"/>
  <c r="K87" i="23"/>
  <c r="J87" i="23"/>
  <c r="I87" i="23"/>
  <c r="H87" i="23"/>
  <c r="H115" i="23" s="1"/>
  <c r="G87" i="23"/>
  <c r="G115" i="23" s="1"/>
  <c r="F87" i="23"/>
  <c r="D87" i="23"/>
  <c r="D115" i="23" s="1"/>
  <c r="C87" i="23"/>
  <c r="B87" i="23"/>
  <c r="W87" i="24"/>
  <c r="V87" i="24"/>
  <c r="O87" i="24"/>
  <c r="N87" i="24"/>
  <c r="N115" i="24" s="1"/>
  <c r="M87" i="24"/>
  <c r="L87" i="24"/>
  <c r="L115" i="24" s="1"/>
  <c r="R115" i="24" s="1"/>
  <c r="K87" i="24"/>
  <c r="J87" i="24"/>
  <c r="I87" i="24"/>
  <c r="H87" i="24"/>
  <c r="G87" i="24"/>
  <c r="F87" i="24"/>
  <c r="F115" i="24" s="1"/>
  <c r="D87" i="24"/>
  <c r="C87" i="24"/>
  <c r="C115" i="24" s="1"/>
  <c r="B87" i="24"/>
  <c r="W87" i="25"/>
  <c r="V87" i="25"/>
  <c r="O87" i="25"/>
  <c r="N87" i="25"/>
  <c r="M87" i="25"/>
  <c r="M115" i="25" s="1"/>
  <c r="S115" i="25" s="1"/>
  <c r="L87" i="25"/>
  <c r="L115" i="25" s="1"/>
  <c r="R115" i="25" s="1"/>
  <c r="K87" i="25"/>
  <c r="K115" i="25" s="1"/>
  <c r="J87" i="25"/>
  <c r="I87" i="25"/>
  <c r="H87" i="25"/>
  <c r="G87" i="25"/>
  <c r="F87" i="25"/>
  <c r="D87" i="25"/>
  <c r="D115" i="25" s="1"/>
  <c r="C87" i="25"/>
  <c r="B87" i="25"/>
  <c r="B115" i="25" s="1"/>
  <c r="W87" i="26"/>
  <c r="V87" i="26"/>
  <c r="O87" i="26"/>
  <c r="N87" i="26"/>
  <c r="M87" i="26"/>
  <c r="L87" i="26"/>
  <c r="L115" i="26" s="1"/>
  <c r="R115" i="26" s="1"/>
  <c r="K87" i="26"/>
  <c r="J87" i="26"/>
  <c r="J115" i="26" s="1"/>
  <c r="I87" i="26"/>
  <c r="H87" i="26"/>
  <c r="G87" i="26"/>
  <c r="F87" i="26"/>
  <c r="D87" i="26"/>
  <c r="C87" i="26"/>
  <c r="C115" i="26" s="1"/>
  <c r="B87" i="26"/>
  <c r="W87" i="27"/>
  <c r="W115" i="27" s="1"/>
  <c r="V87" i="27"/>
  <c r="O87" i="27"/>
  <c r="N87" i="27"/>
  <c r="M87" i="27"/>
  <c r="L87" i="27"/>
  <c r="K87" i="27"/>
  <c r="K115" i="27" s="1"/>
  <c r="J87" i="27"/>
  <c r="I87" i="27"/>
  <c r="I115" i="27" s="1"/>
  <c r="H87" i="27"/>
  <c r="H115" i="27" s="1"/>
  <c r="G87" i="27"/>
  <c r="F87" i="27"/>
  <c r="D87" i="27"/>
  <c r="C87" i="27"/>
  <c r="B87" i="27"/>
  <c r="B115" i="27" s="1"/>
  <c r="W87" i="28"/>
  <c r="V87" i="28"/>
  <c r="V115" i="28" s="1"/>
  <c r="O87" i="28"/>
  <c r="N87" i="28"/>
  <c r="N115" i="28" s="1"/>
  <c r="M87" i="28"/>
  <c r="L87" i="28"/>
  <c r="K87" i="28"/>
  <c r="J87" i="28"/>
  <c r="J115" i="28" s="1"/>
  <c r="I87" i="28"/>
  <c r="H87" i="28"/>
  <c r="H115" i="28" s="1"/>
  <c r="G87" i="28"/>
  <c r="F87" i="28"/>
  <c r="F115" i="28" s="1"/>
  <c r="D87" i="28"/>
  <c r="C87" i="28"/>
  <c r="B87" i="28"/>
  <c r="W87" i="1"/>
  <c r="W115" i="1" s="1"/>
  <c r="V87" i="1"/>
  <c r="O87" i="1"/>
  <c r="O114" i="1" s="1"/>
  <c r="N87" i="1"/>
  <c r="M87" i="1"/>
  <c r="L87" i="1"/>
  <c r="L115" i="1" s="1"/>
  <c r="R115" i="1" s="1"/>
  <c r="K87" i="1"/>
  <c r="J87" i="1"/>
  <c r="I87" i="1"/>
  <c r="I115" i="1" s="1"/>
  <c r="H87" i="1"/>
  <c r="G87" i="1"/>
  <c r="G115" i="1" s="1"/>
  <c r="F87" i="1"/>
  <c r="D87" i="1"/>
  <c r="D115" i="1" s="1"/>
  <c r="C87" i="1"/>
  <c r="B87" i="1"/>
  <c r="W115" i="2"/>
  <c r="V115" i="2"/>
  <c r="O115" i="2"/>
  <c r="N115" i="2"/>
  <c r="M115" i="2"/>
  <c r="S115" i="2" s="1"/>
  <c r="K115" i="2"/>
  <c r="I115" i="2"/>
  <c r="H115" i="2"/>
  <c r="G115" i="2"/>
  <c r="F115" i="2"/>
  <c r="D115" i="2"/>
  <c r="O114" i="2"/>
  <c r="N114" i="2"/>
  <c r="U113" i="2"/>
  <c r="T113" i="2"/>
  <c r="S113" i="2"/>
  <c r="R113" i="2"/>
  <c r="S112" i="2"/>
  <c r="R112" i="2"/>
  <c r="E112" i="2"/>
  <c r="U112" i="2" s="1"/>
  <c r="S111" i="2"/>
  <c r="R111" i="2"/>
  <c r="E111" i="2"/>
  <c r="S110" i="2"/>
  <c r="R110" i="2"/>
  <c r="E110" i="2"/>
  <c r="S109" i="2"/>
  <c r="R109" i="2"/>
  <c r="E109" i="2"/>
  <c r="S108" i="2"/>
  <c r="R108" i="2"/>
  <c r="E108" i="2"/>
  <c r="S107" i="2"/>
  <c r="R107" i="2"/>
  <c r="E107" i="2"/>
  <c r="S106" i="2"/>
  <c r="R106" i="2"/>
  <c r="E106" i="2"/>
  <c r="U106" i="2" s="1"/>
  <c r="S105" i="2"/>
  <c r="R105" i="2"/>
  <c r="E105" i="2"/>
  <c r="T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S101" i="2"/>
  <c r="R101" i="2"/>
  <c r="E101" i="2"/>
  <c r="S100" i="2"/>
  <c r="R100" i="2"/>
  <c r="E100" i="2"/>
  <c r="S99" i="2"/>
  <c r="R99" i="2"/>
  <c r="E99" i="2"/>
  <c r="S98" i="2"/>
  <c r="R98" i="2"/>
  <c r="E98" i="2"/>
  <c r="T98" i="2" s="1"/>
  <c r="W97" i="2"/>
  <c r="W114" i="2" s="1"/>
  <c r="V97" i="2"/>
  <c r="V114" i="2" s="1"/>
  <c r="M97" i="2"/>
  <c r="M114" i="2" s="1"/>
  <c r="S114" i="2" s="1"/>
  <c r="L97" i="2"/>
  <c r="R97" i="2" s="1"/>
  <c r="K97" i="2"/>
  <c r="K114" i="2" s="1"/>
  <c r="J97" i="2"/>
  <c r="I97" i="2"/>
  <c r="I114" i="2" s="1"/>
  <c r="H97" i="2"/>
  <c r="H114" i="2" s="1"/>
  <c r="G97" i="2"/>
  <c r="G114" i="2" s="1"/>
  <c r="F97" i="2"/>
  <c r="F114" i="2" s="1"/>
  <c r="D97" i="2"/>
  <c r="D114" i="2" s="1"/>
  <c r="C97" i="2"/>
  <c r="B97" i="2"/>
  <c r="V115" i="3"/>
  <c r="R115" i="3"/>
  <c r="O115" i="3"/>
  <c r="N115" i="3"/>
  <c r="M115" i="3"/>
  <c r="S115" i="3" s="1"/>
  <c r="L115" i="3"/>
  <c r="J115" i="3"/>
  <c r="G115" i="3"/>
  <c r="F115" i="3"/>
  <c r="D115" i="3"/>
  <c r="C115" i="3"/>
  <c r="O114" i="3"/>
  <c r="N114" i="3"/>
  <c r="U113" i="3"/>
  <c r="T113" i="3"/>
  <c r="S113" i="3"/>
  <c r="R113" i="3"/>
  <c r="S112" i="3"/>
  <c r="R112" i="3"/>
  <c r="E112" i="3"/>
  <c r="T112" i="3" s="1"/>
  <c r="S111" i="3"/>
  <c r="R111" i="3"/>
  <c r="E111" i="3"/>
  <c r="T111" i="3" s="1"/>
  <c r="S110" i="3"/>
  <c r="R110" i="3"/>
  <c r="E110" i="3"/>
  <c r="S109" i="3"/>
  <c r="R109" i="3"/>
  <c r="E109" i="3"/>
  <c r="T109" i="3" s="1"/>
  <c r="S108" i="3"/>
  <c r="R108" i="3"/>
  <c r="E108" i="3"/>
  <c r="S107" i="3"/>
  <c r="R107" i="3"/>
  <c r="E107" i="3"/>
  <c r="S106" i="3"/>
  <c r="R106" i="3"/>
  <c r="E106" i="3"/>
  <c r="T106" i="3" s="1"/>
  <c r="S105" i="3"/>
  <c r="R105" i="3"/>
  <c r="E105" i="3"/>
  <c r="U105" i="3" s="1"/>
  <c r="S104" i="3"/>
  <c r="R104" i="3"/>
  <c r="E104" i="3"/>
  <c r="T104" i="3" s="1"/>
  <c r="S103" i="3"/>
  <c r="R103" i="3"/>
  <c r="E103" i="3"/>
  <c r="S102" i="3"/>
  <c r="R102" i="3"/>
  <c r="E102" i="3"/>
  <c r="S101" i="3"/>
  <c r="R101" i="3"/>
  <c r="E101" i="3"/>
  <c r="S100" i="3"/>
  <c r="R100" i="3"/>
  <c r="E100" i="3"/>
  <c r="S99" i="3"/>
  <c r="R99" i="3"/>
  <c r="E99" i="3"/>
  <c r="S98" i="3"/>
  <c r="R98" i="3"/>
  <c r="E98" i="3"/>
  <c r="W97" i="3"/>
  <c r="V97" i="3"/>
  <c r="V114" i="3" s="1"/>
  <c r="R97" i="3"/>
  <c r="M97" i="3"/>
  <c r="M114" i="3" s="1"/>
  <c r="S114" i="3" s="1"/>
  <c r="L97" i="3"/>
  <c r="L114" i="3" s="1"/>
  <c r="R114" i="3" s="1"/>
  <c r="K97" i="3"/>
  <c r="J97" i="3"/>
  <c r="J114" i="3" s="1"/>
  <c r="I97" i="3"/>
  <c r="H97" i="3"/>
  <c r="G97" i="3"/>
  <c r="G114" i="3" s="1"/>
  <c r="F97" i="3"/>
  <c r="F114" i="3" s="1"/>
  <c r="D97" i="3"/>
  <c r="D114" i="3" s="1"/>
  <c r="C97" i="3"/>
  <c r="C114" i="3" s="1"/>
  <c r="B97" i="3"/>
  <c r="W115" i="4"/>
  <c r="M115" i="4"/>
  <c r="S115" i="4" s="1"/>
  <c r="L115" i="4"/>
  <c r="R115" i="4" s="1"/>
  <c r="K115" i="4"/>
  <c r="I115" i="4"/>
  <c r="D115" i="4"/>
  <c r="C115" i="4"/>
  <c r="B115" i="4"/>
  <c r="U113" i="4"/>
  <c r="T113" i="4"/>
  <c r="S113" i="4"/>
  <c r="R113" i="4"/>
  <c r="U112" i="4"/>
  <c r="T112" i="4"/>
  <c r="S112" i="4"/>
  <c r="R112" i="4"/>
  <c r="E112" i="4"/>
  <c r="S111" i="4"/>
  <c r="R111" i="4"/>
  <c r="E111" i="4"/>
  <c r="U110" i="4"/>
  <c r="T110" i="4"/>
  <c r="S110" i="4"/>
  <c r="R110" i="4"/>
  <c r="E110" i="4"/>
  <c r="S109" i="4"/>
  <c r="R109" i="4"/>
  <c r="E109" i="4"/>
  <c r="S108" i="4"/>
  <c r="R108" i="4"/>
  <c r="E108" i="4"/>
  <c r="S107" i="4"/>
  <c r="R107" i="4"/>
  <c r="E107" i="4"/>
  <c r="T107" i="4" s="1"/>
  <c r="S106" i="4"/>
  <c r="R106" i="4"/>
  <c r="E106" i="4"/>
  <c r="U106" i="4" s="1"/>
  <c r="S105" i="4"/>
  <c r="R105" i="4"/>
  <c r="E105" i="4"/>
  <c r="T105" i="4" s="1"/>
  <c r="S104" i="4"/>
  <c r="R104" i="4"/>
  <c r="E104" i="4"/>
  <c r="U104" i="4" s="1"/>
  <c r="S103" i="4"/>
  <c r="R103" i="4"/>
  <c r="E103" i="4"/>
  <c r="S102" i="4"/>
  <c r="R102" i="4"/>
  <c r="E102" i="4"/>
  <c r="U102" i="4" s="1"/>
  <c r="S101" i="4"/>
  <c r="R101" i="4"/>
  <c r="E101" i="4"/>
  <c r="S100" i="4"/>
  <c r="R100" i="4"/>
  <c r="E100" i="4"/>
  <c r="U100" i="4" s="1"/>
  <c r="S99" i="4"/>
  <c r="R99" i="4"/>
  <c r="E99" i="4"/>
  <c r="T99" i="4" s="1"/>
  <c r="T98" i="4"/>
  <c r="S98" i="4"/>
  <c r="R98" i="4"/>
  <c r="E98" i="4"/>
  <c r="U98" i="4" s="1"/>
  <c r="W97" i="4"/>
  <c r="W114" i="4" s="1"/>
  <c r="V97" i="4"/>
  <c r="M97" i="4"/>
  <c r="L97" i="4"/>
  <c r="K97" i="4"/>
  <c r="K114" i="4" s="1"/>
  <c r="J97" i="4"/>
  <c r="I97" i="4"/>
  <c r="I114" i="4" s="1"/>
  <c r="H97" i="4"/>
  <c r="G97" i="4"/>
  <c r="F97" i="4"/>
  <c r="D97" i="4"/>
  <c r="D114" i="4" s="1"/>
  <c r="C97" i="4"/>
  <c r="C114" i="4" s="1"/>
  <c r="B97" i="4"/>
  <c r="B114" i="4" s="1"/>
  <c r="V115" i="5"/>
  <c r="N115" i="5"/>
  <c r="M115" i="5"/>
  <c r="S115" i="5" s="1"/>
  <c r="K115" i="5"/>
  <c r="J115" i="5"/>
  <c r="H115" i="5"/>
  <c r="G115" i="5"/>
  <c r="F115" i="5"/>
  <c r="C115" i="5"/>
  <c r="B115" i="5"/>
  <c r="N114" i="5"/>
  <c r="U113" i="5"/>
  <c r="T113" i="5"/>
  <c r="S113" i="5"/>
  <c r="R113" i="5"/>
  <c r="S112" i="5"/>
  <c r="R112" i="5"/>
  <c r="E112" i="5"/>
  <c r="S111" i="5"/>
  <c r="R111" i="5"/>
  <c r="E111" i="5"/>
  <c r="S110" i="5"/>
  <c r="R110" i="5"/>
  <c r="E110" i="5"/>
  <c r="S109" i="5"/>
  <c r="R109" i="5"/>
  <c r="E109" i="5"/>
  <c r="U109" i="5" s="1"/>
  <c r="S108" i="5"/>
  <c r="R108" i="5"/>
  <c r="E108" i="5"/>
  <c r="S107" i="5"/>
  <c r="R107" i="5"/>
  <c r="E107" i="5"/>
  <c r="U107" i="5" s="1"/>
  <c r="U106" i="5"/>
  <c r="S106" i="5"/>
  <c r="R106" i="5"/>
  <c r="E106" i="5"/>
  <c r="T106" i="5" s="1"/>
  <c r="S105" i="5"/>
  <c r="R105" i="5"/>
  <c r="E105" i="5"/>
  <c r="S104" i="5"/>
  <c r="R104" i="5"/>
  <c r="E104" i="5"/>
  <c r="S103" i="5"/>
  <c r="R103" i="5"/>
  <c r="E103" i="5"/>
  <c r="S102" i="5"/>
  <c r="R102" i="5"/>
  <c r="E102" i="5"/>
  <c r="S101" i="5"/>
  <c r="R101" i="5"/>
  <c r="E101" i="5"/>
  <c r="U101" i="5" s="1"/>
  <c r="S100" i="5"/>
  <c r="R100" i="5"/>
  <c r="E100" i="5"/>
  <c r="T100" i="5" s="1"/>
  <c r="S99" i="5"/>
  <c r="R99" i="5"/>
  <c r="E99" i="5"/>
  <c r="U99" i="5" s="1"/>
  <c r="S98" i="5"/>
  <c r="R98" i="5"/>
  <c r="E98" i="5"/>
  <c r="U98" i="5" s="1"/>
  <c r="W97" i="5"/>
  <c r="V97" i="5"/>
  <c r="V114" i="5" s="1"/>
  <c r="M97" i="5"/>
  <c r="S97" i="5" s="1"/>
  <c r="L97" i="5"/>
  <c r="R97" i="5" s="1"/>
  <c r="K97" i="5"/>
  <c r="K114" i="5" s="1"/>
  <c r="J97" i="5"/>
  <c r="J114" i="5" s="1"/>
  <c r="I97" i="5"/>
  <c r="H97" i="5"/>
  <c r="H114" i="5" s="1"/>
  <c r="G97" i="5"/>
  <c r="F97" i="5"/>
  <c r="F114" i="5" s="1"/>
  <c r="D97" i="5"/>
  <c r="C97" i="5"/>
  <c r="C114" i="5" s="1"/>
  <c r="B97" i="5"/>
  <c r="B114" i="5" s="1"/>
  <c r="W115" i="6"/>
  <c r="O115" i="6"/>
  <c r="M115" i="6"/>
  <c r="S115" i="6" s="1"/>
  <c r="L115" i="6"/>
  <c r="R115" i="6" s="1"/>
  <c r="I115" i="6"/>
  <c r="G115" i="6"/>
  <c r="D115" i="6"/>
  <c r="C115" i="6"/>
  <c r="O114" i="6"/>
  <c r="U113" i="6"/>
  <c r="T113" i="6"/>
  <c r="S113" i="6"/>
  <c r="R113" i="6"/>
  <c r="U112" i="6"/>
  <c r="S112" i="6"/>
  <c r="R112" i="6"/>
  <c r="E112" i="6"/>
  <c r="T112" i="6" s="1"/>
  <c r="S111" i="6"/>
  <c r="R111" i="6"/>
  <c r="E111" i="6"/>
  <c r="S110" i="6"/>
  <c r="R110" i="6"/>
  <c r="E110" i="6"/>
  <c r="U110" i="6" s="1"/>
  <c r="S109" i="6"/>
  <c r="R109" i="6"/>
  <c r="E109" i="6"/>
  <c r="T109" i="6" s="1"/>
  <c r="T108" i="6"/>
  <c r="S108" i="6"/>
  <c r="R108" i="6"/>
  <c r="E108" i="6"/>
  <c r="U108" i="6" s="1"/>
  <c r="S107" i="6"/>
  <c r="R107" i="6"/>
  <c r="E107" i="6"/>
  <c r="T106" i="6"/>
  <c r="S106" i="6"/>
  <c r="R106" i="6"/>
  <c r="E106" i="6"/>
  <c r="U106" i="6" s="1"/>
  <c r="S105" i="6"/>
  <c r="R105" i="6"/>
  <c r="E105" i="6"/>
  <c r="T105" i="6" s="1"/>
  <c r="T104" i="6"/>
  <c r="S104" i="6"/>
  <c r="R104" i="6"/>
  <c r="E104" i="6"/>
  <c r="U104" i="6" s="1"/>
  <c r="S103" i="6"/>
  <c r="R103" i="6"/>
  <c r="E103" i="6"/>
  <c r="S102" i="6"/>
  <c r="R102" i="6"/>
  <c r="E102" i="6"/>
  <c r="U102" i="6" s="1"/>
  <c r="S101" i="6"/>
  <c r="R101" i="6"/>
  <c r="E101" i="6"/>
  <c r="T101" i="6" s="1"/>
  <c r="S100" i="6"/>
  <c r="R100" i="6"/>
  <c r="E100" i="6"/>
  <c r="U100" i="6" s="1"/>
  <c r="S99" i="6"/>
  <c r="R99" i="6"/>
  <c r="E99" i="6"/>
  <c r="S98" i="6"/>
  <c r="R98" i="6"/>
  <c r="E98" i="6"/>
  <c r="U98" i="6" s="1"/>
  <c r="W97" i="6"/>
  <c r="W114" i="6" s="1"/>
  <c r="V97" i="6"/>
  <c r="M97" i="6"/>
  <c r="M114" i="6" s="1"/>
  <c r="S114" i="6" s="1"/>
  <c r="L97" i="6"/>
  <c r="L114" i="6" s="1"/>
  <c r="R114" i="6" s="1"/>
  <c r="K97" i="6"/>
  <c r="J97" i="6"/>
  <c r="I97" i="6"/>
  <c r="I114" i="6" s="1"/>
  <c r="H97" i="6"/>
  <c r="G97" i="6"/>
  <c r="G114" i="6" s="1"/>
  <c r="F97" i="6"/>
  <c r="D97" i="6"/>
  <c r="D114" i="6" s="1"/>
  <c r="C97" i="6"/>
  <c r="C114" i="6" s="1"/>
  <c r="B97" i="6"/>
  <c r="W115" i="7"/>
  <c r="V115" i="7"/>
  <c r="N115" i="7"/>
  <c r="L115" i="7"/>
  <c r="R115" i="7" s="1"/>
  <c r="K115" i="7"/>
  <c r="J115" i="7"/>
  <c r="I115" i="7"/>
  <c r="F115" i="7"/>
  <c r="C115" i="7"/>
  <c r="B115" i="7"/>
  <c r="N114" i="7"/>
  <c r="U113" i="7"/>
  <c r="T113" i="7"/>
  <c r="S113" i="7"/>
  <c r="R113" i="7"/>
  <c r="S112" i="7"/>
  <c r="R112" i="7"/>
  <c r="E112" i="7"/>
  <c r="S111" i="7"/>
  <c r="R111" i="7"/>
  <c r="E111" i="7"/>
  <c r="U111" i="7" s="1"/>
  <c r="S110" i="7"/>
  <c r="R110" i="7"/>
  <c r="E110" i="7"/>
  <c r="T110" i="7" s="1"/>
  <c r="S109" i="7"/>
  <c r="R109" i="7"/>
  <c r="E109" i="7"/>
  <c r="U109" i="7" s="1"/>
  <c r="S108" i="7"/>
  <c r="R108" i="7"/>
  <c r="E108" i="7"/>
  <c r="T108" i="7" s="1"/>
  <c r="S107" i="7"/>
  <c r="R107" i="7"/>
  <c r="E107" i="7"/>
  <c r="S106" i="7"/>
  <c r="R106" i="7"/>
  <c r="E106" i="7"/>
  <c r="T106" i="7" s="1"/>
  <c r="S105" i="7"/>
  <c r="R105" i="7"/>
  <c r="E105" i="7"/>
  <c r="S104" i="7"/>
  <c r="R104" i="7"/>
  <c r="E104" i="7"/>
  <c r="S103" i="7"/>
  <c r="R103" i="7"/>
  <c r="E103" i="7"/>
  <c r="U103" i="7" s="1"/>
  <c r="S102" i="7"/>
  <c r="R102" i="7"/>
  <c r="E102" i="7"/>
  <c r="T102" i="7" s="1"/>
  <c r="S101" i="7"/>
  <c r="R101" i="7"/>
  <c r="E101" i="7"/>
  <c r="U101" i="7" s="1"/>
  <c r="S100" i="7"/>
  <c r="R100" i="7"/>
  <c r="E100" i="7"/>
  <c r="S99" i="7"/>
  <c r="R99" i="7"/>
  <c r="E99" i="7"/>
  <c r="T99" i="7" s="1"/>
  <c r="S98" i="7"/>
  <c r="R98" i="7"/>
  <c r="E98" i="7"/>
  <c r="U98" i="7" s="1"/>
  <c r="W97" i="7"/>
  <c r="W114" i="7" s="1"/>
  <c r="V97" i="7"/>
  <c r="V114" i="7" s="1"/>
  <c r="M97" i="7"/>
  <c r="S97" i="7" s="1"/>
  <c r="L97" i="7"/>
  <c r="K97" i="7"/>
  <c r="K114" i="7" s="1"/>
  <c r="J97" i="7"/>
  <c r="J114" i="7" s="1"/>
  <c r="I97" i="7"/>
  <c r="I114" i="7" s="1"/>
  <c r="H97" i="7"/>
  <c r="G97" i="7"/>
  <c r="F97" i="7"/>
  <c r="F114" i="7" s="1"/>
  <c r="D97" i="7"/>
  <c r="C97" i="7"/>
  <c r="C114" i="7" s="1"/>
  <c r="B97" i="7"/>
  <c r="B114" i="7" s="1"/>
  <c r="W115" i="8"/>
  <c r="O115" i="8"/>
  <c r="M115" i="8"/>
  <c r="S115" i="8" s="1"/>
  <c r="K115" i="8"/>
  <c r="J115" i="8"/>
  <c r="I115" i="8"/>
  <c r="H115" i="8"/>
  <c r="G115" i="8"/>
  <c r="D115" i="8"/>
  <c r="B115" i="8"/>
  <c r="O114" i="8"/>
  <c r="U113" i="8"/>
  <c r="T113" i="8"/>
  <c r="S113" i="8"/>
  <c r="R113" i="8"/>
  <c r="S112" i="8"/>
  <c r="R112" i="8"/>
  <c r="E112" i="8"/>
  <c r="U112" i="8" s="1"/>
  <c r="S111" i="8"/>
  <c r="R111" i="8"/>
  <c r="E111" i="8"/>
  <c r="S110" i="8"/>
  <c r="R110" i="8"/>
  <c r="E110" i="8"/>
  <c r="U110" i="8" s="1"/>
  <c r="S109" i="8"/>
  <c r="R109" i="8"/>
  <c r="E109" i="8"/>
  <c r="S108" i="8"/>
  <c r="R108" i="8"/>
  <c r="E108" i="8"/>
  <c r="T108" i="8" s="1"/>
  <c r="S107" i="8"/>
  <c r="R107" i="8"/>
  <c r="E107" i="8"/>
  <c r="T107" i="8" s="1"/>
  <c r="S106" i="8"/>
  <c r="R106" i="8"/>
  <c r="E106" i="8"/>
  <c r="S105" i="8"/>
  <c r="R105" i="8"/>
  <c r="E105" i="8"/>
  <c r="S104" i="8"/>
  <c r="R104" i="8"/>
  <c r="E104" i="8"/>
  <c r="U104" i="8" s="1"/>
  <c r="S103" i="8"/>
  <c r="R103" i="8"/>
  <c r="E103" i="8"/>
  <c r="T103" i="8" s="1"/>
  <c r="S102" i="8"/>
  <c r="R102" i="8"/>
  <c r="E102" i="8"/>
  <c r="U102" i="8" s="1"/>
  <c r="S101" i="8"/>
  <c r="R101" i="8"/>
  <c r="E101" i="8"/>
  <c r="T101" i="8" s="1"/>
  <c r="T100" i="8"/>
  <c r="S100" i="8"/>
  <c r="R100" i="8"/>
  <c r="E100" i="8"/>
  <c r="U100" i="8" s="1"/>
  <c r="S99" i="8"/>
  <c r="R99" i="8"/>
  <c r="E99" i="8"/>
  <c r="T99" i="8" s="1"/>
  <c r="S98" i="8"/>
  <c r="R98" i="8"/>
  <c r="E98" i="8"/>
  <c r="U98" i="8" s="1"/>
  <c r="W97" i="8"/>
  <c r="W114" i="8" s="1"/>
  <c r="V97" i="8"/>
  <c r="M97" i="8"/>
  <c r="L97" i="8"/>
  <c r="R97" i="8" s="1"/>
  <c r="K97" i="8"/>
  <c r="K114" i="8" s="1"/>
  <c r="J97" i="8"/>
  <c r="J114" i="8" s="1"/>
  <c r="I97" i="8"/>
  <c r="I114" i="8" s="1"/>
  <c r="H97" i="8"/>
  <c r="H114" i="8" s="1"/>
  <c r="G97" i="8"/>
  <c r="G114" i="8" s="1"/>
  <c r="F97" i="8"/>
  <c r="D97" i="8"/>
  <c r="D114" i="8" s="1"/>
  <c r="C97" i="8"/>
  <c r="B97" i="8"/>
  <c r="B114" i="8" s="1"/>
  <c r="W115" i="9"/>
  <c r="V115" i="9"/>
  <c r="O115" i="9"/>
  <c r="N115" i="9"/>
  <c r="J115" i="9"/>
  <c r="I115" i="9"/>
  <c r="H115" i="9"/>
  <c r="G115" i="9"/>
  <c r="F115" i="9"/>
  <c r="C115" i="9"/>
  <c r="O114" i="9"/>
  <c r="N114" i="9"/>
  <c r="U113" i="9"/>
  <c r="T113" i="9"/>
  <c r="S113" i="9"/>
  <c r="R113" i="9"/>
  <c r="S112" i="9"/>
  <c r="R112" i="9"/>
  <c r="E112" i="9"/>
  <c r="T111" i="9"/>
  <c r="S111" i="9"/>
  <c r="R111" i="9"/>
  <c r="E111" i="9"/>
  <c r="U111" i="9" s="1"/>
  <c r="S110" i="9"/>
  <c r="R110" i="9"/>
  <c r="E110" i="9"/>
  <c r="T110" i="9" s="1"/>
  <c r="U109" i="9"/>
  <c r="S109" i="9"/>
  <c r="R109" i="9"/>
  <c r="E109" i="9"/>
  <c r="T109" i="9" s="1"/>
  <c r="S108" i="9"/>
  <c r="R108" i="9"/>
  <c r="E108" i="9"/>
  <c r="S107" i="9"/>
  <c r="R107" i="9"/>
  <c r="E107" i="9"/>
  <c r="S106" i="9"/>
  <c r="R106" i="9"/>
  <c r="E106" i="9"/>
  <c r="S105" i="9"/>
  <c r="R105" i="9"/>
  <c r="E105" i="9"/>
  <c r="U105" i="9" s="1"/>
  <c r="S104" i="9"/>
  <c r="R104" i="9"/>
  <c r="E104" i="9"/>
  <c r="S103" i="9"/>
  <c r="R103" i="9"/>
  <c r="E103" i="9"/>
  <c r="S102" i="9"/>
  <c r="R102" i="9"/>
  <c r="E102" i="9"/>
  <c r="S101" i="9"/>
  <c r="R101" i="9"/>
  <c r="E101" i="9"/>
  <c r="S100" i="9"/>
  <c r="R100" i="9"/>
  <c r="E100" i="9"/>
  <c r="S99" i="9"/>
  <c r="R99" i="9"/>
  <c r="E99" i="9"/>
  <c r="S98" i="9"/>
  <c r="R98" i="9"/>
  <c r="E98" i="9"/>
  <c r="W97" i="9"/>
  <c r="W114" i="9" s="1"/>
  <c r="V97" i="9"/>
  <c r="V114" i="9" s="1"/>
  <c r="M97" i="9"/>
  <c r="S97" i="9" s="1"/>
  <c r="L97" i="9"/>
  <c r="L114" i="9" s="1"/>
  <c r="R114" i="9" s="1"/>
  <c r="K97" i="9"/>
  <c r="J97" i="9"/>
  <c r="J114" i="9" s="1"/>
  <c r="I97" i="9"/>
  <c r="I114" i="9" s="1"/>
  <c r="H97" i="9"/>
  <c r="H114" i="9" s="1"/>
  <c r="G97" i="9"/>
  <c r="G114" i="9" s="1"/>
  <c r="F97" i="9"/>
  <c r="F114" i="9" s="1"/>
  <c r="D97" i="9"/>
  <c r="C97" i="9"/>
  <c r="C114" i="9" s="1"/>
  <c r="B97" i="9"/>
  <c r="W115" i="10"/>
  <c r="V115" i="10"/>
  <c r="O115" i="10"/>
  <c r="N115" i="10"/>
  <c r="M115" i="10"/>
  <c r="S115" i="10" s="1"/>
  <c r="K115" i="10"/>
  <c r="I115" i="10"/>
  <c r="H115" i="10"/>
  <c r="G115" i="10"/>
  <c r="F115" i="10"/>
  <c r="D115" i="10"/>
  <c r="O114" i="10"/>
  <c r="N114" i="10"/>
  <c r="U113" i="10"/>
  <c r="T113" i="10"/>
  <c r="S113" i="10"/>
  <c r="R113" i="10"/>
  <c r="S112" i="10"/>
  <c r="R112" i="10"/>
  <c r="E112" i="10"/>
  <c r="U112" i="10" s="1"/>
  <c r="S111" i="10"/>
  <c r="R111" i="10"/>
  <c r="E111" i="10"/>
  <c r="S110" i="10"/>
  <c r="R110" i="10"/>
  <c r="E110" i="10"/>
  <c r="U110" i="10" s="1"/>
  <c r="S109" i="10"/>
  <c r="R109" i="10"/>
  <c r="E109" i="10"/>
  <c r="T109" i="10" s="1"/>
  <c r="S108" i="10"/>
  <c r="R108" i="10"/>
  <c r="E108" i="10"/>
  <c r="U108" i="10" s="1"/>
  <c r="S107" i="10"/>
  <c r="R107" i="10"/>
  <c r="E107" i="10"/>
  <c r="S106" i="10"/>
  <c r="R106" i="10"/>
  <c r="E106" i="10"/>
  <c r="U106" i="10" s="1"/>
  <c r="S105" i="10"/>
  <c r="R105" i="10"/>
  <c r="E105" i="10"/>
  <c r="T105" i="10" s="1"/>
  <c r="S104" i="10"/>
  <c r="R104" i="10"/>
  <c r="E104" i="10"/>
  <c r="U104" i="10" s="1"/>
  <c r="U103" i="10"/>
  <c r="S103" i="10"/>
  <c r="R103" i="10"/>
  <c r="E103" i="10"/>
  <c r="T103" i="10" s="1"/>
  <c r="S102" i="10"/>
  <c r="R102" i="10"/>
  <c r="E102" i="10"/>
  <c r="T102" i="10" s="1"/>
  <c r="S101" i="10"/>
  <c r="R101" i="10"/>
  <c r="E101" i="10"/>
  <c r="T101" i="10" s="1"/>
  <c r="S100" i="10"/>
  <c r="R100" i="10"/>
  <c r="E100" i="10"/>
  <c r="T100" i="10" s="1"/>
  <c r="S99" i="10"/>
  <c r="R99" i="10"/>
  <c r="E99" i="10"/>
  <c r="T98" i="10"/>
  <c r="S98" i="10"/>
  <c r="R98" i="10"/>
  <c r="E98" i="10"/>
  <c r="W97" i="10"/>
  <c r="W114" i="10" s="1"/>
  <c r="V97" i="10"/>
  <c r="V114" i="10" s="1"/>
  <c r="S97" i="10"/>
  <c r="M97" i="10"/>
  <c r="M114" i="10" s="1"/>
  <c r="S114" i="10" s="1"/>
  <c r="L97" i="10"/>
  <c r="R97" i="10" s="1"/>
  <c r="K97" i="10"/>
  <c r="K114" i="10" s="1"/>
  <c r="J97" i="10"/>
  <c r="I97" i="10"/>
  <c r="I114" i="10" s="1"/>
  <c r="H97" i="10"/>
  <c r="H114" i="10" s="1"/>
  <c r="G97" i="10"/>
  <c r="G114" i="10" s="1"/>
  <c r="F97" i="10"/>
  <c r="F114" i="10" s="1"/>
  <c r="D97" i="10"/>
  <c r="D114" i="10" s="1"/>
  <c r="C97" i="10"/>
  <c r="B97" i="10"/>
  <c r="V115" i="11"/>
  <c r="O115" i="11"/>
  <c r="N115" i="11"/>
  <c r="M115" i="11"/>
  <c r="S115" i="11" s="1"/>
  <c r="L115" i="11"/>
  <c r="R115" i="11" s="1"/>
  <c r="K115" i="11"/>
  <c r="J115" i="11"/>
  <c r="H115" i="11"/>
  <c r="G115" i="11"/>
  <c r="F115" i="11"/>
  <c r="D115" i="11"/>
  <c r="C115" i="11"/>
  <c r="O114" i="11"/>
  <c r="N114" i="11"/>
  <c r="U113" i="11"/>
  <c r="T113" i="11"/>
  <c r="S113" i="11"/>
  <c r="R113" i="11"/>
  <c r="S112" i="11"/>
  <c r="R112" i="11"/>
  <c r="E112" i="11"/>
  <c r="T112" i="11" s="1"/>
  <c r="S111" i="11"/>
  <c r="R111" i="11"/>
  <c r="E111" i="11"/>
  <c r="S110" i="11"/>
  <c r="R110" i="11"/>
  <c r="E110" i="11"/>
  <c r="T110" i="11" s="1"/>
  <c r="S109" i="11"/>
  <c r="R109" i="11"/>
  <c r="E109" i="11"/>
  <c r="T109" i="11" s="1"/>
  <c r="S108" i="11"/>
  <c r="R108" i="11"/>
  <c r="E108" i="11"/>
  <c r="S107" i="11"/>
  <c r="R107" i="11"/>
  <c r="E107" i="11"/>
  <c r="U107" i="11" s="1"/>
  <c r="S106" i="11"/>
  <c r="R106" i="11"/>
  <c r="E106" i="11"/>
  <c r="S105" i="11"/>
  <c r="R105" i="11"/>
  <c r="E105" i="11"/>
  <c r="U105" i="11" s="1"/>
  <c r="S104" i="11"/>
  <c r="R104" i="11"/>
  <c r="E104" i="11"/>
  <c r="S103" i="11"/>
  <c r="R103" i="11"/>
  <c r="E103" i="11"/>
  <c r="T103" i="11" s="1"/>
  <c r="S102" i="11"/>
  <c r="R102" i="11"/>
  <c r="E102" i="11"/>
  <c r="S101" i="11"/>
  <c r="R101" i="11"/>
  <c r="E101" i="11"/>
  <c r="U101" i="11" s="1"/>
  <c r="S100" i="11"/>
  <c r="R100" i="11"/>
  <c r="E100" i="11"/>
  <c r="S99" i="11"/>
  <c r="R99" i="11"/>
  <c r="E99" i="11"/>
  <c r="U99" i="11" s="1"/>
  <c r="S98" i="11"/>
  <c r="R98" i="11"/>
  <c r="E98" i="11"/>
  <c r="U98" i="11" s="1"/>
  <c r="W97" i="11"/>
  <c r="V97" i="11"/>
  <c r="V114" i="11" s="1"/>
  <c r="M97" i="11"/>
  <c r="L97" i="11"/>
  <c r="L114" i="11" s="1"/>
  <c r="R114" i="11" s="1"/>
  <c r="K97" i="11"/>
  <c r="J97" i="11"/>
  <c r="J114" i="11" s="1"/>
  <c r="I97" i="11"/>
  <c r="H97" i="11"/>
  <c r="G97" i="11"/>
  <c r="G114" i="11" s="1"/>
  <c r="F97" i="11"/>
  <c r="F114" i="11" s="1"/>
  <c r="D97" i="11"/>
  <c r="D114" i="11" s="1"/>
  <c r="C97" i="11"/>
  <c r="C114" i="11" s="1"/>
  <c r="B97" i="11"/>
  <c r="W115" i="12"/>
  <c r="O115" i="12"/>
  <c r="M115" i="12"/>
  <c r="S115" i="12" s="1"/>
  <c r="K115" i="12"/>
  <c r="I115" i="12"/>
  <c r="G115" i="12"/>
  <c r="C115" i="12"/>
  <c r="B115" i="12"/>
  <c r="O114" i="12"/>
  <c r="U113" i="12"/>
  <c r="T113" i="12"/>
  <c r="S113" i="12"/>
  <c r="R113" i="12"/>
  <c r="S112" i="12"/>
  <c r="R112" i="12"/>
  <c r="E112" i="12"/>
  <c r="U112" i="12" s="1"/>
  <c r="S111" i="12"/>
  <c r="R111" i="12"/>
  <c r="E111" i="12"/>
  <c r="S110" i="12"/>
  <c r="R110" i="12"/>
  <c r="E110" i="12"/>
  <c r="U110" i="12" s="1"/>
  <c r="S109" i="12"/>
  <c r="R109" i="12"/>
  <c r="E109" i="12"/>
  <c r="S108" i="12"/>
  <c r="R108" i="12"/>
  <c r="E108" i="12"/>
  <c r="U108" i="12" s="1"/>
  <c r="S107" i="12"/>
  <c r="R107" i="12"/>
  <c r="E107" i="12"/>
  <c r="S106" i="12"/>
  <c r="R106" i="12"/>
  <c r="E106" i="12"/>
  <c r="U106" i="12" s="1"/>
  <c r="S105" i="12"/>
  <c r="R105" i="12"/>
  <c r="E105" i="12"/>
  <c r="T104" i="12"/>
  <c r="S104" i="12"/>
  <c r="R104" i="12"/>
  <c r="E104" i="12"/>
  <c r="U104" i="12" s="1"/>
  <c r="S103" i="12"/>
  <c r="R103" i="12"/>
  <c r="E103" i="12"/>
  <c r="S102" i="12"/>
  <c r="R102" i="12"/>
  <c r="E102" i="12"/>
  <c r="U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T99" i="12" s="1"/>
  <c r="S98" i="12"/>
  <c r="R98" i="12"/>
  <c r="E98" i="12"/>
  <c r="U98" i="12" s="1"/>
  <c r="W97" i="12"/>
  <c r="W114" i="12" s="1"/>
  <c r="V97" i="12"/>
  <c r="R97" i="12"/>
  <c r="M97" i="12"/>
  <c r="L97" i="12"/>
  <c r="L114" i="12" s="1"/>
  <c r="R114" i="12" s="1"/>
  <c r="K97" i="12"/>
  <c r="K114" i="12" s="1"/>
  <c r="J97" i="12"/>
  <c r="I97" i="12"/>
  <c r="I114" i="12" s="1"/>
  <c r="H97" i="12"/>
  <c r="G97" i="12"/>
  <c r="G114" i="12" s="1"/>
  <c r="F97" i="12"/>
  <c r="D97" i="12"/>
  <c r="D114" i="12" s="1"/>
  <c r="C97" i="12"/>
  <c r="C114" i="12" s="1"/>
  <c r="B97" i="12"/>
  <c r="B114" i="12" s="1"/>
  <c r="V115" i="13"/>
  <c r="N115" i="13"/>
  <c r="M115" i="13"/>
  <c r="S115" i="13" s="1"/>
  <c r="K115" i="13"/>
  <c r="J115" i="13"/>
  <c r="I115" i="13"/>
  <c r="H115" i="13"/>
  <c r="G115" i="13"/>
  <c r="F115" i="13"/>
  <c r="C115" i="13"/>
  <c r="B115" i="13"/>
  <c r="N114" i="13"/>
  <c r="U113" i="13"/>
  <c r="T113" i="13"/>
  <c r="S113" i="13"/>
  <c r="R113" i="13"/>
  <c r="S112" i="13"/>
  <c r="R112" i="13"/>
  <c r="E112" i="13"/>
  <c r="S111" i="13"/>
  <c r="R111" i="13"/>
  <c r="E111" i="13"/>
  <c r="S110" i="13"/>
  <c r="R110" i="13"/>
  <c r="E110" i="13"/>
  <c r="U110" i="13" s="1"/>
  <c r="S109" i="13"/>
  <c r="R109" i="13"/>
  <c r="E109" i="13"/>
  <c r="S108" i="13"/>
  <c r="R108" i="13"/>
  <c r="E108" i="13"/>
  <c r="S107" i="13"/>
  <c r="R107" i="13"/>
  <c r="E107" i="13"/>
  <c r="U107" i="13" s="1"/>
  <c r="S106" i="13"/>
  <c r="R106" i="13"/>
  <c r="E106" i="13"/>
  <c r="S105" i="13"/>
  <c r="R105" i="13"/>
  <c r="E105" i="13"/>
  <c r="U105" i="13" s="1"/>
  <c r="S104" i="13"/>
  <c r="R104" i="13"/>
  <c r="E104" i="13"/>
  <c r="T104" i="13" s="1"/>
  <c r="S103" i="13"/>
  <c r="R103" i="13"/>
  <c r="E103" i="13"/>
  <c r="U103" i="13" s="1"/>
  <c r="S102" i="13"/>
  <c r="R102" i="13"/>
  <c r="E102" i="13"/>
  <c r="T102" i="13" s="1"/>
  <c r="S101" i="13"/>
  <c r="R101" i="13"/>
  <c r="E101" i="13"/>
  <c r="U101" i="13" s="1"/>
  <c r="S100" i="13"/>
  <c r="R100" i="13"/>
  <c r="E100" i="13"/>
  <c r="S99" i="13"/>
  <c r="R99" i="13"/>
  <c r="E99" i="13"/>
  <c r="U99" i="13" s="1"/>
  <c r="S98" i="13"/>
  <c r="R98" i="13"/>
  <c r="E98" i="13"/>
  <c r="W97" i="13"/>
  <c r="V97" i="13"/>
  <c r="V114" i="13" s="1"/>
  <c r="S97" i="13"/>
  <c r="M97" i="13"/>
  <c r="M114" i="13" s="1"/>
  <c r="S114" i="13" s="1"/>
  <c r="L97" i="13"/>
  <c r="R97" i="13" s="1"/>
  <c r="K97" i="13"/>
  <c r="K114" i="13" s="1"/>
  <c r="J97" i="13"/>
  <c r="J114" i="13" s="1"/>
  <c r="I97" i="13"/>
  <c r="H97" i="13"/>
  <c r="H114" i="13" s="1"/>
  <c r="G97" i="13"/>
  <c r="F97" i="13"/>
  <c r="F114" i="13" s="1"/>
  <c r="D97" i="13"/>
  <c r="C97" i="13"/>
  <c r="C114" i="13" s="1"/>
  <c r="B97" i="13"/>
  <c r="B114" i="13" s="1"/>
  <c r="W115" i="14"/>
  <c r="O115" i="14"/>
  <c r="M115" i="14"/>
  <c r="S115" i="14" s="1"/>
  <c r="L115" i="14"/>
  <c r="R115" i="14" s="1"/>
  <c r="K115" i="14"/>
  <c r="I115" i="14"/>
  <c r="G115" i="14"/>
  <c r="D115" i="14"/>
  <c r="C115" i="14"/>
  <c r="O114" i="14"/>
  <c r="U113" i="14"/>
  <c r="T113" i="14"/>
  <c r="S113" i="14"/>
  <c r="R113" i="14"/>
  <c r="S112" i="14"/>
  <c r="R112" i="14"/>
  <c r="E112" i="14"/>
  <c r="S111" i="14"/>
  <c r="R111" i="14"/>
  <c r="E111" i="14"/>
  <c r="S110" i="14"/>
  <c r="R110" i="14"/>
  <c r="E110" i="14"/>
  <c r="U110" i="14" s="1"/>
  <c r="S109" i="14"/>
  <c r="R109" i="14"/>
  <c r="E109" i="14"/>
  <c r="S108" i="14"/>
  <c r="R108" i="14"/>
  <c r="E108" i="14"/>
  <c r="U108" i="14" s="1"/>
  <c r="S107" i="14"/>
  <c r="R107" i="14"/>
  <c r="E107" i="14"/>
  <c r="U106" i="14"/>
  <c r="S106" i="14"/>
  <c r="R106" i="14"/>
  <c r="E106" i="14"/>
  <c r="T106" i="14" s="1"/>
  <c r="T105" i="14"/>
  <c r="S105" i="14"/>
  <c r="R105" i="14"/>
  <c r="E105" i="14"/>
  <c r="U105" i="14" s="1"/>
  <c r="S104" i="14"/>
  <c r="R104" i="14"/>
  <c r="E104" i="14"/>
  <c r="S103" i="14"/>
  <c r="R103" i="14"/>
  <c r="E103" i="14"/>
  <c r="S102" i="14"/>
  <c r="R102" i="14"/>
  <c r="E102" i="14"/>
  <c r="U102" i="14" s="1"/>
  <c r="S101" i="14"/>
  <c r="R101" i="14"/>
  <c r="E101" i="14"/>
  <c r="S100" i="14"/>
  <c r="R100" i="14"/>
  <c r="E100" i="14"/>
  <c r="U100" i="14" s="1"/>
  <c r="S99" i="14"/>
  <c r="R99" i="14"/>
  <c r="E99" i="14"/>
  <c r="S98" i="14"/>
  <c r="R98" i="14"/>
  <c r="E98" i="14"/>
  <c r="T98" i="14" s="1"/>
  <c r="W97" i="14"/>
  <c r="W114" i="14" s="1"/>
  <c r="V97" i="14"/>
  <c r="M97" i="14"/>
  <c r="L97" i="14"/>
  <c r="L114" i="14" s="1"/>
  <c r="R114" i="14" s="1"/>
  <c r="K97" i="14"/>
  <c r="K114" i="14" s="1"/>
  <c r="J97" i="14"/>
  <c r="I97" i="14"/>
  <c r="I114" i="14" s="1"/>
  <c r="H97" i="14"/>
  <c r="G97" i="14"/>
  <c r="G114" i="14" s="1"/>
  <c r="F97" i="14"/>
  <c r="D97" i="14"/>
  <c r="D114" i="14" s="1"/>
  <c r="C97" i="14"/>
  <c r="C114" i="14" s="1"/>
  <c r="B97" i="14"/>
  <c r="W115" i="15"/>
  <c r="V115" i="15"/>
  <c r="N115" i="15"/>
  <c r="L115" i="15"/>
  <c r="R115" i="15" s="1"/>
  <c r="K115" i="15"/>
  <c r="J115" i="15"/>
  <c r="I115" i="15"/>
  <c r="F115" i="15"/>
  <c r="C115" i="15"/>
  <c r="B115" i="15"/>
  <c r="N114" i="15"/>
  <c r="U113" i="15"/>
  <c r="T113" i="15"/>
  <c r="S113" i="15"/>
  <c r="R113" i="15"/>
  <c r="S112" i="15"/>
  <c r="R112" i="15"/>
  <c r="E112" i="15"/>
  <c r="S111" i="15"/>
  <c r="R111" i="15"/>
  <c r="E111" i="15"/>
  <c r="S110" i="15"/>
  <c r="R110" i="15"/>
  <c r="E110" i="15"/>
  <c r="S109" i="15"/>
  <c r="R109" i="15"/>
  <c r="E109" i="15"/>
  <c r="U109" i="15" s="1"/>
  <c r="T108" i="15"/>
  <c r="S108" i="15"/>
  <c r="R108" i="15"/>
  <c r="E108" i="15"/>
  <c r="U108" i="15" s="1"/>
  <c r="S107" i="15"/>
  <c r="R107" i="15"/>
  <c r="E107" i="15"/>
  <c r="T107" i="15" s="1"/>
  <c r="U106" i="15"/>
  <c r="S106" i="15"/>
  <c r="R106" i="15"/>
  <c r="E106" i="15"/>
  <c r="T106" i="15" s="1"/>
  <c r="S105" i="15"/>
  <c r="R105" i="15"/>
  <c r="E105" i="15"/>
  <c r="U105" i="15" s="1"/>
  <c r="S104" i="15"/>
  <c r="R104" i="15"/>
  <c r="E104" i="15"/>
  <c r="S103" i="15"/>
  <c r="R103" i="15"/>
  <c r="E103" i="15"/>
  <c r="S102" i="15"/>
  <c r="R102" i="15"/>
  <c r="E102" i="15"/>
  <c r="S101" i="15"/>
  <c r="R101" i="15"/>
  <c r="E101" i="15"/>
  <c r="U101" i="15" s="1"/>
  <c r="S100" i="15"/>
  <c r="R100" i="15"/>
  <c r="E100" i="15"/>
  <c r="U100" i="15" s="1"/>
  <c r="S99" i="15"/>
  <c r="R99" i="15"/>
  <c r="E99" i="15"/>
  <c r="T99" i="15" s="1"/>
  <c r="S98" i="15"/>
  <c r="R98" i="15"/>
  <c r="E98" i="15"/>
  <c r="T98" i="15" s="1"/>
  <c r="W97" i="15"/>
  <c r="W114" i="15" s="1"/>
  <c r="V97" i="15"/>
  <c r="V114" i="15" s="1"/>
  <c r="M97" i="15"/>
  <c r="S97" i="15" s="1"/>
  <c r="L97" i="15"/>
  <c r="K97" i="15"/>
  <c r="K114" i="15" s="1"/>
  <c r="J97" i="15"/>
  <c r="J114" i="15" s="1"/>
  <c r="I97" i="15"/>
  <c r="I114" i="15" s="1"/>
  <c r="H97" i="15"/>
  <c r="G97" i="15"/>
  <c r="F97" i="15"/>
  <c r="F114" i="15" s="1"/>
  <c r="D97" i="15"/>
  <c r="D114" i="15" s="1"/>
  <c r="C97" i="15"/>
  <c r="C114" i="15" s="1"/>
  <c r="B97" i="15"/>
  <c r="B114" i="15" s="1"/>
  <c r="W115" i="16"/>
  <c r="O115" i="16"/>
  <c r="M115" i="16"/>
  <c r="S115" i="16" s="1"/>
  <c r="K115" i="16"/>
  <c r="J115" i="16"/>
  <c r="I115" i="16"/>
  <c r="H115" i="16"/>
  <c r="G115" i="16"/>
  <c r="D115" i="16"/>
  <c r="B115" i="16"/>
  <c r="O114" i="16"/>
  <c r="U113" i="16"/>
  <c r="T113" i="16"/>
  <c r="S113" i="16"/>
  <c r="R113" i="16"/>
  <c r="S112" i="16"/>
  <c r="R112" i="16"/>
  <c r="E112" i="16"/>
  <c r="S111" i="16"/>
  <c r="R111" i="16"/>
  <c r="E111" i="16"/>
  <c r="S110" i="16"/>
  <c r="R110" i="16"/>
  <c r="E110" i="16"/>
  <c r="U110" i="16" s="1"/>
  <c r="S109" i="16"/>
  <c r="R109" i="16"/>
  <c r="E109" i="16"/>
  <c r="T109" i="16" s="1"/>
  <c r="U108" i="16"/>
  <c r="S108" i="16"/>
  <c r="R108" i="16"/>
  <c r="E108" i="16"/>
  <c r="T108" i="16" s="1"/>
  <c r="S107" i="16"/>
  <c r="R107" i="16"/>
  <c r="E107" i="16"/>
  <c r="S106" i="16"/>
  <c r="R106" i="16"/>
  <c r="E106" i="16"/>
  <c r="S105" i="16"/>
  <c r="R105" i="16"/>
  <c r="E105" i="16"/>
  <c r="S104" i="16"/>
  <c r="R104" i="16"/>
  <c r="E104" i="16"/>
  <c r="U104" i="16" s="1"/>
  <c r="S103" i="16"/>
  <c r="R103" i="16"/>
  <c r="E103" i="16"/>
  <c r="S102" i="16"/>
  <c r="R102" i="16"/>
  <c r="E102" i="16"/>
  <c r="U102" i="16" s="1"/>
  <c r="U101" i="16"/>
  <c r="S101" i="16"/>
  <c r="R101" i="16"/>
  <c r="E101" i="16"/>
  <c r="T101" i="16" s="1"/>
  <c r="S100" i="16"/>
  <c r="R100" i="16"/>
  <c r="E100" i="16"/>
  <c r="T100" i="16" s="1"/>
  <c r="U99" i="16"/>
  <c r="S99" i="16"/>
  <c r="R99" i="16"/>
  <c r="E99" i="16"/>
  <c r="T99" i="16" s="1"/>
  <c r="S98" i="16"/>
  <c r="R98" i="16"/>
  <c r="E98" i="16"/>
  <c r="W97" i="16"/>
  <c r="W114" i="16" s="1"/>
  <c r="V97" i="16"/>
  <c r="M97" i="16"/>
  <c r="M114" i="16" s="1"/>
  <c r="S114" i="16" s="1"/>
  <c r="L97" i="16"/>
  <c r="K97" i="16"/>
  <c r="K114" i="16" s="1"/>
  <c r="J97" i="16"/>
  <c r="J114" i="16" s="1"/>
  <c r="I97" i="16"/>
  <c r="I114" i="16" s="1"/>
  <c r="H97" i="16"/>
  <c r="H114" i="16" s="1"/>
  <c r="G97" i="16"/>
  <c r="G114" i="16" s="1"/>
  <c r="F97" i="16"/>
  <c r="D97" i="16"/>
  <c r="D114" i="16" s="1"/>
  <c r="C97" i="16"/>
  <c r="B97" i="16"/>
  <c r="B114" i="16" s="1"/>
  <c r="W115" i="17"/>
  <c r="V115" i="17"/>
  <c r="O115" i="17"/>
  <c r="N115" i="17"/>
  <c r="J115" i="17"/>
  <c r="I115" i="17"/>
  <c r="H115" i="17"/>
  <c r="G115" i="17"/>
  <c r="F115" i="17"/>
  <c r="C115" i="17"/>
  <c r="O114" i="17"/>
  <c r="N114" i="17"/>
  <c r="U113" i="17"/>
  <c r="T113" i="17"/>
  <c r="S113" i="17"/>
  <c r="R113" i="17"/>
  <c r="S112" i="17"/>
  <c r="R112" i="17"/>
  <c r="E112" i="17"/>
  <c r="S111" i="17"/>
  <c r="R111" i="17"/>
  <c r="E111" i="17"/>
  <c r="U111" i="17" s="1"/>
  <c r="U110" i="17"/>
  <c r="S110" i="17"/>
  <c r="R110" i="17"/>
  <c r="E110" i="17"/>
  <c r="T110" i="17" s="1"/>
  <c r="S109" i="17"/>
  <c r="R109" i="17"/>
  <c r="E109" i="17"/>
  <c r="U108" i="17"/>
  <c r="S108" i="17"/>
  <c r="R108" i="17"/>
  <c r="E108" i="17"/>
  <c r="T108" i="17" s="1"/>
  <c r="S107" i="17"/>
  <c r="R107" i="17"/>
  <c r="E107" i="17"/>
  <c r="U107" i="17" s="1"/>
  <c r="S106" i="17"/>
  <c r="R106" i="17"/>
  <c r="E106" i="17"/>
  <c r="S105" i="17"/>
  <c r="R105" i="17"/>
  <c r="E105" i="17"/>
  <c r="U105" i="17" s="1"/>
  <c r="S104" i="17"/>
  <c r="R104" i="17"/>
  <c r="E104" i="17"/>
  <c r="S103" i="17"/>
  <c r="R103" i="17"/>
  <c r="E103" i="17"/>
  <c r="U103" i="17" s="1"/>
  <c r="S102" i="17"/>
  <c r="R102" i="17"/>
  <c r="E102" i="17"/>
  <c r="U102" i="17" s="1"/>
  <c r="S101" i="17"/>
  <c r="R101" i="17"/>
  <c r="E101" i="17"/>
  <c r="S100" i="17"/>
  <c r="R100" i="17"/>
  <c r="E100" i="17"/>
  <c r="U100" i="17" s="1"/>
  <c r="S99" i="17"/>
  <c r="R99" i="17"/>
  <c r="E99" i="17"/>
  <c r="U99" i="17" s="1"/>
  <c r="S98" i="17"/>
  <c r="R98" i="17"/>
  <c r="E98" i="17"/>
  <c r="T98" i="17" s="1"/>
  <c r="W97" i="17"/>
  <c r="W114" i="17" s="1"/>
  <c r="V97" i="17"/>
  <c r="V114" i="17" s="1"/>
  <c r="M97" i="17"/>
  <c r="L97" i="17"/>
  <c r="K97" i="17"/>
  <c r="J97" i="17"/>
  <c r="J114" i="17" s="1"/>
  <c r="I97" i="17"/>
  <c r="I114" i="17" s="1"/>
  <c r="H97" i="17"/>
  <c r="H114" i="17" s="1"/>
  <c r="G97" i="17"/>
  <c r="G114" i="17" s="1"/>
  <c r="F97" i="17"/>
  <c r="F114" i="17" s="1"/>
  <c r="D97" i="17"/>
  <c r="C97" i="17"/>
  <c r="C114" i="17" s="1"/>
  <c r="B97" i="17"/>
  <c r="W115" i="18"/>
  <c r="V115" i="18"/>
  <c r="O115" i="18"/>
  <c r="N115" i="18"/>
  <c r="M115" i="18"/>
  <c r="S115" i="18" s="1"/>
  <c r="L115" i="18"/>
  <c r="R115" i="18" s="1"/>
  <c r="K115" i="18"/>
  <c r="I115" i="18"/>
  <c r="H115" i="18"/>
  <c r="G115" i="18"/>
  <c r="F115" i="18"/>
  <c r="D115" i="18"/>
  <c r="O114" i="18"/>
  <c r="N114" i="18"/>
  <c r="U113" i="18"/>
  <c r="T113" i="18"/>
  <c r="S113" i="18"/>
  <c r="R113" i="18"/>
  <c r="S112" i="18"/>
  <c r="R112" i="18"/>
  <c r="E112" i="18"/>
  <c r="U112" i="18" s="1"/>
  <c r="S111" i="18"/>
  <c r="R111" i="18"/>
  <c r="E111" i="18"/>
  <c r="S110" i="18"/>
  <c r="R110" i="18"/>
  <c r="E110" i="18"/>
  <c r="T110" i="18" s="1"/>
  <c r="S109" i="18"/>
  <c r="R109" i="18"/>
  <c r="E109" i="18"/>
  <c r="S108" i="18"/>
  <c r="R108" i="18"/>
  <c r="E108" i="18"/>
  <c r="U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S104" i="18"/>
  <c r="R104" i="18"/>
  <c r="E104" i="18"/>
  <c r="U104" i="18" s="1"/>
  <c r="S103" i="18"/>
  <c r="R103" i="18"/>
  <c r="E103" i="18"/>
  <c r="S102" i="18"/>
  <c r="R102" i="18"/>
  <c r="E102" i="18"/>
  <c r="T102" i="18" s="1"/>
  <c r="S101" i="18"/>
  <c r="R101" i="18"/>
  <c r="E101" i="18"/>
  <c r="S100" i="18"/>
  <c r="R100" i="18"/>
  <c r="E100" i="18"/>
  <c r="U100" i="18" s="1"/>
  <c r="S99" i="18"/>
  <c r="R99" i="18"/>
  <c r="E99" i="18"/>
  <c r="U99" i="18" s="1"/>
  <c r="S98" i="18"/>
  <c r="R98" i="18"/>
  <c r="E98" i="18"/>
  <c r="W97" i="18"/>
  <c r="W114" i="18" s="1"/>
  <c r="V97" i="18"/>
  <c r="V114" i="18" s="1"/>
  <c r="M97" i="18"/>
  <c r="M114" i="18" s="1"/>
  <c r="S114" i="18" s="1"/>
  <c r="L97" i="18"/>
  <c r="K97" i="18"/>
  <c r="K114" i="18" s="1"/>
  <c r="J97" i="18"/>
  <c r="I97" i="18"/>
  <c r="I114" i="18" s="1"/>
  <c r="H97" i="18"/>
  <c r="H114" i="18" s="1"/>
  <c r="G97" i="18"/>
  <c r="G114" i="18" s="1"/>
  <c r="F97" i="18"/>
  <c r="F114" i="18" s="1"/>
  <c r="D97" i="18"/>
  <c r="D114" i="18" s="1"/>
  <c r="C97" i="18"/>
  <c r="B97" i="18"/>
  <c r="V115" i="19"/>
  <c r="O115" i="19"/>
  <c r="N115" i="19"/>
  <c r="M115" i="19"/>
  <c r="S115" i="19" s="1"/>
  <c r="L115" i="19"/>
  <c r="R115" i="19" s="1"/>
  <c r="J115" i="19"/>
  <c r="H115" i="19"/>
  <c r="G115" i="19"/>
  <c r="F115" i="19"/>
  <c r="D115" i="19"/>
  <c r="C115" i="19"/>
  <c r="O114" i="19"/>
  <c r="N114" i="19"/>
  <c r="U113" i="19"/>
  <c r="T113" i="19"/>
  <c r="S113" i="19"/>
  <c r="R113" i="19"/>
  <c r="S112" i="19"/>
  <c r="R112" i="19"/>
  <c r="E112" i="19"/>
  <c r="T112" i="19" s="1"/>
  <c r="S111" i="19"/>
  <c r="R111" i="19"/>
  <c r="E111" i="19"/>
  <c r="S110" i="19"/>
  <c r="R110" i="19"/>
  <c r="E110" i="19"/>
  <c r="T110" i="19" s="1"/>
  <c r="U109" i="19"/>
  <c r="S109" i="19"/>
  <c r="R109" i="19"/>
  <c r="E109" i="19"/>
  <c r="T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S105" i="19"/>
  <c r="R105" i="19"/>
  <c r="E105" i="19"/>
  <c r="U105" i="19" s="1"/>
  <c r="S104" i="19"/>
  <c r="R104" i="19"/>
  <c r="E104" i="19"/>
  <c r="S103" i="19"/>
  <c r="R103" i="19"/>
  <c r="E103" i="19"/>
  <c r="U103" i="19" s="1"/>
  <c r="S102" i="19"/>
  <c r="R102" i="19"/>
  <c r="E102" i="19"/>
  <c r="S101" i="19"/>
  <c r="R101" i="19"/>
  <c r="E101" i="19"/>
  <c r="S100" i="19"/>
  <c r="R100" i="19"/>
  <c r="E100" i="19"/>
  <c r="U100" i="19" s="1"/>
  <c r="S99" i="19"/>
  <c r="R99" i="19"/>
  <c r="E99" i="19"/>
  <c r="U99" i="19" s="1"/>
  <c r="S98" i="19"/>
  <c r="R98" i="19"/>
  <c r="E98" i="19"/>
  <c r="W97" i="19"/>
  <c r="V97" i="19"/>
  <c r="V114" i="19" s="1"/>
  <c r="M97" i="19"/>
  <c r="S97" i="19" s="1"/>
  <c r="L97" i="19"/>
  <c r="K97" i="19"/>
  <c r="J97" i="19"/>
  <c r="J114" i="19" s="1"/>
  <c r="I97" i="19"/>
  <c r="H97" i="19"/>
  <c r="G97" i="19"/>
  <c r="G114" i="19" s="1"/>
  <c r="F97" i="19"/>
  <c r="F114" i="19" s="1"/>
  <c r="D97" i="19"/>
  <c r="D114" i="19" s="1"/>
  <c r="C97" i="19"/>
  <c r="C114" i="19" s="1"/>
  <c r="B97" i="19"/>
  <c r="W115" i="20"/>
  <c r="O115" i="20"/>
  <c r="M115" i="20"/>
  <c r="S115" i="20" s="1"/>
  <c r="L115" i="20"/>
  <c r="R115" i="20" s="1"/>
  <c r="K115" i="20"/>
  <c r="I115" i="20"/>
  <c r="G115" i="20"/>
  <c r="D115" i="20"/>
  <c r="C115" i="20"/>
  <c r="B115" i="20"/>
  <c r="O114" i="20"/>
  <c r="U113" i="20"/>
  <c r="T113" i="20"/>
  <c r="S113" i="20"/>
  <c r="R113" i="20"/>
  <c r="S112" i="20"/>
  <c r="R112" i="20"/>
  <c r="E112" i="20"/>
  <c r="S111" i="20"/>
  <c r="R111" i="20"/>
  <c r="E111" i="20"/>
  <c r="U111" i="20" s="1"/>
  <c r="S110" i="20"/>
  <c r="R110" i="20"/>
  <c r="E110" i="20"/>
  <c r="S109" i="20"/>
  <c r="R109" i="20"/>
  <c r="E109" i="20"/>
  <c r="U109" i="20" s="1"/>
  <c r="S108" i="20"/>
  <c r="R108" i="20"/>
  <c r="E108" i="20"/>
  <c r="U108" i="20" s="1"/>
  <c r="S107" i="20"/>
  <c r="R107" i="20"/>
  <c r="E107" i="20"/>
  <c r="S106" i="20"/>
  <c r="R106" i="20"/>
  <c r="E106" i="20"/>
  <c r="U106" i="20" s="1"/>
  <c r="S105" i="20"/>
  <c r="R105" i="20"/>
  <c r="E105" i="20"/>
  <c r="T105" i="20" s="1"/>
  <c r="S104" i="20"/>
  <c r="R104" i="20"/>
  <c r="E104" i="20"/>
  <c r="T104" i="20" s="1"/>
  <c r="S103" i="20"/>
  <c r="R103" i="20"/>
  <c r="E103" i="20"/>
  <c r="T103" i="20" s="1"/>
  <c r="S102" i="20"/>
  <c r="R102" i="20"/>
  <c r="E102" i="20"/>
  <c r="S101" i="20"/>
  <c r="R101" i="20"/>
  <c r="E101" i="20"/>
  <c r="U101" i="20" s="1"/>
  <c r="S100" i="20"/>
  <c r="R100" i="20"/>
  <c r="E100" i="20"/>
  <c r="S99" i="20"/>
  <c r="R99" i="20"/>
  <c r="E99" i="20"/>
  <c r="S98" i="20"/>
  <c r="R98" i="20"/>
  <c r="E98" i="20"/>
  <c r="U98" i="20" s="1"/>
  <c r="W97" i="20"/>
  <c r="W114" i="20" s="1"/>
  <c r="V97" i="20"/>
  <c r="M97" i="20"/>
  <c r="M114" i="20" s="1"/>
  <c r="S114" i="20" s="1"/>
  <c r="L97" i="20"/>
  <c r="L114" i="20" s="1"/>
  <c r="R114" i="20" s="1"/>
  <c r="K97" i="20"/>
  <c r="K114" i="20" s="1"/>
  <c r="J97" i="20"/>
  <c r="J114" i="20" s="1"/>
  <c r="I97" i="20"/>
  <c r="I114" i="20" s="1"/>
  <c r="H97" i="20"/>
  <c r="G97" i="20"/>
  <c r="G114" i="20" s="1"/>
  <c r="F97" i="20"/>
  <c r="D97" i="20"/>
  <c r="D114" i="20" s="1"/>
  <c r="C97" i="20"/>
  <c r="C114" i="20" s="1"/>
  <c r="B97" i="20"/>
  <c r="B114" i="20" s="1"/>
  <c r="W115" i="21"/>
  <c r="V115" i="21"/>
  <c r="N115" i="21"/>
  <c r="M115" i="21"/>
  <c r="S115" i="21" s="1"/>
  <c r="K115" i="21"/>
  <c r="J115" i="21"/>
  <c r="H115" i="21"/>
  <c r="F115" i="21"/>
  <c r="C115" i="21"/>
  <c r="B115" i="21"/>
  <c r="N114" i="21"/>
  <c r="U113" i="21"/>
  <c r="T113" i="21"/>
  <c r="S113" i="21"/>
  <c r="R113" i="21"/>
  <c r="S112" i="21"/>
  <c r="R112" i="21"/>
  <c r="E112" i="21"/>
  <c r="T112" i="21" s="1"/>
  <c r="U111" i="21"/>
  <c r="S111" i="21"/>
  <c r="R111" i="21"/>
  <c r="E111" i="21"/>
  <c r="T111" i="21" s="1"/>
  <c r="S110" i="21"/>
  <c r="R110" i="21"/>
  <c r="E110" i="21"/>
  <c r="U110" i="21" s="1"/>
  <c r="S109" i="21"/>
  <c r="R109" i="21"/>
  <c r="E109" i="21"/>
  <c r="S108" i="21"/>
  <c r="R108" i="21"/>
  <c r="E108" i="21"/>
  <c r="S107" i="21"/>
  <c r="R107" i="21"/>
  <c r="E107" i="21"/>
  <c r="S106" i="21"/>
  <c r="R106" i="21"/>
  <c r="E106" i="21"/>
  <c r="T106" i="21" s="1"/>
  <c r="S105" i="21"/>
  <c r="R105" i="21"/>
  <c r="E105" i="21"/>
  <c r="S104" i="21"/>
  <c r="R104" i="21"/>
  <c r="E104" i="21"/>
  <c r="T104" i="21" s="1"/>
  <c r="U103" i="21"/>
  <c r="T103" i="21"/>
  <c r="S103" i="21"/>
  <c r="R103" i="21"/>
  <c r="E103" i="21"/>
  <c r="S102" i="21"/>
  <c r="R102" i="21"/>
  <c r="E102" i="21"/>
  <c r="U102" i="21" s="1"/>
  <c r="S101" i="21"/>
  <c r="R101" i="21"/>
  <c r="E101" i="21"/>
  <c r="U101" i="21" s="1"/>
  <c r="S100" i="21"/>
  <c r="R100" i="21"/>
  <c r="E100" i="21"/>
  <c r="S99" i="21"/>
  <c r="R99" i="21"/>
  <c r="E99" i="21"/>
  <c r="S98" i="21"/>
  <c r="R98" i="21"/>
  <c r="E98" i="21"/>
  <c r="U98" i="21" s="1"/>
  <c r="W97" i="21"/>
  <c r="V97" i="21"/>
  <c r="V114" i="21" s="1"/>
  <c r="R97" i="21"/>
  <c r="M97" i="21"/>
  <c r="L97" i="21"/>
  <c r="K97" i="21"/>
  <c r="K114" i="21" s="1"/>
  <c r="J97" i="21"/>
  <c r="J114" i="21" s="1"/>
  <c r="I97" i="21"/>
  <c r="H97" i="21"/>
  <c r="H114" i="21" s="1"/>
  <c r="G97" i="21"/>
  <c r="F97" i="21"/>
  <c r="F114" i="21" s="1"/>
  <c r="D97" i="21"/>
  <c r="C97" i="21"/>
  <c r="C114" i="21" s="1"/>
  <c r="B97" i="21"/>
  <c r="B114" i="21" s="1"/>
  <c r="W115" i="22"/>
  <c r="O115" i="22"/>
  <c r="M115" i="22"/>
  <c r="S115" i="22" s="1"/>
  <c r="L115" i="22"/>
  <c r="R115" i="22" s="1"/>
  <c r="I115" i="22"/>
  <c r="G115" i="22"/>
  <c r="D115" i="22"/>
  <c r="C115" i="22"/>
  <c r="O114" i="22"/>
  <c r="U113" i="22"/>
  <c r="T113" i="22"/>
  <c r="S113" i="22"/>
  <c r="R113" i="22"/>
  <c r="S112" i="22"/>
  <c r="R112" i="22"/>
  <c r="E112" i="22"/>
  <c r="S111" i="22"/>
  <c r="R111" i="22"/>
  <c r="E111" i="22"/>
  <c r="U111" i="22" s="1"/>
  <c r="S110" i="22"/>
  <c r="R110" i="22"/>
  <c r="E110" i="22"/>
  <c r="U110" i="22" s="1"/>
  <c r="S109" i="22"/>
  <c r="R109" i="22"/>
  <c r="E109" i="22"/>
  <c r="S108" i="22"/>
  <c r="R108" i="22"/>
  <c r="E108" i="22"/>
  <c r="S107" i="22"/>
  <c r="R107" i="22"/>
  <c r="E107" i="22"/>
  <c r="T107" i="22" s="1"/>
  <c r="S106" i="22"/>
  <c r="R106" i="22"/>
  <c r="E106" i="22"/>
  <c r="S105" i="22"/>
  <c r="R105" i="22"/>
  <c r="E105" i="22"/>
  <c r="T105" i="22" s="1"/>
  <c r="S104" i="22"/>
  <c r="R104" i="22"/>
  <c r="E104" i="22"/>
  <c r="S103" i="22"/>
  <c r="R103" i="22"/>
  <c r="E103" i="22"/>
  <c r="U103" i="22" s="1"/>
  <c r="S102" i="22"/>
  <c r="R102" i="22"/>
  <c r="E102" i="22"/>
  <c r="U102" i="22" s="1"/>
  <c r="S101" i="22"/>
  <c r="R101" i="22"/>
  <c r="E101" i="22"/>
  <c r="S100" i="22"/>
  <c r="R100" i="22"/>
  <c r="E100" i="22"/>
  <c r="U100" i="22" s="1"/>
  <c r="S99" i="22"/>
  <c r="R99" i="22"/>
  <c r="E99" i="22"/>
  <c r="S98" i="22"/>
  <c r="R98" i="22"/>
  <c r="E98" i="22"/>
  <c r="T98" i="22" s="1"/>
  <c r="W97" i="22"/>
  <c r="W114" i="22" s="1"/>
  <c r="V97" i="22"/>
  <c r="M97" i="22"/>
  <c r="L97" i="22"/>
  <c r="K97" i="22"/>
  <c r="J97" i="22"/>
  <c r="J114" i="22" s="1"/>
  <c r="I97" i="22"/>
  <c r="I114" i="22" s="1"/>
  <c r="H97" i="22"/>
  <c r="H114" i="22" s="1"/>
  <c r="G97" i="22"/>
  <c r="G114" i="22" s="1"/>
  <c r="F97" i="22"/>
  <c r="D97" i="22"/>
  <c r="D114" i="22" s="1"/>
  <c r="C97" i="22"/>
  <c r="C114" i="22" s="1"/>
  <c r="B97" i="22"/>
  <c r="W115" i="23"/>
  <c r="V115" i="23"/>
  <c r="S115" i="23"/>
  <c r="N115" i="23"/>
  <c r="L115" i="23"/>
  <c r="R115" i="23" s="1"/>
  <c r="K115" i="23"/>
  <c r="J115" i="23"/>
  <c r="I115" i="23"/>
  <c r="F115" i="23"/>
  <c r="C115" i="23"/>
  <c r="B115" i="23"/>
  <c r="N114" i="23"/>
  <c r="U113" i="23"/>
  <c r="T113" i="23"/>
  <c r="S113" i="23"/>
  <c r="R113" i="23"/>
  <c r="S112" i="23"/>
  <c r="R112" i="23"/>
  <c r="E112" i="23"/>
  <c r="U112" i="23" s="1"/>
  <c r="S111" i="23"/>
  <c r="R111" i="23"/>
  <c r="E111" i="23"/>
  <c r="U111" i="23" s="1"/>
  <c r="S110" i="23"/>
  <c r="R110" i="23"/>
  <c r="E110" i="23"/>
  <c r="S109" i="23"/>
  <c r="R109" i="23"/>
  <c r="E109" i="23"/>
  <c r="U109" i="23" s="1"/>
  <c r="S108" i="23"/>
  <c r="R108" i="23"/>
  <c r="E108" i="23"/>
  <c r="T108" i="23" s="1"/>
  <c r="S107" i="23"/>
  <c r="R107" i="23"/>
  <c r="E107" i="23"/>
  <c r="T107" i="23" s="1"/>
  <c r="S106" i="23"/>
  <c r="R106" i="23"/>
  <c r="E106" i="23"/>
  <c r="T106" i="23" s="1"/>
  <c r="S105" i="23"/>
  <c r="R105" i="23"/>
  <c r="E105" i="23"/>
  <c r="S104" i="23"/>
  <c r="R104" i="23"/>
  <c r="E104" i="23"/>
  <c r="U104" i="23" s="1"/>
  <c r="S103" i="23"/>
  <c r="R103" i="23"/>
  <c r="E103" i="23"/>
  <c r="U103" i="23" s="1"/>
  <c r="S102" i="23"/>
  <c r="R102" i="23"/>
  <c r="E102" i="23"/>
  <c r="S101" i="23"/>
  <c r="R101" i="23"/>
  <c r="E101" i="23"/>
  <c r="S100" i="23"/>
  <c r="R100" i="23"/>
  <c r="E100" i="23"/>
  <c r="T100" i="23" s="1"/>
  <c r="S99" i="23"/>
  <c r="R99" i="23"/>
  <c r="E99" i="23"/>
  <c r="S98" i="23"/>
  <c r="R98" i="23"/>
  <c r="E98" i="23"/>
  <c r="T98" i="23" s="1"/>
  <c r="W97" i="23"/>
  <c r="W114" i="23" s="1"/>
  <c r="V97" i="23"/>
  <c r="V114" i="23" s="1"/>
  <c r="M97" i="23"/>
  <c r="L97" i="23"/>
  <c r="R97" i="23" s="1"/>
  <c r="K97" i="23"/>
  <c r="K114" i="23" s="1"/>
  <c r="J97" i="23"/>
  <c r="J114" i="23" s="1"/>
  <c r="I97" i="23"/>
  <c r="I114" i="23" s="1"/>
  <c r="H97" i="23"/>
  <c r="G97" i="23"/>
  <c r="F97" i="23"/>
  <c r="F114" i="23" s="1"/>
  <c r="D97" i="23"/>
  <c r="C97" i="23"/>
  <c r="C114" i="23" s="1"/>
  <c r="B97" i="23"/>
  <c r="B114" i="23" s="1"/>
  <c r="W115" i="24"/>
  <c r="V115" i="24"/>
  <c r="S115" i="24"/>
  <c r="O115" i="24"/>
  <c r="M115" i="24"/>
  <c r="K115" i="24"/>
  <c r="J115" i="24"/>
  <c r="I115" i="24"/>
  <c r="H115" i="24"/>
  <c r="G115" i="24"/>
  <c r="D115" i="24"/>
  <c r="B115" i="24"/>
  <c r="O114" i="24"/>
  <c r="D114" i="24"/>
  <c r="U113" i="24"/>
  <c r="T113" i="24"/>
  <c r="S113" i="24"/>
  <c r="R113" i="24"/>
  <c r="S112" i="24"/>
  <c r="R112" i="24"/>
  <c r="E112" i="24"/>
  <c r="U112" i="24" s="1"/>
  <c r="S111" i="24"/>
  <c r="R111" i="24"/>
  <c r="E111" i="24"/>
  <c r="S110" i="24"/>
  <c r="R110" i="24"/>
  <c r="E110" i="24"/>
  <c r="U110" i="24" s="1"/>
  <c r="S109" i="24"/>
  <c r="R109" i="24"/>
  <c r="E109" i="24"/>
  <c r="T109" i="24" s="1"/>
  <c r="S108" i="24"/>
  <c r="R108" i="24"/>
  <c r="E108" i="24"/>
  <c r="T108" i="24" s="1"/>
  <c r="S107" i="24"/>
  <c r="R107" i="24"/>
  <c r="E107" i="24"/>
  <c r="T107" i="24" s="1"/>
  <c r="S106" i="24"/>
  <c r="R106" i="24"/>
  <c r="E106" i="24"/>
  <c r="T106" i="24" s="1"/>
  <c r="U105" i="24"/>
  <c r="S105" i="24"/>
  <c r="R105" i="24"/>
  <c r="E105" i="24"/>
  <c r="T105" i="24" s="1"/>
  <c r="S104" i="24"/>
  <c r="R104" i="24"/>
  <c r="E104" i="24"/>
  <c r="U104" i="24" s="1"/>
  <c r="S103" i="24"/>
  <c r="R103" i="24"/>
  <c r="E103" i="24"/>
  <c r="S102" i="24"/>
  <c r="R102" i="24"/>
  <c r="E102" i="24"/>
  <c r="U102" i="24" s="1"/>
  <c r="S101" i="24"/>
  <c r="R101" i="24"/>
  <c r="E101" i="24"/>
  <c r="S100" i="24"/>
  <c r="R100" i="24"/>
  <c r="E100" i="24"/>
  <c r="U100" i="24" s="1"/>
  <c r="S99" i="24"/>
  <c r="R99" i="24"/>
  <c r="E99" i="24"/>
  <c r="U99" i="24" s="1"/>
  <c r="S98" i="24"/>
  <c r="R98" i="24"/>
  <c r="E98" i="24"/>
  <c r="U98" i="24" s="1"/>
  <c r="W97" i="24"/>
  <c r="W114" i="24" s="1"/>
  <c r="V97" i="24"/>
  <c r="M97" i="24"/>
  <c r="M114" i="24" s="1"/>
  <c r="S114" i="24" s="1"/>
  <c r="L97" i="24"/>
  <c r="R97" i="24" s="1"/>
  <c r="K97" i="24"/>
  <c r="K114" i="24" s="1"/>
  <c r="J97" i="24"/>
  <c r="J114" i="24" s="1"/>
  <c r="I97" i="24"/>
  <c r="I114" i="24" s="1"/>
  <c r="H97" i="24"/>
  <c r="H114" i="24" s="1"/>
  <c r="G97" i="24"/>
  <c r="G114" i="24" s="1"/>
  <c r="F97" i="24"/>
  <c r="D97" i="24"/>
  <c r="C97" i="24"/>
  <c r="B97" i="24"/>
  <c r="B114" i="24" s="1"/>
  <c r="W115" i="25"/>
  <c r="V115" i="25"/>
  <c r="O115" i="25"/>
  <c r="N115" i="25"/>
  <c r="J115" i="25"/>
  <c r="I115" i="25"/>
  <c r="H115" i="25"/>
  <c r="G115" i="25"/>
  <c r="F115" i="25"/>
  <c r="C115" i="25"/>
  <c r="O114" i="25"/>
  <c r="N114" i="25"/>
  <c r="J114" i="25"/>
  <c r="U113" i="25"/>
  <c r="T113" i="25"/>
  <c r="S113" i="25"/>
  <c r="R113" i="25"/>
  <c r="S112" i="25"/>
  <c r="R112" i="25"/>
  <c r="E112" i="25"/>
  <c r="S111" i="25"/>
  <c r="R111" i="25"/>
  <c r="E111" i="25"/>
  <c r="S110" i="25"/>
  <c r="R110" i="25"/>
  <c r="E110" i="25"/>
  <c r="T110" i="25" s="1"/>
  <c r="S109" i="25"/>
  <c r="R109" i="25"/>
  <c r="E109" i="25"/>
  <c r="U109" i="25" s="1"/>
  <c r="S108" i="25"/>
  <c r="R108" i="25"/>
  <c r="E108" i="25"/>
  <c r="U108" i="25" s="1"/>
  <c r="S107" i="25"/>
  <c r="R107" i="25"/>
  <c r="E107" i="25"/>
  <c r="U107" i="25" s="1"/>
  <c r="S106" i="25"/>
  <c r="R106" i="25"/>
  <c r="E106" i="25"/>
  <c r="U106" i="25" s="1"/>
  <c r="S105" i="25"/>
  <c r="R105" i="25"/>
  <c r="E105" i="25"/>
  <c r="U105" i="25" s="1"/>
  <c r="S104" i="25"/>
  <c r="R104" i="25"/>
  <c r="E104" i="25"/>
  <c r="T104" i="25" s="1"/>
  <c r="S103" i="25"/>
  <c r="R103" i="25"/>
  <c r="E103" i="25"/>
  <c r="S102" i="25"/>
  <c r="R102" i="25"/>
  <c r="E102" i="25"/>
  <c r="T102" i="25" s="1"/>
  <c r="U101" i="25"/>
  <c r="T101" i="25"/>
  <c r="S101" i="25"/>
  <c r="R101" i="25"/>
  <c r="E101" i="25"/>
  <c r="S100" i="25"/>
  <c r="R100" i="25"/>
  <c r="E100" i="25"/>
  <c r="U100" i="25" s="1"/>
  <c r="U99" i="25"/>
  <c r="T99" i="25"/>
  <c r="S99" i="25"/>
  <c r="R99" i="25"/>
  <c r="E99" i="25"/>
  <c r="S98" i="25"/>
  <c r="R98" i="25"/>
  <c r="E98" i="25"/>
  <c r="U98" i="25" s="1"/>
  <c r="W97" i="25"/>
  <c r="W114" i="25" s="1"/>
  <c r="V97" i="25"/>
  <c r="V114" i="25" s="1"/>
  <c r="M97" i="25"/>
  <c r="L97" i="25"/>
  <c r="R97" i="25" s="1"/>
  <c r="K97" i="25"/>
  <c r="J97" i="25"/>
  <c r="I97" i="25"/>
  <c r="I114" i="25" s="1"/>
  <c r="H97" i="25"/>
  <c r="H114" i="25" s="1"/>
  <c r="G97" i="25"/>
  <c r="G114" i="25" s="1"/>
  <c r="F97" i="25"/>
  <c r="F114" i="25" s="1"/>
  <c r="D97" i="25"/>
  <c r="C97" i="25"/>
  <c r="C114" i="25" s="1"/>
  <c r="B97" i="25"/>
  <c r="W115" i="26"/>
  <c r="V115" i="26"/>
  <c r="O115" i="26"/>
  <c r="N115" i="26"/>
  <c r="M115" i="26"/>
  <c r="S115" i="26" s="1"/>
  <c r="K115" i="26"/>
  <c r="I115" i="26"/>
  <c r="H115" i="26"/>
  <c r="G115" i="26"/>
  <c r="F115" i="26"/>
  <c r="D115" i="26"/>
  <c r="B115" i="26"/>
  <c r="O114" i="26"/>
  <c r="N114" i="26"/>
  <c r="U113" i="26"/>
  <c r="T113" i="26"/>
  <c r="S113" i="26"/>
  <c r="R113" i="26"/>
  <c r="S112" i="26"/>
  <c r="R112" i="26"/>
  <c r="E112" i="26"/>
  <c r="U112" i="26" s="1"/>
  <c r="S111" i="26"/>
  <c r="R111" i="26"/>
  <c r="E111" i="26"/>
  <c r="S110" i="26"/>
  <c r="R110" i="26"/>
  <c r="E110" i="26"/>
  <c r="T110" i="26" s="1"/>
  <c r="S109" i="26"/>
  <c r="R109" i="26"/>
  <c r="E109" i="26"/>
  <c r="U109" i="26" s="1"/>
  <c r="S108" i="26"/>
  <c r="R108" i="26"/>
  <c r="E108" i="26"/>
  <c r="U108" i="26" s="1"/>
  <c r="S107" i="26"/>
  <c r="R107" i="26"/>
  <c r="E107" i="26"/>
  <c r="U107" i="26" s="1"/>
  <c r="S106" i="26"/>
  <c r="R106" i="26"/>
  <c r="E106" i="26"/>
  <c r="U106" i="26" s="1"/>
  <c r="S105" i="26"/>
  <c r="R105" i="26"/>
  <c r="E105" i="26"/>
  <c r="S104" i="26"/>
  <c r="R104" i="26"/>
  <c r="E104" i="26"/>
  <c r="U104" i="26" s="1"/>
  <c r="S103" i="26"/>
  <c r="R103" i="26"/>
  <c r="E103" i="26"/>
  <c r="T103" i="26" s="1"/>
  <c r="S102" i="26"/>
  <c r="R102" i="26"/>
  <c r="E102" i="26"/>
  <c r="S101" i="26"/>
  <c r="R101" i="26"/>
  <c r="E101" i="26"/>
  <c r="U101" i="26" s="1"/>
  <c r="T100" i="26"/>
  <c r="S100" i="26"/>
  <c r="R100" i="26"/>
  <c r="E100" i="26"/>
  <c r="U100" i="26" s="1"/>
  <c r="S99" i="26"/>
  <c r="R99" i="26"/>
  <c r="E99" i="26"/>
  <c r="U99" i="26" s="1"/>
  <c r="S98" i="26"/>
  <c r="R98" i="26"/>
  <c r="E98" i="26"/>
  <c r="U98" i="26" s="1"/>
  <c r="W97" i="26"/>
  <c r="W114" i="26" s="1"/>
  <c r="V97" i="26"/>
  <c r="V114" i="26" s="1"/>
  <c r="M97" i="26"/>
  <c r="S97" i="26" s="1"/>
  <c r="L97" i="26"/>
  <c r="R97" i="26" s="1"/>
  <c r="K97" i="26"/>
  <c r="K114" i="26" s="1"/>
  <c r="J97" i="26"/>
  <c r="I97" i="26"/>
  <c r="I114" i="26" s="1"/>
  <c r="H97" i="26"/>
  <c r="H114" i="26" s="1"/>
  <c r="G97" i="26"/>
  <c r="G114" i="26" s="1"/>
  <c r="F97" i="26"/>
  <c r="F114" i="26" s="1"/>
  <c r="D97" i="26"/>
  <c r="D114" i="26" s="1"/>
  <c r="C97" i="26"/>
  <c r="B97" i="26"/>
  <c r="V115" i="27"/>
  <c r="O115" i="27"/>
  <c r="N115" i="27"/>
  <c r="M115" i="27"/>
  <c r="S115" i="27" s="1"/>
  <c r="L115" i="27"/>
  <c r="R115" i="27" s="1"/>
  <c r="J115" i="27"/>
  <c r="G115" i="27"/>
  <c r="F115" i="27"/>
  <c r="D115" i="27"/>
  <c r="C115" i="27"/>
  <c r="O114" i="27"/>
  <c r="N114" i="27"/>
  <c r="U113" i="27"/>
  <c r="T113" i="27"/>
  <c r="S113" i="27"/>
  <c r="R113" i="27"/>
  <c r="S112" i="27"/>
  <c r="R112" i="27"/>
  <c r="E112" i="27"/>
  <c r="T112" i="27" s="1"/>
  <c r="S111" i="27"/>
  <c r="R111" i="27"/>
  <c r="E111" i="27"/>
  <c r="T111" i="27" s="1"/>
  <c r="S110" i="27"/>
  <c r="R110" i="27"/>
  <c r="E110" i="27"/>
  <c r="U110" i="27" s="1"/>
  <c r="T109" i="27"/>
  <c r="S109" i="27"/>
  <c r="R109" i="27"/>
  <c r="E109" i="27"/>
  <c r="U109" i="27" s="1"/>
  <c r="S108" i="27"/>
  <c r="R108" i="27"/>
  <c r="E108" i="27"/>
  <c r="U108" i="27" s="1"/>
  <c r="S107" i="27"/>
  <c r="R107" i="27"/>
  <c r="E107" i="27"/>
  <c r="U107" i="27" s="1"/>
  <c r="S106" i="27"/>
  <c r="R106" i="27"/>
  <c r="E106" i="27"/>
  <c r="T106" i="27" s="1"/>
  <c r="S105" i="27"/>
  <c r="R105" i="27"/>
  <c r="E105" i="27"/>
  <c r="S104" i="27"/>
  <c r="R104" i="27"/>
  <c r="E104" i="27"/>
  <c r="T104" i="27" s="1"/>
  <c r="S103" i="27"/>
  <c r="R103" i="27"/>
  <c r="E103" i="27"/>
  <c r="S102" i="27"/>
  <c r="R102" i="27"/>
  <c r="E102" i="27"/>
  <c r="U102" i="27" s="1"/>
  <c r="S101" i="27"/>
  <c r="R101" i="27"/>
  <c r="E101" i="27"/>
  <c r="U101" i="27" s="1"/>
  <c r="S100" i="27"/>
  <c r="R100" i="27"/>
  <c r="E100" i="27"/>
  <c r="U100" i="27" s="1"/>
  <c r="S99" i="27"/>
  <c r="R99" i="27"/>
  <c r="E99" i="27"/>
  <c r="U99" i="27" s="1"/>
  <c r="S98" i="27"/>
  <c r="R98" i="27"/>
  <c r="E98" i="27"/>
  <c r="T98" i="27" s="1"/>
  <c r="W97" i="27"/>
  <c r="V97" i="27"/>
  <c r="V114" i="27" s="1"/>
  <c r="M97" i="27"/>
  <c r="S97" i="27" s="1"/>
  <c r="L97" i="27"/>
  <c r="K97" i="27"/>
  <c r="J97" i="27"/>
  <c r="J114" i="27" s="1"/>
  <c r="I97" i="27"/>
  <c r="H97" i="27"/>
  <c r="H114" i="27" s="1"/>
  <c r="G97" i="27"/>
  <c r="G114" i="27" s="1"/>
  <c r="F97" i="27"/>
  <c r="F114" i="27" s="1"/>
  <c r="D97" i="27"/>
  <c r="D114" i="27" s="1"/>
  <c r="C97" i="27"/>
  <c r="C114" i="27" s="1"/>
  <c r="B97" i="27"/>
  <c r="W115" i="28"/>
  <c r="O115" i="28"/>
  <c r="M115" i="28"/>
  <c r="S115" i="28" s="1"/>
  <c r="L115" i="28"/>
  <c r="R115" i="28" s="1"/>
  <c r="K115" i="28"/>
  <c r="I115" i="28"/>
  <c r="G115" i="28"/>
  <c r="D115" i="28"/>
  <c r="C115" i="28"/>
  <c r="B115" i="28"/>
  <c r="O114" i="28"/>
  <c r="U113" i="28"/>
  <c r="T113" i="28"/>
  <c r="S113" i="28"/>
  <c r="R113" i="28"/>
  <c r="S112" i="28"/>
  <c r="R112" i="28"/>
  <c r="E112" i="28"/>
  <c r="T112" i="28" s="1"/>
  <c r="S111" i="28"/>
  <c r="R111" i="28"/>
  <c r="E111" i="28"/>
  <c r="U111" i="28" s="1"/>
  <c r="S110" i="28"/>
  <c r="R110" i="28"/>
  <c r="E110" i="28"/>
  <c r="U110" i="28" s="1"/>
  <c r="S109" i="28"/>
  <c r="R109" i="28"/>
  <c r="E109" i="28"/>
  <c r="U109" i="28" s="1"/>
  <c r="S108" i="28"/>
  <c r="R108" i="28"/>
  <c r="E108" i="28"/>
  <c r="U108" i="28" s="1"/>
  <c r="S107" i="28"/>
  <c r="R107" i="28"/>
  <c r="E107" i="28"/>
  <c r="U107" i="28" s="1"/>
  <c r="S106" i="28"/>
  <c r="R106" i="28"/>
  <c r="E106" i="28"/>
  <c r="U106" i="28" s="1"/>
  <c r="S105" i="28"/>
  <c r="R105" i="28"/>
  <c r="E105" i="28"/>
  <c r="T105" i="28" s="1"/>
  <c r="S104" i="28"/>
  <c r="R104" i="28"/>
  <c r="E104" i="28"/>
  <c r="T104" i="28" s="1"/>
  <c r="S103" i="28"/>
  <c r="R103" i="28"/>
  <c r="E103" i="28"/>
  <c r="U103" i="28" s="1"/>
  <c r="S102" i="28"/>
  <c r="R102" i="28"/>
  <c r="E102" i="28"/>
  <c r="U102" i="28" s="1"/>
  <c r="S101" i="28"/>
  <c r="R101" i="28"/>
  <c r="E101" i="28"/>
  <c r="U101" i="28" s="1"/>
  <c r="S100" i="28"/>
  <c r="R100" i="28"/>
  <c r="E100" i="28"/>
  <c r="U100" i="28" s="1"/>
  <c r="S99" i="28"/>
  <c r="R99" i="28"/>
  <c r="E99" i="28"/>
  <c r="U99" i="28" s="1"/>
  <c r="S98" i="28"/>
  <c r="R98" i="28"/>
  <c r="E98" i="28"/>
  <c r="U98" i="28" s="1"/>
  <c r="W97" i="28"/>
  <c r="W114" i="28" s="1"/>
  <c r="V97" i="28"/>
  <c r="S97" i="28"/>
  <c r="M97" i="28"/>
  <c r="M114" i="28" s="1"/>
  <c r="S114" i="28" s="1"/>
  <c r="L97" i="28"/>
  <c r="L114" i="28" s="1"/>
  <c r="R114" i="28" s="1"/>
  <c r="K97" i="28"/>
  <c r="K114" i="28" s="1"/>
  <c r="J97" i="28"/>
  <c r="I97" i="28"/>
  <c r="I114" i="28" s="1"/>
  <c r="H97" i="28"/>
  <c r="G97" i="28"/>
  <c r="G114" i="28" s="1"/>
  <c r="F97" i="28"/>
  <c r="D97" i="28"/>
  <c r="D114" i="28" s="1"/>
  <c r="C97" i="28"/>
  <c r="C114" i="28" s="1"/>
  <c r="B97" i="28"/>
  <c r="B114" i="28" s="1"/>
  <c r="V115" i="1"/>
  <c r="O115" i="1"/>
  <c r="N115" i="1"/>
  <c r="M115" i="1"/>
  <c r="S115" i="1" s="1"/>
  <c r="K115" i="1"/>
  <c r="J115" i="1"/>
  <c r="H115" i="1"/>
  <c r="F115" i="1"/>
  <c r="C115" i="1"/>
  <c r="B115" i="1"/>
  <c r="N114" i="1"/>
  <c r="U113" i="1"/>
  <c r="T113" i="1"/>
  <c r="S113" i="1"/>
  <c r="R113" i="1"/>
  <c r="S112" i="1"/>
  <c r="R112" i="1"/>
  <c r="E112" i="1"/>
  <c r="U112" i="1" s="1"/>
  <c r="S111" i="1"/>
  <c r="R111" i="1"/>
  <c r="E111" i="1"/>
  <c r="U111" i="1" s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S106" i="1"/>
  <c r="R106" i="1"/>
  <c r="E106" i="1"/>
  <c r="T106" i="1" s="1"/>
  <c r="S105" i="1"/>
  <c r="R105" i="1"/>
  <c r="E105" i="1"/>
  <c r="S104" i="1"/>
  <c r="R104" i="1"/>
  <c r="E104" i="1"/>
  <c r="U104" i="1" s="1"/>
  <c r="S103" i="1"/>
  <c r="R103" i="1"/>
  <c r="E103" i="1"/>
  <c r="S102" i="1"/>
  <c r="R102" i="1"/>
  <c r="E102" i="1"/>
  <c r="U102" i="1" s="1"/>
  <c r="S101" i="1"/>
  <c r="R101" i="1"/>
  <c r="E101" i="1"/>
  <c r="U101" i="1" s="1"/>
  <c r="U100" i="1"/>
  <c r="S100" i="1"/>
  <c r="R100" i="1"/>
  <c r="E100" i="1"/>
  <c r="T100" i="1" s="1"/>
  <c r="S99" i="1"/>
  <c r="R99" i="1"/>
  <c r="E99" i="1"/>
  <c r="U99" i="1" s="1"/>
  <c r="S98" i="1"/>
  <c r="R98" i="1"/>
  <c r="E98" i="1"/>
  <c r="W97" i="1"/>
  <c r="V97" i="1"/>
  <c r="V114" i="1" s="1"/>
  <c r="M97" i="1"/>
  <c r="M114" i="1" s="1"/>
  <c r="S114" i="1" s="1"/>
  <c r="L97" i="1"/>
  <c r="R97" i="1" s="1"/>
  <c r="K97" i="1"/>
  <c r="K114" i="1" s="1"/>
  <c r="J97" i="1"/>
  <c r="J114" i="1" s="1"/>
  <c r="I97" i="1"/>
  <c r="H97" i="1"/>
  <c r="H114" i="1" s="1"/>
  <c r="G97" i="1"/>
  <c r="F97" i="1"/>
  <c r="F114" i="1" s="1"/>
  <c r="D97" i="1"/>
  <c r="D114" i="1" s="1"/>
  <c r="C97" i="1"/>
  <c r="C114" i="1" s="1"/>
  <c r="B97" i="1"/>
  <c r="B114" i="1" s="1"/>
  <c r="E85" i="2"/>
  <c r="E84" i="2"/>
  <c r="E83" i="2"/>
  <c r="E82" i="2"/>
  <c r="W81" i="2"/>
  <c r="V81" i="2"/>
  <c r="M81" i="2"/>
  <c r="L81" i="2"/>
  <c r="K81" i="2"/>
  <c r="J81" i="2"/>
  <c r="I81" i="2"/>
  <c r="H81" i="2"/>
  <c r="G81" i="2"/>
  <c r="F81" i="2"/>
  <c r="D81" i="2"/>
  <c r="C81" i="2"/>
  <c r="B81" i="2"/>
  <c r="A78" i="2"/>
  <c r="E85" i="3"/>
  <c r="E84" i="3"/>
  <c r="E83" i="3"/>
  <c r="E82" i="3"/>
  <c r="W81" i="3"/>
  <c r="V81" i="3"/>
  <c r="M81" i="3"/>
  <c r="L81" i="3"/>
  <c r="K81" i="3"/>
  <c r="J81" i="3"/>
  <c r="I81" i="3"/>
  <c r="H81" i="3"/>
  <c r="G81" i="3"/>
  <c r="F81" i="3"/>
  <c r="D81" i="3"/>
  <c r="C81" i="3"/>
  <c r="B81" i="3"/>
  <c r="A78" i="3"/>
  <c r="E85" i="4"/>
  <c r="E84" i="4"/>
  <c r="E83" i="4"/>
  <c r="E82" i="4"/>
  <c r="W81" i="4"/>
  <c r="V81" i="4"/>
  <c r="M81" i="4"/>
  <c r="L81" i="4"/>
  <c r="K81" i="4"/>
  <c r="J81" i="4"/>
  <c r="I81" i="4"/>
  <c r="H81" i="4"/>
  <c r="G81" i="4"/>
  <c r="F81" i="4"/>
  <c r="D81" i="4"/>
  <c r="C81" i="4"/>
  <c r="B81" i="4"/>
  <c r="A78" i="4"/>
  <c r="E85" i="5"/>
  <c r="E84" i="5"/>
  <c r="E83" i="5"/>
  <c r="E82" i="5"/>
  <c r="W81" i="5"/>
  <c r="V81" i="5"/>
  <c r="M81" i="5"/>
  <c r="L81" i="5"/>
  <c r="K81" i="5"/>
  <c r="J81" i="5"/>
  <c r="I81" i="5"/>
  <c r="H81" i="5"/>
  <c r="G81" i="5"/>
  <c r="F81" i="5"/>
  <c r="D81" i="5"/>
  <c r="C81" i="5"/>
  <c r="B81" i="5"/>
  <c r="A78" i="5"/>
  <c r="E85" i="6"/>
  <c r="E84" i="6"/>
  <c r="E83" i="6"/>
  <c r="E82" i="6"/>
  <c r="W81" i="6"/>
  <c r="V81" i="6"/>
  <c r="M81" i="6"/>
  <c r="L81" i="6"/>
  <c r="K81" i="6"/>
  <c r="J81" i="6"/>
  <c r="I81" i="6"/>
  <c r="H81" i="6"/>
  <c r="G81" i="6"/>
  <c r="F81" i="6"/>
  <c r="D81" i="6"/>
  <c r="C81" i="6"/>
  <c r="B81" i="6"/>
  <c r="A78" i="6"/>
  <c r="E85" i="7"/>
  <c r="E84" i="7"/>
  <c r="E83" i="7"/>
  <c r="E81" i="7" s="1"/>
  <c r="E82" i="7"/>
  <c r="W81" i="7"/>
  <c r="V81" i="7"/>
  <c r="M81" i="7"/>
  <c r="L81" i="7"/>
  <c r="K81" i="7"/>
  <c r="J81" i="7"/>
  <c r="I81" i="7"/>
  <c r="H81" i="7"/>
  <c r="G81" i="7"/>
  <c r="F81" i="7"/>
  <c r="D81" i="7"/>
  <c r="C81" i="7"/>
  <c r="B81" i="7"/>
  <c r="A78" i="7"/>
  <c r="E85" i="8"/>
  <c r="E84" i="8"/>
  <c r="E83" i="8"/>
  <c r="E82" i="8"/>
  <c r="W81" i="8"/>
  <c r="V81" i="8"/>
  <c r="M81" i="8"/>
  <c r="L81" i="8"/>
  <c r="K81" i="8"/>
  <c r="J81" i="8"/>
  <c r="I81" i="8"/>
  <c r="H81" i="8"/>
  <c r="G81" i="8"/>
  <c r="F81" i="8"/>
  <c r="D81" i="8"/>
  <c r="C81" i="8"/>
  <c r="B81" i="8"/>
  <c r="A78" i="8"/>
  <c r="E85" i="9"/>
  <c r="E84" i="9"/>
  <c r="E83" i="9"/>
  <c r="E82" i="9"/>
  <c r="W81" i="9"/>
  <c r="V81" i="9"/>
  <c r="M81" i="9"/>
  <c r="L81" i="9"/>
  <c r="K81" i="9"/>
  <c r="J81" i="9"/>
  <c r="I81" i="9"/>
  <c r="H81" i="9"/>
  <c r="G81" i="9"/>
  <c r="F81" i="9"/>
  <c r="D81" i="9"/>
  <c r="C81" i="9"/>
  <c r="B81" i="9"/>
  <c r="A78" i="9"/>
  <c r="E85" i="10"/>
  <c r="E84" i="10"/>
  <c r="E83" i="10"/>
  <c r="E82" i="10"/>
  <c r="W81" i="10"/>
  <c r="V81" i="10"/>
  <c r="M81" i="10"/>
  <c r="L81" i="10"/>
  <c r="K81" i="10"/>
  <c r="J81" i="10"/>
  <c r="I81" i="10"/>
  <c r="H81" i="10"/>
  <c r="G81" i="10"/>
  <c r="F81" i="10"/>
  <c r="D81" i="10"/>
  <c r="C81" i="10"/>
  <c r="B81" i="10"/>
  <c r="A78" i="10"/>
  <c r="E85" i="11"/>
  <c r="E84" i="11"/>
  <c r="E83" i="11"/>
  <c r="E82" i="11"/>
  <c r="W81" i="11"/>
  <c r="V81" i="11"/>
  <c r="M81" i="11"/>
  <c r="L81" i="11"/>
  <c r="K81" i="11"/>
  <c r="J81" i="11"/>
  <c r="I81" i="11"/>
  <c r="H81" i="11"/>
  <c r="G81" i="11"/>
  <c r="F81" i="11"/>
  <c r="D81" i="11"/>
  <c r="C81" i="11"/>
  <c r="B81" i="11"/>
  <c r="A78" i="11"/>
  <c r="E85" i="12"/>
  <c r="E84" i="12"/>
  <c r="E83" i="12"/>
  <c r="E82" i="12"/>
  <c r="W81" i="12"/>
  <c r="V81" i="12"/>
  <c r="M81" i="12"/>
  <c r="L81" i="12"/>
  <c r="K81" i="12"/>
  <c r="J81" i="12"/>
  <c r="I81" i="12"/>
  <c r="H81" i="12"/>
  <c r="G81" i="12"/>
  <c r="F81" i="12"/>
  <c r="D81" i="12"/>
  <c r="C81" i="12"/>
  <c r="B81" i="12"/>
  <c r="A78" i="12"/>
  <c r="E85" i="13"/>
  <c r="E84" i="13"/>
  <c r="E83" i="13"/>
  <c r="E82" i="13"/>
  <c r="W81" i="13"/>
  <c r="V81" i="13"/>
  <c r="M81" i="13"/>
  <c r="L81" i="13"/>
  <c r="K81" i="13"/>
  <c r="J81" i="13"/>
  <c r="I81" i="13"/>
  <c r="H81" i="13"/>
  <c r="G81" i="13"/>
  <c r="F81" i="13"/>
  <c r="D81" i="13"/>
  <c r="C81" i="13"/>
  <c r="B81" i="13"/>
  <c r="A78" i="13"/>
  <c r="E85" i="14"/>
  <c r="E84" i="14"/>
  <c r="E83" i="14"/>
  <c r="E82" i="14"/>
  <c r="W81" i="14"/>
  <c r="V81" i="14"/>
  <c r="M81" i="14"/>
  <c r="L81" i="14"/>
  <c r="K81" i="14"/>
  <c r="J81" i="14"/>
  <c r="I81" i="14"/>
  <c r="H81" i="14"/>
  <c r="G81" i="14"/>
  <c r="F81" i="14"/>
  <c r="D81" i="14"/>
  <c r="C81" i="14"/>
  <c r="B81" i="14"/>
  <c r="A78" i="14"/>
  <c r="E85" i="15"/>
  <c r="E84" i="15"/>
  <c r="E83" i="15"/>
  <c r="E82" i="15"/>
  <c r="W81" i="15"/>
  <c r="V81" i="15"/>
  <c r="M81" i="15"/>
  <c r="L81" i="15"/>
  <c r="K81" i="15"/>
  <c r="J81" i="15"/>
  <c r="I81" i="15"/>
  <c r="H81" i="15"/>
  <c r="G81" i="15"/>
  <c r="F81" i="15"/>
  <c r="D81" i="15"/>
  <c r="C81" i="15"/>
  <c r="B81" i="15"/>
  <c r="A78" i="15"/>
  <c r="E85" i="16"/>
  <c r="E84" i="16"/>
  <c r="E83" i="16"/>
  <c r="E82" i="16"/>
  <c r="W81" i="16"/>
  <c r="V81" i="16"/>
  <c r="M81" i="16"/>
  <c r="L81" i="16"/>
  <c r="K81" i="16"/>
  <c r="J81" i="16"/>
  <c r="I81" i="16"/>
  <c r="H81" i="16"/>
  <c r="G81" i="16"/>
  <c r="F81" i="16"/>
  <c r="D81" i="16"/>
  <c r="C81" i="16"/>
  <c r="B81" i="16"/>
  <c r="A78" i="16"/>
  <c r="E85" i="17"/>
  <c r="E84" i="17"/>
  <c r="E83" i="17"/>
  <c r="E82" i="17"/>
  <c r="W81" i="17"/>
  <c r="V81" i="17"/>
  <c r="M81" i="17"/>
  <c r="L81" i="17"/>
  <c r="K81" i="17"/>
  <c r="J81" i="17"/>
  <c r="I81" i="17"/>
  <c r="H81" i="17"/>
  <c r="G81" i="17"/>
  <c r="F81" i="17"/>
  <c r="D81" i="17"/>
  <c r="C81" i="17"/>
  <c r="B81" i="17"/>
  <c r="A78" i="17"/>
  <c r="E85" i="18"/>
  <c r="E84" i="18"/>
  <c r="E83" i="18"/>
  <c r="E82" i="18"/>
  <c r="W81" i="18"/>
  <c r="V81" i="18"/>
  <c r="M81" i="18"/>
  <c r="L81" i="18"/>
  <c r="K81" i="18"/>
  <c r="J81" i="18"/>
  <c r="I81" i="18"/>
  <c r="H81" i="18"/>
  <c r="G81" i="18"/>
  <c r="F81" i="18"/>
  <c r="D81" i="18"/>
  <c r="C81" i="18"/>
  <c r="B81" i="18"/>
  <c r="A78" i="18"/>
  <c r="E85" i="19"/>
  <c r="E84" i="19"/>
  <c r="E83" i="19"/>
  <c r="E82" i="19"/>
  <c r="W81" i="19"/>
  <c r="V81" i="19"/>
  <c r="M81" i="19"/>
  <c r="L81" i="19"/>
  <c r="K81" i="19"/>
  <c r="J81" i="19"/>
  <c r="I81" i="19"/>
  <c r="H81" i="19"/>
  <c r="G81" i="19"/>
  <c r="F81" i="19"/>
  <c r="D81" i="19"/>
  <c r="C81" i="19"/>
  <c r="B81" i="19"/>
  <c r="A78" i="19"/>
  <c r="E85" i="20"/>
  <c r="E84" i="20"/>
  <c r="E83" i="20"/>
  <c r="E82" i="20"/>
  <c r="W81" i="20"/>
  <c r="V81" i="20"/>
  <c r="M81" i="20"/>
  <c r="L81" i="20"/>
  <c r="K81" i="20"/>
  <c r="J81" i="20"/>
  <c r="I81" i="20"/>
  <c r="H81" i="20"/>
  <c r="G81" i="20"/>
  <c r="F81" i="20"/>
  <c r="D81" i="20"/>
  <c r="C81" i="20"/>
  <c r="B81" i="20"/>
  <c r="A78" i="20"/>
  <c r="E85" i="21"/>
  <c r="E84" i="21"/>
  <c r="E83" i="21"/>
  <c r="E82" i="21"/>
  <c r="W81" i="21"/>
  <c r="V81" i="21"/>
  <c r="M81" i="21"/>
  <c r="L81" i="21"/>
  <c r="K81" i="21"/>
  <c r="J81" i="21"/>
  <c r="I81" i="21"/>
  <c r="H81" i="21"/>
  <c r="G81" i="21"/>
  <c r="F81" i="21"/>
  <c r="D81" i="21"/>
  <c r="C81" i="21"/>
  <c r="B81" i="21"/>
  <c r="A78" i="21"/>
  <c r="E85" i="22"/>
  <c r="E84" i="22"/>
  <c r="E83" i="22"/>
  <c r="E82" i="22"/>
  <c r="W81" i="22"/>
  <c r="V81" i="22"/>
  <c r="M81" i="22"/>
  <c r="L81" i="22"/>
  <c r="K81" i="22"/>
  <c r="J81" i="22"/>
  <c r="I81" i="22"/>
  <c r="H81" i="22"/>
  <c r="G81" i="22"/>
  <c r="F81" i="22"/>
  <c r="D81" i="22"/>
  <c r="C81" i="22"/>
  <c r="B81" i="22"/>
  <c r="A78" i="22"/>
  <c r="E85" i="23"/>
  <c r="E84" i="23"/>
  <c r="E83" i="23"/>
  <c r="E82" i="23"/>
  <c r="W81" i="23"/>
  <c r="V81" i="23"/>
  <c r="M81" i="23"/>
  <c r="L81" i="23"/>
  <c r="K81" i="23"/>
  <c r="J81" i="23"/>
  <c r="I81" i="23"/>
  <c r="H81" i="23"/>
  <c r="G81" i="23"/>
  <c r="F81" i="23"/>
  <c r="D81" i="23"/>
  <c r="C81" i="23"/>
  <c r="B81" i="23"/>
  <c r="A78" i="23"/>
  <c r="E85" i="24"/>
  <c r="E84" i="24"/>
  <c r="E83" i="24"/>
  <c r="E82" i="24"/>
  <c r="W81" i="24"/>
  <c r="V81" i="24"/>
  <c r="M81" i="24"/>
  <c r="L81" i="24"/>
  <c r="K81" i="24"/>
  <c r="J81" i="24"/>
  <c r="I81" i="24"/>
  <c r="H81" i="24"/>
  <c r="G81" i="24"/>
  <c r="F81" i="24"/>
  <c r="D81" i="24"/>
  <c r="C81" i="24"/>
  <c r="B81" i="24"/>
  <c r="A78" i="24"/>
  <c r="E85" i="25"/>
  <c r="E84" i="25"/>
  <c r="E83" i="25"/>
  <c r="E82" i="25"/>
  <c r="W81" i="25"/>
  <c r="V81" i="25"/>
  <c r="M81" i="25"/>
  <c r="L81" i="25"/>
  <c r="K81" i="25"/>
  <c r="J81" i="25"/>
  <c r="I81" i="25"/>
  <c r="H81" i="25"/>
  <c r="G81" i="25"/>
  <c r="F81" i="25"/>
  <c r="D81" i="25"/>
  <c r="C81" i="25"/>
  <c r="B81" i="25"/>
  <c r="A78" i="25"/>
  <c r="E85" i="26"/>
  <c r="E84" i="26"/>
  <c r="E83" i="26"/>
  <c r="E82" i="26"/>
  <c r="W81" i="26"/>
  <c r="V81" i="26"/>
  <c r="M81" i="26"/>
  <c r="L81" i="26"/>
  <c r="K81" i="26"/>
  <c r="J81" i="26"/>
  <c r="I81" i="26"/>
  <c r="H81" i="26"/>
  <c r="G81" i="26"/>
  <c r="F81" i="26"/>
  <c r="D81" i="26"/>
  <c r="C81" i="26"/>
  <c r="B81" i="26"/>
  <c r="A78" i="26"/>
  <c r="E85" i="27"/>
  <c r="E84" i="27"/>
  <c r="E83" i="27"/>
  <c r="E82" i="27"/>
  <c r="W81" i="27"/>
  <c r="V81" i="27"/>
  <c r="M81" i="27"/>
  <c r="L81" i="27"/>
  <c r="K81" i="27"/>
  <c r="J81" i="27"/>
  <c r="I81" i="27"/>
  <c r="H81" i="27"/>
  <c r="G81" i="27"/>
  <c r="F81" i="27"/>
  <c r="D81" i="27"/>
  <c r="C81" i="27"/>
  <c r="B81" i="27"/>
  <c r="A78" i="27"/>
  <c r="E85" i="28"/>
  <c r="E81" i="28" s="1"/>
  <c r="E84" i="28"/>
  <c r="E83" i="28"/>
  <c r="E82" i="28"/>
  <c r="W81" i="28"/>
  <c r="V81" i="28"/>
  <c r="M81" i="28"/>
  <c r="L81" i="28"/>
  <c r="K81" i="28"/>
  <c r="J81" i="28"/>
  <c r="I81" i="28"/>
  <c r="H81" i="28"/>
  <c r="G81" i="28"/>
  <c r="F81" i="28"/>
  <c r="D81" i="28"/>
  <c r="C81" i="28"/>
  <c r="B81" i="28"/>
  <c r="A78" i="28"/>
  <c r="E85" i="1"/>
  <c r="E84" i="1"/>
  <c r="E83" i="1"/>
  <c r="E82" i="1"/>
  <c r="W81" i="1"/>
  <c r="V81" i="1"/>
  <c r="M81" i="1"/>
  <c r="L81" i="1"/>
  <c r="K81" i="1"/>
  <c r="J81" i="1"/>
  <c r="I81" i="1"/>
  <c r="H81" i="1"/>
  <c r="G81" i="1"/>
  <c r="F81" i="1"/>
  <c r="D81" i="1"/>
  <c r="C81" i="1"/>
  <c r="B81" i="1"/>
  <c r="A78" i="1"/>
  <c r="S96" i="28"/>
  <c r="R96" i="28"/>
  <c r="Q96" i="28"/>
  <c r="P96" i="28"/>
  <c r="E96" i="28"/>
  <c r="U96" i="28" s="1"/>
  <c r="S95" i="28"/>
  <c r="R95" i="28"/>
  <c r="Q95" i="28"/>
  <c r="P95" i="28"/>
  <c r="E95" i="28"/>
  <c r="S94" i="28"/>
  <c r="R94" i="28"/>
  <c r="Q94" i="28"/>
  <c r="P94" i="28"/>
  <c r="E94" i="28"/>
  <c r="U93" i="28"/>
  <c r="T93" i="28"/>
  <c r="S93" i="28"/>
  <c r="R93" i="28"/>
  <c r="Q93" i="28"/>
  <c r="P93" i="28"/>
  <c r="E93" i="28"/>
  <c r="S92" i="28"/>
  <c r="R92" i="28"/>
  <c r="Q92" i="28"/>
  <c r="P92" i="28"/>
  <c r="E92" i="28"/>
  <c r="S91" i="28"/>
  <c r="R91" i="28"/>
  <c r="Q91" i="28"/>
  <c r="P91" i="28"/>
  <c r="E91" i="28"/>
  <c r="U90" i="28"/>
  <c r="S90" i="28"/>
  <c r="R90" i="28"/>
  <c r="Q90" i="28"/>
  <c r="P90" i="28"/>
  <c r="E90" i="28"/>
  <c r="T90" i="28" s="1"/>
  <c r="T89" i="28"/>
  <c r="S89" i="28"/>
  <c r="R89" i="28"/>
  <c r="Q89" i="28"/>
  <c r="P89" i="28"/>
  <c r="E89" i="28"/>
  <c r="U89" i="28" s="1"/>
  <c r="S88" i="28"/>
  <c r="R88" i="28"/>
  <c r="Q88" i="28"/>
  <c r="P88" i="28"/>
  <c r="E88" i="28"/>
  <c r="T88" i="28" s="1"/>
  <c r="S86" i="28"/>
  <c r="R86" i="28"/>
  <c r="Q86" i="28"/>
  <c r="P86" i="28"/>
  <c r="E86" i="28"/>
  <c r="U86" i="28" s="1"/>
  <c r="O74" i="28"/>
  <c r="N74" i="28"/>
  <c r="M74" i="28"/>
  <c r="L74" i="28"/>
  <c r="K74" i="28"/>
  <c r="J74" i="28"/>
  <c r="I74" i="28"/>
  <c r="H74" i="28"/>
  <c r="G74" i="28"/>
  <c r="F74" i="28"/>
  <c r="E74" i="28"/>
  <c r="C74" i="28"/>
  <c r="B74" i="28"/>
  <c r="O73" i="28"/>
  <c r="N73" i="28"/>
  <c r="M73" i="28"/>
  <c r="L73" i="28"/>
  <c r="K73" i="28"/>
  <c r="S73" i="28" s="1"/>
  <c r="J73" i="28"/>
  <c r="I73" i="28"/>
  <c r="H73" i="28"/>
  <c r="G73" i="28"/>
  <c r="F73" i="28"/>
  <c r="C73" i="28"/>
  <c r="B73" i="28"/>
  <c r="E73" i="28" s="1"/>
  <c r="O72" i="28"/>
  <c r="Q72" i="28" s="1"/>
  <c r="N72" i="28"/>
  <c r="M72" i="28"/>
  <c r="L72" i="28"/>
  <c r="K72" i="28"/>
  <c r="J72" i="28"/>
  <c r="I72" i="28"/>
  <c r="S72" i="28" s="1"/>
  <c r="H72" i="28"/>
  <c r="P72" i="28" s="1"/>
  <c r="G72" i="28"/>
  <c r="F72" i="28"/>
  <c r="C72" i="28"/>
  <c r="B72" i="28"/>
  <c r="U71" i="28"/>
  <c r="S71" i="28"/>
  <c r="R71" i="28"/>
  <c r="Q71" i="28"/>
  <c r="P71" i="28"/>
  <c r="E71" i="28"/>
  <c r="T71" i="28" s="1"/>
  <c r="S70" i="28"/>
  <c r="R70" i="28"/>
  <c r="Q70" i="28"/>
  <c r="P70" i="28"/>
  <c r="E70" i="28"/>
  <c r="O68" i="28"/>
  <c r="N68" i="28"/>
  <c r="M68" i="28"/>
  <c r="L68" i="28"/>
  <c r="K68" i="28"/>
  <c r="J68" i="28"/>
  <c r="I68" i="28"/>
  <c r="H68" i="28"/>
  <c r="G68" i="28"/>
  <c r="F68" i="28"/>
  <c r="C68" i="28"/>
  <c r="B68" i="28"/>
  <c r="O67" i="28"/>
  <c r="N67" i="28"/>
  <c r="M67" i="28"/>
  <c r="L67" i="28"/>
  <c r="K67" i="28"/>
  <c r="J67" i="28"/>
  <c r="I67" i="28"/>
  <c r="S67" i="28" s="1"/>
  <c r="H67" i="28"/>
  <c r="R67" i="28" s="1"/>
  <c r="G67" i="28"/>
  <c r="F67" i="28"/>
  <c r="E67" i="28"/>
  <c r="C67" i="28"/>
  <c r="B67" i="28"/>
  <c r="T66" i="28"/>
  <c r="S66" i="28"/>
  <c r="R66" i="28"/>
  <c r="Q66" i="28"/>
  <c r="P66" i="28"/>
  <c r="E66" i="28"/>
  <c r="U66" i="28" s="1"/>
  <c r="S65" i="28"/>
  <c r="R65" i="28"/>
  <c r="Q65" i="28"/>
  <c r="P65" i="28"/>
  <c r="E65" i="28"/>
  <c r="S64" i="28"/>
  <c r="R64" i="28"/>
  <c r="Q64" i="28"/>
  <c r="P64" i="28"/>
  <c r="E64" i="28"/>
  <c r="S63" i="28"/>
  <c r="R63" i="28"/>
  <c r="Q63" i="28"/>
  <c r="P63" i="28"/>
  <c r="E63" i="28"/>
  <c r="U62" i="28"/>
  <c r="T62" i="28"/>
  <c r="S62" i="28"/>
  <c r="R62" i="28"/>
  <c r="Q62" i="28"/>
  <c r="P62" i="28"/>
  <c r="E62" i="28"/>
  <c r="O60" i="28"/>
  <c r="N60" i="28"/>
  <c r="M60" i="28"/>
  <c r="L60" i="28"/>
  <c r="K60" i="28"/>
  <c r="J60" i="28"/>
  <c r="I60" i="28"/>
  <c r="S60" i="28" s="1"/>
  <c r="H60" i="28"/>
  <c r="R60" i="28" s="1"/>
  <c r="C60" i="28"/>
  <c r="B60" i="28"/>
  <c r="S59" i="28"/>
  <c r="R59" i="28"/>
  <c r="Q59" i="28"/>
  <c r="P59" i="28"/>
  <c r="E59" i="28"/>
  <c r="U59" i="28" s="1"/>
  <c r="S58" i="28"/>
  <c r="R58" i="28"/>
  <c r="Q58" i="28"/>
  <c r="P58" i="28"/>
  <c r="E58" i="28"/>
  <c r="S57" i="28"/>
  <c r="R57" i="28"/>
  <c r="Q57" i="28"/>
  <c r="P57" i="28"/>
  <c r="E57" i="28"/>
  <c r="U56" i="28"/>
  <c r="S56" i="28"/>
  <c r="R56" i="28"/>
  <c r="Q56" i="28"/>
  <c r="P56" i="28"/>
  <c r="E56" i="28"/>
  <c r="T56" i="28" s="1"/>
  <c r="O54" i="28"/>
  <c r="N54" i="28"/>
  <c r="M54" i="28"/>
  <c r="L54" i="28"/>
  <c r="K54" i="28"/>
  <c r="J54" i="28"/>
  <c r="I54" i="28"/>
  <c r="S54" i="28" s="1"/>
  <c r="H54" i="28"/>
  <c r="R54" i="28" s="1"/>
  <c r="G54" i="28"/>
  <c r="F54" i="28"/>
  <c r="C54" i="28"/>
  <c r="B54" i="28"/>
  <c r="S53" i="28"/>
  <c r="R53" i="28"/>
  <c r="Q53" i="28"/>
  <c r="P53" i="28"/>
  <c r="E53" i="28"/>
  <c r="U52" i="28"/>
  <c r="T52" i="28"/>
  <c r="S52" i="28"/>
  <c r="R52" i="28"/>
  <c r="Q52" i="28"/>
  <c r="P52" i="28"/>
  <c r="E52" i="28"/>
  <c r="U51" i="28"/>
  <c r="T51" i="28"/>
  <c r="S51" i="28"/>
  <c r="R51" i="28"/>
  <c r="Q51" i="28"/>
  <c r="P51" i="28"/>
  <c r="E51" i="28"/>
  <c r="U50" i="28"/>
  <c r="T50" i="28"/>
  <c r="S50" i="28"/>
  <c r="R50" i="28"/>
  <c r="Q50" i="28"/>
  <c r="P50" i="28"/>
  <c r="E50" i="28"/>
  <c r="U49" i="28"/>
  <c r="S49" i="28"/>
  <c r="R49" i="28"/>
  <c r="Q49" i="28"/>
  <c r="P49" i="28"/>
  <c r="E49" i="28"/>
  <c r="T49" i="28" s="1"/>
  <c r="S48" i="28"/>
  <c r="R48" i="28"/>
  <c r="Q48" i="28"/>
  <c r="P48" i="28"/>
  <c r="E48" i="28"/>
  <c r="S47" i="28"/>
  <c r="R47" i="28"/>
  <c r="Q47" i="28"/>
  <c r="P47" i="28"/>
  <c r="E47" i="28"/>
  <c r="S46" i="28"/>
  <c r="R46" i="28"/>
  <c r="Q46" i="28"/>
  <c r="P46" i="28"/>
  <c r="E46" i="28"/>
  <c r="S45" i="28"/>
  <c r="R45" i="28"/>
  <c r="Q45" i="28"/>
  <c r="P45" i="28"/>
  <c r="T45" i="28" s="1"/>
  <c r="E45" i="28"/>
  <c r="U45" i="28" s="1"/>
  <c r="S44" i="28"/>
  <c r="R44" i="28"/>
  <c r="Q44" i="28"/>
  <c r="P44" i="28"/>
  <c r="E44" i="28"/>
  <c r="T43" i="28"/>
  <c r="S43" i="28"/>
  <c r="R43" i="28"/>
  <c r="Q43" i="28"/>
  <c r="P43" i="28"/>
  <c r="E43" i="28"/>
  <c r="U43" i="28" s="1"/>
  <c r="O41" i="28"/>
  <c r="N41" i="28"/>
  <c r="M41" i="28"/>
  <c r="L41" i="28"/>
  <c r="K41" i="28"/>
  <c r="J41" i="28"/>
  <c r="I41" i="28"/>
  <c r="S41" i="28" s="1"/>
  <c r="H41" i="28"/>
  <c r="R41" i="28" s="1"/>
  <c r="G41" i="28"/>
  <c r="F41" i="28"/>
  <c r="C41" i="28"/>
  <c r="B41" i="28"/>
  <c r="E41" i="28" s="1"/>
  <c r="S40" i="28"/>
  <c r="R40" i="28"/>
  <c r="Q40" i="28"/>
  <c r="P40" i="28"/>
  <c r="E40" i="28"/>
  <c r="U39" i="28"/>
  <c r="S39" i="28"/>
  <c r="R39" i="28"/>
  <c r="Q39" i="28"/>
  <c r="P39" i="28"/>
  <c r="E39" i="28"/>
  <c r="T39" i="28" s="1"/>
  <c r="U38" i="28"/>
  <c r="T38" i="28"/>
  <c r="S38" i="28"/>
  <c r="R38" i="28"/>
  <c r="Q38" i="28"/>
  <c r="P38" i="28"/>
  <c r="E38" i="28"/>
  <c r="S37" i="28"/>
  <c r="R37" i="28"/>
  <c r="Q37" i="28"/>
  <c r="P37" i="28"/>
  <c r="E37" i="28"/>
  <c r="S36" i="28"/>
  <c r="R36" i="28"/>
  <c r="Q36" i="28"/>
  <c r="P36" i="28"/>
  <c r="E36" i="28"/>
  <c r="S34" i="28"/>
  <c r="O34" i="28"/>
  <c r="N34" i="28"/>
  <c r="M34" i="28"/>
  <c r="L34" i="28"/>
  <c r="K34" i="28"/>
  <c r="J34" i="28"/>
  <c r="I34" i="28"/>
  <c r="H34" i="28"/>
  <c r="R34" i="28" s="1"/>
  <c r="G34" i="28"/>
  <c r="F34" i="28"/>
  <c r="C34" i="28"/>
  <c r="B34" i="28"/>
  <c r="E34" i="28" s="1"/>
  <c r="S33" i="28"/>
  <c r="R33" i="28"/>
  <c r="Q33" i="28"/>
  <c r="P33" i="28"/>
  <c r="E33" i="28"/>
  <c r="S31" i="28"/>
  <c r="O31" i="28"/>
  <c r="N31" i="28"/>
  <c r="M31" i="28"/>
  <c r="L31" i="28"/>
  <c r="K31" i="28"/>
  <c r="J31" i="28"/>
  <c r="I31" i="28"/>
  <c r="H31" i="28"/>
  <c r="R31" i="28" s="1"/>
  <c r="G31" i="28"/>
  <c r="F31" i="28"/>
  <c r="C31" i="28"/>
  <c r="B31" i="28"/>
  <c r="E31" i="28" s="1"/>
  <c r="S30" i="28"/>
  <c r="R30" i="28"/>
  <c r="Q30" i="28"/>
  <c r="P30" i="28"/>
  <c r="E30" i="28"/>
  <c r="U29" i="28"/>
  <c r="S29" i="28"/>
  <c r="R29" i="28"/>
  <c r="Q29" i="28"/>
  <c r="P29" i="28"/>
  <c r="E29" i="28"/>
  <c r="T29" i="28" s="1"/>
  <c r="S28" i="28"/>
  <c r="R28" i="28"/>
  <c r="Q28" i="28"/>
  <c r="P28" i="28"/>
  <c r="E28" i="28"/>
  <c r="U27" i="28"/>
  <c r="T27" i="28"/>
  <c r="S27" i="28"/>
  <c r="R27" i="28"/>
  <c r="Q27" i="28"/>
  <c r="P27" i="28"/>
  <c r="E27" i="28"/>
  <c r="O25" i="28"/>
  <c r="N25" i="28"/>
  <c r="M25" i="28"/>
  <c r="L25" i="28"/>
  <c r="K25" i="28"/>
  <c r="J25" i="28"/>
  <c r="I25" i="28"/>
  <c r="S25" i="28" s="1"/>
  <c r="H25" i="28"/>
  <c r="R25" i="28" s="1"/>
  <c r="G25" i="28"/>
  <c r="F25" i="28"/>
  <c r="C25" i="28"/>
  <c r="E25" i="28" s="1"/>
  <c r="B25" i="28"/>
  <c r="S24" i="28"/>
  <c r="R24" i="28"/>
  <c r="Q24" i="28"/>
  <c r="P24" i="28"/>
  <c r="E24" i="28"/>
  <c r="S23" i="28"/>
  <c r="R23" i="28"/>
  <c r="Q23" i="28"/>
  <c r="P23" i="28"/>
  <c r="E23" i="28"/>
  <c r="U22" i="28"/>
  <c r="S22" i="28"/>
  <c r="R22" i="28"/>
  <c r="Q22" i="28"/>
  <c r="P22" i="28"/>
  <c r="E22" i="28"/>
  <c r="T22" i="28" s="1"/>
  <c r="U21" i="28"/>
  <c r="T21" i="28"/>
  <c r="S21" i="28"/>
  <c r="R21" i="28"/>
  <c r="Q21" i="28"/>
  <c r="P21" i="28"/>
  <c r="E21" i="28"/>
  <c r="S20" i="28"/>
  <c r="R20" i="28"/>
  <c r="Q20" i="28"/>
  <c r="P20" i="28"/>
  <c r="E20" i="28"/>
  <c r="S19" i="28"/>
  <c r="R19" i="28"/>
  <c r="Q19" i="28"/>
  <c r="P19" i="28"/>
  <c r="E19" i="28"/>
  <c r="U18" i="28"/>
  <c r="S18" i="28"/>
  <c r="R18" i="28"/>
  <c r="Q18" i="28"/>
  <c r="P18" i="28"/>
  <c r="E18" i="28"/>
  <c r="T18" i="28" s="1"/>
  <c r="O16" i="28"/>
  <c r="N16" i="28"/>
  <c r="M16" i="28"/>
  <c r="L16" i="28"/>
  <c r="K16" i="28"/>
  <c r="J16" i="28"/>
  <c r="I16" i="28"/>
  <c r="H16" i="28"/>
  <c r="R16" i="28" s="1"/>
  <c r="G16" i="28"/>
  <c r="F16" i="28"/>
  <c r="C16" i="28"/>
  <c r="B16" i="28"/>
  <c r="S15" i="28"/>
  <c r="R15" i="28"/>
  <c r="Q15" i="28"/>
  <c r="P15" i="28"/>
  <c r="E15" i="28"/>
  <c r="T15" i="28" s="1"/>
  <c r="U14" i="28"/>
  <c r="T14" i="28"/>
  <c r="S14" i="28"/>
  <c r="R14" i="28"/>
  <c r="Q14" i="28"/>
  <c r="P14" i="28"/>
  <c r="E14" i="28"/>
  <c r="T13" i="28"/>
  <c r="S13" i="28"/>
  <c r="R13" i="28"/>
  <c r="Q13" i="28"/>
  <c r="P13" i="28"/>
  <c r="E13" i="28"/>
  <c r="U13" i="28" s="1"/>
  <c r="T12" i="28"/>
  <c r="S12" i="28"/>
  <c r="R12" i="28"/>
  <c r="Q12" i="28"/>
  <c r="P12" i="28"/>
  <c r="E12" i="28"/>
  <c r="U12" i="28" s="1"/>
  <c r="U11" i="28"/>
  <c r="S11" i="28"/>
  <c r="R11" i="28"/>
  <c r="Q11" i="28"/>
  <c r="P11" i="28"/>
  <c r="E11" i="28"/>
  <c r="T11" i="28" s="1"/>
  <c r="S10" i="28"/>
  <c r="R10" i="28"/>
  <c r="Q10" i="28"/>
  <c r="U10" i="28" s="1"/>
  <c r="P10" i="28"/>
  <c r="E10" i="28"/>
  <c r="S9" i="28"/>
  <c r="R9" i="28"/>
  <c r="Q9" i="28"/>
  <c r="P9" i="28"/>
  <c r="E9" i="28"/>
  <c r="S96" i="27"/>
  <c r="R96" i="27"/>
  <c r="Q96" i="27"/>
  <c r="P96" i="27"/>
  <c r="E96" i="27"/>
  <c r="S95" i="27"/>
  <c r="R95" i="27"/>
  <c r="Q95" i="27"/>
  <c r="P95" i="27"/>
  <c r="E95" i="27"/>
  <c r="T95" i="27" s="1"/>
  <c r="S94" i="27"/>
  <c r="R94" i="27"/>
  <c r="Q94" i="27"/>
  <c r="P94" i="27"/>
  <c r="E94" i="27"/>
  <c r="U94" i="27" s="1"/>
  <c r="S93" i="27"/>
  <c r="R93" i="27"/>
  <c r="Q93" i="27"/>
  <c r="P93" i="27"/>
  <c r="E93" i="27"/>
  <c r="S92" i="27"/>
  <c r="R92" i="27"/>
  <c r="Q92" i="27"/>
  <c r="P92" i="27"/>
  <c r="E92" i="27"/>
  <c r="U91" i="27"/>
  <c r="S91" i="27"/>
  <c r="R91" i="27"/>
  <c r="Q91" i="27"/>
  <c r="P91" i="27"/>
  <c r="E91" i="27"/>
  <c r="T91" i="27" s="1"/>
  <c r="T90" i="27"/>
  <c r="S90" i="27"/>
  <c r="R90" i="27"/>
  <c r="Q90" i="27"/>
  <c r="P90" i="27"/>
  <c r="E90" i="27"/>
  <c r="U90" i="27" s="1"/>
  <c r="S89" i="27"/>
  <c r="R89" i="27"/>
  <c r="Q89" i="27"/>
  <c r="P89" i="27"/>
  <c r="E89" i="27"/>
  <c r="S88" i="27"/>
  <c r="R88" i="27"/>
  <c r="Q88" i="27"/>
  <c r="P88" i="27"/>
  <c r="E88" i="27"/>
  <c r="S86" i="27"/>
  <c r="R86" i="27"/>
  <c r="Q86" i="27"/>
  <c r="P86" i="27"/>
  <c r="E86" i="27"/>
  <c r="O74" i="27"/>
  <c r="N74" i="27"/>
  <c r="M74" i="27"/>
  <c r="L74" i="27"/>
  <c r="K74" i="27"/>
  <c r="J74" i="27"/>
  <c r="I74" i="27"/>
  <c r="H74" i="27"/>
  <c r="G74" i="27"/>
  <c r="F74" i="27"/>
  <c r="C74" i="27"/>
  <c r="B74" i="27"/>
  <c r="O73" i="27"/>
  <c r="N73" i="27"/>
  <c r="M73" i="27"/>
  <c r="L73" i="27"/>
  <c r="K73" i="27"/>
  <c r="S73" i="27" s="1"/>
  <c r="J73" i="27"/>
  <c r="I73" i="27"/>
  <c r="H73" i="27"/>
  <c r="R73" i="27" s="1"/>
  <c r="G73" i="27"/>
  <c r="F73" i="27"/>
  <c r="C73" i="27"/>
  <c r="B73" i="27"/>
  <c r="E73" i="27" s="1"/>
  <c r="O72" i="27"/>
  <c r="N72" i="27"/>
  <c r="M72" i="27"/>
  <c r="L72" i="27"/>
  <c r="K72" i="27"/>
  <c r="J72" i="27"/>
  <c r="I72" i="27"/>
  <c r="H72" i="27"/>
  <c r="G72" i="27"/>
  <c r="F72" i="27"/>
  <c r="C72" i="27"/>
  <c r="B72" i="27"/>
  <c r="S71" i="27"/>
  <c r="R71" i="27"/>
  <c r="Q71" i="27"/>
  <c r="P71" i="27"/>
  <c r="E71" i="27"/>
  <c r="S70" i="27"/>
  <c r="R70" i="27"/>
  <c r="Q70" i="27"/>
  <c r="P70" i="27"/>
  <c r="E70" i="27"/>
  <c r="O68" i="27"/>
  <c r="N68" i="27"/>
  <c r="M68" i="27"/>
  <c r="L68" i="27"/>
  <c r="K68" i="27"/>
  <c r="J68" i="27"/>
  <c r="I68" i="27"/>
  <c r="H68" i="27"/>
  <c r="G68" i="27"/>
  <c r="F68" i="27"/>
  <c r="C68" i="27"/>
  <c r="B68" i="27"/>
  <c r="O67" i="27"/>
  <c r="N67" i="27"/>
  <c r="M67" i="27"/>
  <c r="L67" i="27"/>
  <c r="K67" i="27"/>
  <c r="J67" i="27"/>
  <c r="I67" i="27"/>
  <c r="S67" i="27" s="1"/>
  <c r="H67" i="27"/>
  <c r="R67" i="27" s="1"/>
  <c r="G67" i="27"/>
  <c r="F67" i="27"/>
  <c r="C67" i="27"/>
  <c r="E67" i="27" s="1"/>
  <c r="B67" i="27"/>
  <c r="S66" i="27"/>
  <c r="R66" i="27"/>
  <c r="Q66" i="27"/>
  <c r="P66" i="27"/>
  <c r="E66" i="27"/>
  <c r="S65" i="27"/>
  <c r="R65" i="27"/>
  <c r="Q65" i="27"/>
  <c r="P65" i="27"/>
  <c r="E65" i="27"/>
  <c r="S64" i="27"/>
  <c r="R64" i="27"/>
  <c r="Q64" i="27"/>
  <c r="P64" i="27"/>
  <c r="E64" i="27"/>
  <c r="T63" i="27"/>
  <c r="S63" i="27"/>
  <c r="R63" i="27"/>
  <c r="Q63" i="27"/>
  <c r="P63" i="27"/>
  <c r="E63" i="27"/>
  <c r="U63" i="27" s="1"/>
  <c r="U62" i="27"/>
  <c r="S62" i="27"/>
  <c r="R62" i="27"/>
  <c r="Q62" i="27"/>
  <c r="P62" i="27"/>
  <c r="E62" i="27"/>
  <c r="T62" i="27" s="1"/>
  <c r="O60" i="27"/>
  <c r="N60" i="27"/>
  <c r="M60" i="27"/>
  <c r="L60" i="27"/>
  <c r="K60" i="27"/>
  <c r="J60" i="27"/>
  <c r="I60" i="27"/>
  <c r="S60" i="27" s="1"/>
  <c r="H60" i="27"/>
  <c r="R60" i="27" s="1"/>
  <c r="C60" i="27"/>
  <c r="B60" i="27"/>
  <c r="E60" i="27" s="1"/>
  <c r="S59" i="27"/>
  <c r="R59" i="27"/>
  <c r="Q59" i="27"/>
  <c r="P59" i="27"/>
  <c r="E59" i="27"/>
  <c r="T59" i="27" s="1"/>
  <c r="S58" i="27"/>
  <c r="R58" i="27"/>
  <c r="Q58" i="27"/>
  <c r="P58" i="27"/>
  <c r="E58" i="27"/>
  <c r="U58" i="27" s="1"/>
  <c r="S57" i="27"/>
  <c r="R57" i="27"/>
  <c r="Q57" i="27"/>
  <c r="P57" i="27"/>
  <c r="E57" i="27"/>
  <c r="S56" i="27"/>
  <c r="R56" i="27"/>
  <c r="Q56" i="27"/>
  <c r="P56" i="27"/>
  <c r="E56" i="27"/>
  <c r="O54" i="27"/>
  <c r="N54" i="27"/>
  <c r="M54" i="27"/>
  <c r="L54" i="27"/>
  <c r="K54" i="27"/>
  <c r="J54" i="27"/>
  <c r="I54" i="27"/>
  <c r="S54" i="27" s="1"/>
  <c r="H54" i="27"/>
  <c r="R54" i="27" s="1"/>
  <c r="G54" i="27"/>
  <c r="F54" i="27"/>
  <c r="C54" i="27"/>
  <c r="B54" i="27"/>
  <c r="S53" i="27"/>
  <c r="R53" i="27"/>
  <c r="Q53" i="27"/>
  <c r="P53" i="27"/>
  <c r="E53" i="27"/>
  <c r="S52" i="27"/>
  <c r="R52" i="27"/>
  <c r="Q52" i="27"/>
  <c r="P52" i="27"/>
  <c r="E52" i="27"/>
  <c r="T52" i="27" s="1"/>
  <c r="T51" i="27"/>
  <c r="S51" i="27"/>
  <c r="R51" i="27"/>
  <c r="Q51" i="27"/>
  <c r="P51" i="27"/>
  <c r="E51" i="27"/>
  <c r="U51" i="27" s="1"/>
  <c r="S50" i="27"/>
  <c r="R50" i="27"/>
  <c r="Q50" i="27"/>
  <c r="P50" i="27"/>
  <c r="E50" i="27"/>
  <c r="S49" i="27"/>
  <c r="R49" i="27"/>
  <c r="Q49" i="27"/>
  <c r="P49" i="27"/>
  <c r="E49" i="27"/>
  <c r="S48" i="27"/>
  <c r="R48" i="27"/>
  <c r="Q48" i="27"/>
  <c r="P48" i="27"/>
  <c r="E48" i="27"/>
  <c r="T48" i="27" s="1"/>
  <c r="T47" i="27"/>
  <c r="S47" i="27"/>
  <c r="R47" i="27"/>
  <c r="Q47" i="27"/>
  <c r="P47" i="27"/>
  <c r="E47" i="27"/>
  <c r="U47" i="27" s="1"/>
  <c r="S46" i="27"/>
  <c r="R46" i="27"/>
  <c r="Q46" i="27"/>
  <c r="P46" i="27"/>
  <c r="E46" i="27"/>
  <c r="S45" i="27"/>
  <c r="R45" i="27"/>
  <c r="Q45" i="27"/>
  <c r="P45" i="27"/>
  <c r="E45" i="27"/>
  <c r="U44" i="27"/>
  <c r="S44" i="27"/>
  <c r="R44" i="27"/>
  <c r="Q44" i="27"/>
  <c r="P44" i="27"/>
  <c r="E44" i="27"/>
  <c r="S43" i="27"/>
  <c r="R43" i="27"/>
  <c r="Q43" i="27"/>
  <c r="P43" i="27"/>
  <c r="E43" i="27"/>
  <c r="U43" i="27" s="1"/>
  <c r="O41" i="27"/>
  <c r="N41" i="27"/>
  <c r="M41" i="27"/>
  <c r="L41" i="27"/>
  <c r="K41" i="27"/>
  <c r="J41" i="27"/>
  <c r="I41" i="27"/>
  <c r="H41" i="27"/>
  <c r="G41" i="27"/>
  <c r="F41" i="27"/>
  <c r="E41" i="27"/>
  <c r="C41" i="27"/>
  <c r="B41" i="27"/>
  <c r="T40" i="27"/>
  <c r="S40" i="27"/>
  <c r="R40" i="27"/>
  <c r="Q40" i="27"/>
  <c r="P40" i="27"/>
  <c r="E40" i="27"/>
  <c r="U40" i="27" s="1"/>
  <c r="S39" i="27"/>
  <c r="R39" i="27"/>
  <c r="Q39" i="27"/>
  <c r="P39" i="27"/>
  <c r="E39" i="27"/>
  <c r="S38" i="27"/>
  <c r="R38" i="27"/>
  <c r="Q38" i="27"/>
  <c r="P38" i="27"/>
  <c r="E38" i="27"/>
  <c r="U38" i="27" s="1"/>
  <c r="S37" i="27"/>
  <c r="R37" i="27"/>
  <c r="Q37" i="27"/>
  <c r="P37" i="27"/>
  <c r="E37" i="27"/>
  <c r="S36" i="27"/>
  <c r="R36" i="27"/>
  <c r="Q36" i="27"/>
  <c r="P36" i="27"/>
  <c r="E36" i="27"/>
  <c r="T36" i="27" s="1"/>
  <c r="O34" i="27"/>
  <c r="N34" i="27"/>
  <c r="M34" i="27"/>
  <c r="L34" i="27"/>
  <c r="K34" i="27"/>
  <c r="J34" i="27"/>
  <c r="I34" i="27"/>
  <c r="H34" i="27"/>
  <c r="G34" i="27"/>
  <c r="F34" i="27"/>
  <c r="C34" i="27"/>
  <c r="B34" i="27"/>
  <c r="E34" i="27" s="1"/>
  <c r="S33" i="27"/>
  <c r="R33" i="27"/>
  <c r="Q33" i="27"/>
  <c r="U33" i="27" s="1"/>
  <c r="P33" i="27"/>
  <c r="E33" i="27"/>
  <c r="Q31" i="27"/>
  <c r="O31" i="27"/>
  <c r="N31" i="27"/>
  <c r="M31" i="27"/>
  <c r="L31" i="27"/>
  <c r="K31" i="27"/>
  <c r="J31" i="27"/>
  <c r="I31" i="27"/>
  <c r="S31" i="27" s="1"/>
  <c r="H31" i="27"/>
  <c r="G31" i="27"/>
  <c r="F31" i="27"/>
  <c r="C31" i="27"/>
  <c r="B31" i="27"/>
  <c r="S30" i="27"/>
  <c r="R30" i="27"/>
  <c r="Q30" i="27"/>
  <c r="P30" i="27"/>
  <c r="E30" i="27"/>
  <c r="S29" i="27"/>
  <c r="R29" i="27"/>
  <c r="Q29" i="27"/>
  <c r="P29" i="27"/>
  <c r="E29" i="27"/>
  <c r="S28" i="27"/>
  <c r="R28" i="27"/>
  <c r="Q28" i="27"/>
  <c r="P28" i="27"/>
  <c r="E28" i="27"/>
  <c r="S27" i="27"/>
  <c r="R27" i="27"/>
  <c r="Q27" i="27"/>
  <c r="P27" i="27"/>
  <c r="E27" i="27"/>
  <c r="O25" i="27"/>
  <c r="N25" i="27"/>
  <c r="M25" i="27"/>
  <c r="L25" i="27"/>
  <c r="K25" i="27"/>
  <c r="J25" i="27"/>
  <c r="I25" i="27"/>
  <c r="Q25" i="27" s="1"/>
  <c r="H25" i="27"/>
  <c r="R25" i="27" s="1"/>
  <c r="G25" i="27"/>
  <c r="F25" i="27"/>
  <c r="C25" i="27"/>
  <c r="B25" i="27"/>
  <c r="E25" i="27" s="1"/>
  <c r="S24" i="27"/>
  <c r="R24" i="27"/>
  <c r="Q24" i="27"/>
  <c r="P24" i="27"/>
  <c r="E24" i="27"/>
  <c r="S23" i="27"/>
  <c r="R23" i="27"/>
  <c r="Q23" i="27"/>
  <c r="P23" i="27"/>
  <c r="E23" i="27"/>
  <c r="S22" i="27"/>
  <c r="R22" i="27"/>
  <c r="Q22" i="27"/>
  <c r="P22" i="27"/>
  <c r="E22" i="27"/>
  <c r="S21" i="27"/>
  <c r="R21" i="27"/>
  <c r="Q21" i="27"/>
  <c r="P21" i="27"/>
  <c r="E21" i="27"/>
  <c r="U21" i="27" s="1"/>
  <c r="S20" i="27"/>
  <c r="R20" i="27"/>
  <c r="Q20" i="27"/>
  <c r="P20" i="27"/>
  <c r="E20" i="27"/>
  <c r="T20" i="27" s="1"/>
  <c r="S19" i="27"/>
  <c r="R19" i="27"/>
  <c r="Q19" i="27"/>
  <c r="P19" i="27"/>
  <c r="E19" i="27"/>
  <c r="S18" i="27"/>
  <c r="R18" i="27"/>
  <c r="Q18" i="27"/>
  <c r="P18" i="27"/>
  <c r="E18" i="27"/>
  <c r="O16" i="27"/>
  <c r="N16" i="27"/>
  <c r="M16" i="27"/>
  <c r="L16" i="27"/>
  <c r="K16" i="27"/>
  <c r="J16" i="27"/>
  <c r="I16" i="27"/>
  <c r="H16" i="27"/>
  <c r="R16" i="27" s="1"/>
  <c r="G16" i="27"/>
  <c r="F16" i="27"/>
  <c r="C16" i="27"/>
  <c r="E16" i="27" s="1"/>
  <c r="B16" i="27"/>
  <c r="S15" i="27"/>
  <c r="R15" i="27"/>
  <c r="Q15" i="27"/>
  <c r="P15" i="27"/>
  <c r="E15" i="27"/>
  <c r="S14" i="27"/>
  <c r="R14" i="27"/>
  <c r="Q14" i="27"/>
  <c r="P14" i="27"/>
  <c r="E14" i="27"/>
  <c r="U14" i="27" s="1"/>
  <c r="S13" i="27"/>
  <c r="R13" i="27"/>
  <c r="Q13" i="27"/>
  <c r="P13" i="27"/>
  <c r="E13" i="27"/>
  <c r="T13" i="27" s="1"/>
  <c r="S12" i="27"/>
  <c r="R12" i="27"/>
  <c r="Q12" i="27"/>
  <c r="P12" i="27"/>
  <c r="E12" i="27"/>
  <c r="T11" i="27"/>
  <c r="S11" i="27"/>
  <c r="R11" i="27"/>
  <c r="Q11" i="27"/>
  <c r="P11" i="27"/>
  <c r="E11" i="27"/>
  <c r="U11" i="27" s="1"/>
  <c r="S10" i="27"/>
  <c r="R10" i="27"/>
  <c r="Q10" i="27"/>
  <c r="P10" i="27"/>
  <c r="E10" i="27"/>
  <c r="S9" i="27"/>
  <c r="R9" i="27"/>
  <c r="Q9" i="27"/>
  <c r="P9" i="27"/>
  <c r="E9" i="27"/>
  <c r="S96" i="26"/>
  <c r="R96" i="26"/>
  <c r="Q96" i="26"/>
  <c r="P96" i="26"/>
  <c r="E96" i="26"/>
  <c r="T95" i="26"/>
  <c r="S95" i="26"/>
  <c r="R95" i="26"/>
  <c r="Q95" i="26"/>
  <c r="P95" i="26"/>
  <c r="E95" i="26"/>
  <c r="U95" i="26" s="1"/>
  <c r="S94" i="26"/>
  <c r="R94" i="26"/>
  <c r="Q94" i="26"/>
  <c r="P94" i="26"/>
  <c r="E94" i="26"/>
  <c r="U94" i="26" s="1"/>
  <c r="S93" i="26"/>
  <c r="R93" i="26"/>
  <c r="Q93" i="26"/>
  <c r="P93" i="26"/>
  <c r="E93" i="26"/>
  <c r="T93" i="26" s="1"/>
  <c r="S92" i="26"/>
  <c r="R92" i="26"/>
  <c r="Q92" i="26"/>
  <c r="P92" i="26"/>
  <c r="E92" i="26"/>
  <c r="S91" i="26"/>
  <c r="R91" i="26"/>
  <c r="Q91" i="26"/>
  <c r="P91" i="26"/>
  <c r="E91" i="26"/>
  <c r="S90" i="26"/>
  <c r="R90" i="26"/>
  <c r="Q90" i="26"/>
  <c r="P90" i="26"/>
  <c r="E90" i="26"/>
  <c r="T90" i="26" s="1"/>
  <c r="T89" i="26"/>
  <c r="S89" i="26"/>
  <c r="R89" i="26"/>
  <c r="Q89" i="26"/>
  <c r="P89" i="26"/>
  <c r="E89" i="26"/>
  <c r="U89" i="26" s="1"/>
  <c r="S88" i="26"/>
  <c r="R88" i="26"/>
  <c r="Q88" i="26"/>
  <c r="P88" i="26"/>
  <c r="E88" i="26"/>
  <c r="S86" i="26"/>
  <c r="R86" i="26"/>
  <c r="Q86" i="26"/>
  <c r="P86" i="26"/>
  <c r="E86" i="26"/>
  <c r="O74" i="26"/>
  <c r="N74" i="26"/>
  <c r="M74" i="26"/>
  <c r="L74" i="26"/>
  <c r="K74" i="26"/>
  <c r="J74" i="26"/>
  <c r="I74" i="26"/>
  <c r="H74" i="26"/>
  <c r="G74" i="26"/>
  <c r="F74" i="26"/>
  <c r="C74" i="26"/>
  <c r="B74" i="26"/>
  <c r="O73" i="26"/>
  <c r="N73" i="26"/>
  <c r="M73" i="26"/>
  <c r="L73" i="26"/>
  <c r="K73" i="26"/>
  <c r="S73" i="26" s="1"/>
  <c r="J73" i="26"/>
  <c r="I73" i="26"/>
  <c r="Q73" i="26" s="1"/>
  <c r="H73" i="26"/>
  <c r="G73" i="26"/>
  <c r="F73" i="26"/>
  <c r="C73" i="26"/>
  <c r="B73" i="26"/>
  <c r="E73" i="26" s="1"/>
  <c r="O72" i="26"/>
  <c r="N72" i="26"/>
  <c r="M72" i="26"/>
  <c r="L72" i="26"/>
  <c r="K72" i="26"/>
  <c r="J72" i="26"/>
  <c r="I72" i="26"/>
  <c r="S72" i="26" s="1"/>
  <c r="H72" i="26"/>
  <c r="R72" i="26" s="1"/>
  <c r="G72" i="26"/>
  <c r="F72" i="26"/>
  <c r="C72" i="26"/>
  <c r="B72" i="26"/>
  <c r="E72" i="26" s="1"/>
  <c r="S71" i="26"/>
  <c r="R71" i="26"/>
  <c r="Q71" i="26"/>
  <c r="P71" i="26"/>
  <c r="E71" i="26"/>
  <c r="S70" i="26"/>
  <c r="R70" i="26"/>
  <c r="Q70" i="26"/>
  <c r="P70" i="26"/>
  <c r="E70" i="26"/>
  <c r="T70" i="26" s="1"/>
  <c r="O68" i="26"/>
  <c r="N68" i="26"/>
  <c r="M68" i="26"/>
  <c r="L68" i="26"/>
  <c r="K68" i="26"/>
  <c r="J68" i="26"/>
  <c r="I68" i="26"/>
  <c r="H68" i="26"/>
  <c r="G68" i="26"/>
  <c r="F68" i="26"/>
  <c r="C68" i="26"/>
  <c r="B68" i="26"/>
  <c r="E68" i="26" s="1"/>
  <c r="O67" i="26"/>
  <c r="N67" i="26"/>
  <c r="M67" i="26"/>
  <c r="L67" i="26"/>
  <c r="K67" i="26"/>
  <c r="J67" i="26"/>
  <c r="I67" i="26"/>
  <c r="S67" i="26" s="1"/>
  <c r="H67" i="26"/>
  <c r="R67" i="26" s="1"/>
  <c r="G67" i="26"/>
  <c r="F67" i="26"/>
  <c r="C67" i="26"/>
  <c r="B67" i="26"/>
  <c r="U66" i="26"/>
  <c r="S66" i="26"/>
  <c r="R66" i="26"/>
  <c r="Q66" i="26"/>
  <c r="P66" i="26"/>
  <c r="E66" i="26"/>
  <c r="T66" i="26" s="1"/>
  <c r="U65" i="26"/>
  <c r="T65" i="26"/>
  <c r="S65" i="26"/>
  <c r="R65" i="26"/>
  <c r="Q65" i="26"/>
  <c r="P65" i="26"/>
  <c r="E65" i="26"/>
  <c r="S64" i="26"/>
  <c r="R64" i="26"/>
  <c r="Q64" i="26"/>
  <c r="P64" i="26"/>
  <c r="E64" i="26"/>
  <c r="S63" i="26"/>
  <c r="R63" i="26"/>
  <c r="Q63" i="26"/>
  <c r="P63" i="26"/>
  <c r="E63" i="26"/>
  <c r="U63" i="26" s="1"/>
  <c r="U62" i="26"/>
  <c r="S62" i="26"/>
  <c r="R62" i="26"/>
  <c r="Q62" i="26"/>
  <c r="P62" i="26"/>
  <c r="E62" i="26"/>
  <c r="O60" i="26"/>
  <c r="N60" i="26"/>
  <c r="M60" i="26"/>
  <c r="L60" i="26"/>
  <c r="K60" i="26"/>
  <c r="J60" i="26"/>
  <c r="I60" i="26"/>
  <c r="S60" i="26" s="1"/>
  <c r="H60" i="26"/>
  <c r="R60" i="26" s="1"/>
  <c r="C60" i="26"/>
  <c r="B60" i="26"/>
  <c r="E60" i="26" s="1"/>
  <c r="T59" i="26"/>
  <c r="S59" i="26"/>
  <c r="R59" i="26"/>
  <c r="Q59" i="26"/>
  <c r="P59" i="26"/>
  <c r="E59" i="26"/>
  <c r="U59" i="26" s="1"/>
  <c r="S58" i="26"/>
  <c r="R58" i="26"/>
  <c r="Q58" i="26"/>
  <c r="P58" i="26"/>
  <c r="E58" i="26"/>
  <c r="S57" i="26"/>
  <c r="R57" i="26"/>
  <c r="Q57" i="26"/>
  <c r="P57" i="26"/>
  <c r="E57" i="26"/>
  <c r="U56" i="26"/>
  <c r="T56" i="26"/>
  <c r="S56" i="26"/>
  <c r="R56" i="26"/>
  <c r="Q56" i="26"/>
  <c r="P56" i="26"/>
  <c r="E56" i="26"/>
  <c r="O54" i="26"/>
  <c r="N54" i="26"/>
  <c r="M54" i="26"/>
  <c r="L54" i="26"/>
  <c r="K54" i="26"/>
  <c r="J54" i="26"/>
  <c r="I54" i="26"/>
  <c r="H54" i="26"/>
  <c r="G54" i="26"/>
  <c r="F54" i="26"/>
  <c r="C54" i="26"/>
  <c r="B54" i="26"/>
  <c r="S53" i="26"/>
  <c r="R53" i="26"/>
  <c r="Q53" i="26"/>
  <c r="P53" i="26"/>
  <c r="E53" i="26"/>
  <c r="T52" i="26"/>
  <c r="S52" i="26"/>
  <c r="R52" i="26"/>
  <c r="Q52" i="26"/>
  <c r="P52" i="26"/>
  <c r="E52" i="26"/>
  <c r="U52" i="26" s="1"/>
  <c r="S51" i="26"/>
  <c r="R51" i="26"/>
  <c r="Q51" i="26"/>
  <c r="P51" i="26"/>
  <c r="E51" i="26"/>
  <c r="U51" i="26" s="1"/>
  <c r="S50" i="26"/>
  <c r="R50" i="26"/>
  <c r="Q50" i="26"/>
  <c r="P50" i="26"/>
  <c r="E50" i="26"/>
  <c r="T50" i="26" s="1"/>
  <c r="S49" i="26"/>
  <c r="R49" i="26"/>
  <c r="Q49" i="26"/>
  <c r="P49" i="26"/>
  <c r="E49" i="26"/>
  <c r="S48" i="26"/>
  <c r="R48" i="26"/>
  <c r="Q48" i="26"/>
  <c r="P48" i="26"/>
  <c r="E48" i="26"/>
  <c r="S47" i="26"/>
  <c r="R47" i="26"/>
  <c r="Q47" i="26"/>
  <c r="P47" i="26"/>
  <c r="E47" i="26"/>
  <c r="T47" i="26" s="1"/>
  <c r="S46" i="26"/>
  <c r="R46" i="26"/>
  <c r="Q46" i="26"/>
  <c r="P46" i="26"/>
  <c r="E46" i="26"/>
  <c r="U46" i="26" s="1"/>
  <c r="S45" i="26"/>
  <c r="R45" i="26"/>
  <c r="Q45" i="26"/>
  <c r="P45" i="26"/>
  <c r="E45" i="26"/>
  <c r="S44" i="26"/>
  <c r="R44" i="26"/>
  <c r="Q44" i="26"/>
  <c r="P44" i="26"/>
  <c r="E44" i="26"/>
  <c r="T43" i="26"/>
  <c r="S43" i="26"/>
  <c r="R43" i="26"/>
  <c r="Q43" i="26"/>
  <c r="P43" i="26"/>
  <c r="E43" i="26"/>
  <c r="U43" i="26" s="1"/>
  <c r="O41" i="26"/>
  <c r="N41" i="26"/>
  <c r="M41" i="26"/>
  <c r="L41" i="26"/>
  <c r="K41" i="26"/>
  <c r="J41" i="26"/>
  <c r="I41" i="26"/>
  <c r="S41" i="26" s="1"/>
  <c r="H41" i="26"/>
  <c r="R41" i="26" s="1"/>
  <c r="G41" i="26"/>
  <c r="F41" i="26"/>
  <c r="C41" i="26"/>
  <c r="E41" i="26" s="1"/>
  <c r="B41" i="26"/>
  <c r="S40" i="26"/>
  <c r="R40" i="26"/>
  <c r="Q40" i="26"/>
  <c r="P40" i="26"/>
  <c r="E40" i="26"/>
  <c r="S39" i="26"/>
  <c r="R39" i="26"/>
  <c r="Q39" i="26"/>
  <c r="P39" i="26"/>
  <c r="E39" i="26"/>
  <c r="T39" i="26" s="1"/>
  <c r="S38" i="26"/>
  <c r="R38" i="26"/>
  <c r="Q38" i="26"/>
  <c r="P38" i="26"/>
  <c r="E38" i="26"/>
  <c r="U38" i="26" s="1"/>
  <c r="S37" i="26"/>
  <c r="R37" i="26"/>
  <c r="Q37" i="26"/>
  <c r="P37" i="26"/>
  <c r="E37" i="26"/>
  <c r="S36" i="26"/>
  <c r="R36" i="26"/>
  <c r="Q36" i="26"/>
  <c r="P36" i="26"/>
  <c r="E36" i="26"/>
  <c r="O34" i="26"/>
  <c r="N34" i="26"/>
  <c r="M34" i="26"/>
  <c r="L34" i="26"/>
  <c r="K34" i="26"/>
  <c r="J34" i="26"/>
  <c r="I34" i="26"/>
  <c r="S34" i="26" s="1"/>
  <c r="H34" i="26"/>
  <c r="G34" i="26"/>
  <c r="F34" i="26"/>
  <c r="C34" i="26"/>
  <c r="B34" i="26"/>
  <c r="E34" i="26" s="1"/>
  <c r="S33" i="26"/>
  <c r="R33" i="26"/>
  <c r="Q33" i="26"/>
  <c r="P33" i="26"/>
  <c r="E33" i="26"/>
  <c r="O31" i="26"/>
  <c r="N31" i="26"/>
  <c r="M31" i="26"/>
  <c r="L31" i="26"/>
  <c r="K31" i="26"/>
  <c r="J31" i="26"/>
  <c r="I31" i="26"/>
  <c r="S31" i="26" s="1"/>
  <c r="H31" i="26"/>
  <c r="R31" i="26" s="1"/>
  <c r="G31" i="26"/>
  <c r="F31" i="26"/>
  <c r="C31" i="26"/>
  <c r="B31" i="26"/>
  <c r="U30" i="26"/>
  <c r="S30" i="26"/>
  <c r="R30" i="26"/>
  <c r="Q30" i="26"/>
  <c r="P30" i="26"/>
  <c r="E30" i="26"/>
  <c r="T30" i="26" s="1"/>
  <c r="S29" i="26"/>
  <c r="R29" i="26"/>
  <c r="Q29" i="26"/>
  <c r="P29" i="26"/>
  <c r="E29" i="26"/>
  <c r="U29" i="26" s="1"/>
  <c r="S28" i="26"/>
  <c r="R28" i="26"/>
  <c r="Q28" i="26"/>
  <c r="P28" i="26"/>
  <c r="E28" i="26"/>
  <c r="U28" i="26" s="1"/>
  <c r="S27" i="26"/>
  <c r="R27" i="26"/>
  <c r="Q27" i="26"/>
  <c r="P27" i="26"/>
  <c r="E27" i="26"/>
  <c r="O25" i="26"/>
  <c r="N25" i="26"/>
  <c r="M25" i="26"/>
  <c r="L25" i="26"/>
  <c r="K25" i="26"/>
  <c r="J25" i="26"/>
  <c r="I25" i="26"/>
  <c r="S25" i="26" s="1"/>
  <c r="H25" i="26"/>
  <c r="P25" i="26" s="1"/>
  <c r="G25" i="26"/>
  <c r="F25" i="26"/>
  <c r="E25" i="26"/>
  <c r="C25" i="26"/>
  <c r="B25" i="26"/>
  <c r="S24" i="26"/>
  <c r="R24" i="26"/>
  <c r="Q24" i="26"/>
  <c r="P24" i="26"/>
  <c r="E24" i="26"/>
  <c r="T24" i="26" s="1"/>
  <c r="S23" i="26"/>
  <c r="R23" i="26"/>
  <c r="Q23" i="26"/>
  <c r="P23" i="26"/>
  <c r="E23" i="26"/>
  <c r="S22" i="26"/>
  <c r="R22" i="26"/>
  <c r="Q22" i="26"/>
  <c r="P22" i="26"/>
  <c r="E22" i="26"/>
  <c r="T22" i="26" s="1"/>
  <c r="U21" i="26"/>
  <c r="S21" i="26"/>
  <c r="R21" i="26"/>
  <c r="Q21" i="26"/>
  <c r="P21" i="26"/>
  <c r="E21" i="26"/>
  <c r="T21" i="26" s="1"/>
  <c r="S20" i="26"/>
  <c r="R20" i="26"/>
  <c r="Q20" i="26"/>
  <c r="P20" i="26"/>
  <c r="E20" i="26"/>
  <c r="S19" i="26"/>
  <c r="R19" i="26"/>
  <c r="Q19" i="26"/>
  <c r="P19" i="26"/>
  <c r="E19" i="26"/>
  <c r="S18" i="26"/>
  <c r="R18" i="26"/>
  <c r="Q18" i="26"/>
  <c r="P18" i="26"/>
  <c r="E18" i="26"/>
  <c r="T18" i="26" s="1"/>
  <c r="O16" i="26"/>
  <c r="N16" i="26"/>
  <c r="M16" i="26"/>
  <c r="L16" i="26"/>
  <c r="K16" i="26"/>
  <c r="S16" i="26" s="1"/>
  <c r="J16" i="26"/>
  <c r="R16" i="26" s="1"/>
  <c r="I16" i="26"/>
  <c r="H16" i="26"/>
  <c r="G16" i="26"/>
  <c r="F16" i="26"/>
  <c r="C16" i="26"/>
  <c r="B16" i="26"/>
  <c r="T15" i="26"/>
  <c r="S15" i="26"/>
  <c r="R15" i="26"/>
  <c r="Q15" i="26"/>
  <c r="P15" i="26"/>
  <c r="E15" i="26"/>
  <c r="U15" i="26" s="1"/>
  <c r="S14" i="26"/>
  <c r="R14" i="26"/>
  <c r="Q14" i="26"/>
  <c r="P14" i="26"/>
  <c r="E14" i="26"/>
  <c r="T14" i="26" s="1"/>
  <c r="S13" i="26"/>
  <c r="R13" i="26"/>
  <c r="Q13" i="26"/>
  <c r="P13" i="26"/>
  <c r="E13" i="26"/>
  <c r="T13" i="26" s="1"/>
  <c r="S12" i="26"/>
  <c r="R12" i="26"/>
  <c r="Q12" i="26"/>
  <c r="P12" i="26"/>
  <c r="E12" i="26"/>
  <c r="U12" i="26" s="1"/>
  <c r="S11" i="26"/>
  <c r="R11" i="26"/>
  <c r="Q11" i="26"/>
  <c r="P11" i="26"/>
  <c r="E11" i="26"/>
  <c r="U10" i="26"/>
  <c r="S10" i="26"/>
  <c r="R10" i="26"/>
  <c r="Q10" i="26"/>
  <c r="P10" i="26"/>
  <c r="E10" i="26"/>
  <c r="U9" i="26"/>
  <c r="S9" i="26"/>
  <c r="R9" i="26"/>
  <c r="Q9" i="26"/>
  <c r="P9" i="26"/>
  <c r="E9" i="26"/>
  <c r="T9" i="26" s="1"/>
  <c r="S96" i="25"/>
  <c r="R96" i="25"/>
  <c r="Q96" i="25"/>
  <c r="P96" i="25"/>
  <c r="E96" i="25"/>
  <c r="U95" i="25"/>
  <c r="S95" i="25"/>
  <c r="R95" i="25"/>
  <c r="Q95" i="25"/>
  <c r="P95" i="25"/>
  <c r="E95" i="25"/>
  <c r="T95" i="25" s="1"/>
  <c r="S94" i="25"/>
  <c r="R94" i="25"/>
  <c r="Q94" i="25"/>
  <c r="P94" i="25"/>
  <c r="E94" i="25"/>
  <c r="U93" i="25"/>
  <c r="T93" i="25"/>
  <c r="S93" i="25"/>
  <c r="R93" i="25"/>
  <c r="Q93" i="25"/>
  <c r="P93" i="25"/>
  <c r="E93" i="25"/>
  <c r="S92" i="25"/>
  <c r="R92" i="25"/>
  <c r="Q92" i="25"/>
  <c r="P92" i="25"/>
  <c r="E92" i="25"/>
  <c r="S91" i="25"/>
  <c r="R91" i="25"/>
  <c r="Q91" i="25"/>
  <c r="P91" i="25"/>
  <c r="E91" i="25"/>
  <c r="S90" i="25"/>
  <c r="R90" i="25"/>
  <c r="Q90" i="25"/>
  <c r="P90" i="25"/>
  <c r="E90" i="25"/>
  <c r="U89" i="25"/>
  <c r="S89" i="25"/>
  <c r="R89" i="25"/>
  <c r="Q89" i="25"/>
  <c r="P89" i="25"/>
  <c r="E89" i="25"/>
  <c r="T89" i="25" s="1"/>
  <c r="S88" i="25"/>
  <c r="R88" i="25"/>
  <c r="Q88" i="25"/>
  <c r="Q87" i="25" s="1"/>
  <c r="P88" i="25"/>
  <c r="E88" i="25"/>
  <c r="T88" i="25" s="1"/>
  <c r="S86" i="25"/>
  <c r="R86" i="25"/>
  <c r="Q86" i="25"/>
  <c r="P86" i="25"/>
  <c r="E86" i="25"/>
  <c r="U86" i="25" s="1"/>
  <c r="O74" i="25"/>
  <c r="N74" i="25"/>
  <c r="M74" i="25"/>
  <c r="L74" i="25"/>
  <c r="K74" i="25"/>
  <c r="J74" i="25"/>
  <c r="I74" i="25"/>
  <c r="H74" i="25"/>
  <c r="G74" i="25"/>
  <c r="F74" i="25"/>
  <c r="C74" i="25"/>
  <c r="B74" i="25"/>
  <c r="O73" i="25"/>
  <c r="N73" i="25"/>
  <c r="M73" i="25"/>
  <c r="L73" i="25"/>
  <c r="K73" i="25"/>
  <c r="J73" i="25"/>
  <c r="I73" i="25"/>
  <c r="H73" i="25"/>
  <c r="G73" i="25"/>
  <c r="F73" i="25"/>
  <c r="C73" i="25"/>
  <c r="B73" i="25"/>
  <c r="E73" i="25" s="1"/>
  <c r="O72" i="25"/>
  <c r="N72" i="25"/>
  <c r="M72" i="25"/>
  <c r="L72" i="25"/>
  <c r="K72" i="25"/>
  <c r="J72" i="25"/>
  <c r="I72" i="25"/>
  <c r="H72" i="25"/>
  <c r="R72" i="25" s="1"/>
  <c r="G72" i="25"/>
  <c r="F72" i="25"/>
  <c r="C72" i="25"/>
  <c r="B72" i="25"/>
  <c r="U71" i="25"/>
  <c r="S71" i="25"/>
  <c r="R71" i="25"/>
  <c r="Q71" i="25"/>
  <c r="P71" i="25"/>
  <c r="E71" i="25"/>
  <c r="T71" i="25" s="1"/>
  <c r="S70" i="25"/>
  <c r="R70" i="25"/>
  <c r="Q70" i="25"/>
  <c r="P70" i="25"/>
  <c r="E70" i="25"/>
  <c r="U70" i="25" s="1"/>
  <c r="O68" i="25"/>
  <c r="N68" i="25"/>
  <c r="M68" i="25"/>
  <c r="L68" i="25"/>
  <c r="K68" i="25"/>
  <c r="J68" i="25"/>
  <c r="I68" i="25"/>
  <c r="H68" i="25"/>
  <c r="G68" i="25"/>
  <c r="F68" i="25"/>
  <c r="C68" i="25"/>
  <c r="B68" i="25"/>
  <c r="S67" i="25"/>
  <c r="O67" i="25"/>
  <c r="N67" i="25"/>
  <c r="M67" i="25"/>
  <c r="L67" i="25"/>
  <c r="K67" i="25"/>
  <c r="J67" i="25"/>
  <c r="I67" i="25"/>
  <c r="Q67" i="25" s="1"/>
  <c r="H67" i="25"/>
  <c r="R67" i="25" s="1"/>
  <c r="G67" i="25"/>
  <c r="F67" i="25"/>
  <c r="C67" i="25"/>
  <c r="B67" i="25"/>
  <c r="E67" i="25" s="1"/>
  <c r="S66" i="25"/>
  <c r="R66" i="25"/>
  <c r="Q66" i="25"/>
  <c r="P66" i="25"/>
  <c r="E66" i="25"/>
  <c r="S65" i="25"/>
  <c r="R65" i="25"/>
  <c r="Q65" i="25"/>
  <c r="P65" i="25"/>
  <c r="E65" i="25"/>
  <c r="T64" i="25"/>
  <c r="S64" i="25"/>
  <c r="R64" i="25"/>
  <c r="Q64" i="25"/>
  <c r="P64" i="25"/>
  <c r="E64" i="25"/>
  <c r="U64" i="25" s="1"/>
  <c r="S63" i="25"/>
  <c r="R63" i="25"/>
  <c r="Q63" i="25"/>
  <c r="P63" i="25"/>
  <c r="E63" i="25"/>
  <c r="S62" i="25"/>
  <c r="R62" i="25"/>
  <c r="Q62" i="25"/>
  <c r="P62" i="25"/>
  <c r="E62" i="25"/>
  <c r="S60" i="25"/>
  <c r="O60" i="25"/>
  <c r="N60" i="25"/>
  <c r="M60" i="25"/>
  <c r="L60" i="25"/>
  <c r="K60" i="25"/>
  <c r="J60" i="25"/>
  <c r="I60" i="25"/>
  <c r="H60" i="25"/>
  <c r="R60" i="25" s="1"/>
  <c r="C60" i="25"/>
  <c r="B60" i="25"/>
  <c r="S59" i="25"/>
  <c r="R59" i="25"/>
  <c r="Q59" i="25"/>
  <c r="P59" i="25"/>
  <c r="E59" i="25"/>
  <c r="T59" i="25" s="1"/>
  <c r="S58" i="25"/>
  <c r="R58" i="25"/>
  <c r="Q58" i="25"/>
  <c r="P58" i="25"/>
  <c r="E58" i="25"/>
  <c r="S57" i="25"/>
  <c r="R57" i="25"/>
  <c r="Q57" i="25"/>
  <c r="P57" i="25"/>
  <c r="E57" i="25"/>
  <c r="T57" i="25" s="1"/>
  <c r="S56" i="25"/>
  <c r="R56" i="25"/>
  <c r="Q56" i="25"/>
  <c r="P56" i="25"/>
  <c r="E56" i="25"/>
  <c r="O54" i="25"/>
  <c r="N54" i="25"/>
  <c r="M54" i="25"/>
  <c r="L54" i="25"/>
  <c r="K54" i="25"/>
  <c r="J54" i="25"/>
  <c r="I54" i="25"/>
  <c r="S54" i="25" s="1"/>
  <c r="H54" i="25"/>
  <c r="G54" i="25"/>
  <c r="F54" i="25"/>
  <c r="C54" i="25"/>
  <c r="B54" i="25"/>
  <c r="S53" i="25"/>
  <c r="R53" i="25"/>
  <c r="Q53" i="25"/>
  <c r="P53" i="25"/>
  <c r="E53" i="25"/>
  <c r="T53" i="25" s="1"/>
  <c r="S52" i="25"/>
  <c r="R52" i="25"/>
  <c r="Q52" i="25"/>
  <c r="P52" i="25"/>
  <c r="E52" i="25"/>
  <c r="U52" i="25" s="1"/>
  <c r="S51" i="25"/>
  <c r="R51" i="25"/>
  <c r="Q51" i="25"/>
  <c r="P51" i="25"/>
  <c r="E51" i="25"/>
  <c r="S50" i="25"/>
  <c r="R50" i="25"/>
  <c r="Q50" i="25"/>
  <c r="P50" i="25"/>
  <c r="E50" i="25"/>
  <c r="S49" i="25"/>
  <c r="R49" i="25"/>
  <c r="Q49" i="25"/>
  <c r="P49" i="25"/>
  <c r="E49" i="25"/>
  <c r="T49" i="25" s="1"/>
  <c r="S48" i="25"/>
  <c r="R48" i="25"/>
  <c r="Q48" i="25"/>
  <c r="P48" i="25"/>
  <c r="E48" i="25"/>
  <c r="S47" i="25"/>
  <c r="R47" i="25"/>
  <c r="Q47" i="25"/>
  <c r="P47" i="25"/>
  <c r="E47" i="25"/>
  <c r="S46" i="25"/>
  <c r="R46" i="25"/>
  <c r="Q46" i="25"/>
  <c r="P46" i="25"/>
  <c r="E46" i="25"/>
  <c r="T46" i="25" s="1"/>
  <c r="S45" i="25"/>
  <c r="R45" i="25"/>
  <c r="Q45" i="25"/>
  <c r="P45" i="25"/>
  <c r="E45" i="25"/>
  <c r="T45" i="25" s="1"/>
  <c r="S44" i="25"/>
  <c r="R44" i="25"/>
  <c r="Q44" i="25"/>
  <c r="P44" i="25"/>
  <c r="E44" i="25"/>
  <c r="U44" i="25" s="1"/>
  <c r="S43" i="25"/>
  <c r="R43" i="25"/>
  <c r="Q43" i="25"/>
  <c r="P43" i="25"/>
  <c r="E43" i="25"/>
  <c r="O41" i="25"/>
  <c r="N41" i="25"/>
  <c r="M41" i="25"/>
  <c r="L41" i="25"/>
  <c r="K41" i="25"/>
  <c r="J41" i="25"/>
  <c r="I41" i="25"/>
  <c r="S41" i="25" s="1"/>
  <c r="H41" i="25"/>
  <c r="R41" i="25" s="1"/>
  <c r="G41" i="25"/>
  <c r="F41" i="25"/>
  <c r="C41" i="25"/>
  <c r="B41" i="25"/>
  <c r="S40" i="25"/>
  <c r="R40" i="25"/>
  <c r="Q40" i="25"/>
  <c r="P40" i="25"/>
  <c r="E40" i="25"/>
  <c r="S39" i="25"/>
  <c r="R39" i="25"/>
  <c r="Q39" i="25"/>
  <c r="P39" i="25"/>
  <c r="E39" i="25"/>
  <c r="S38" i="25"/>
  <c r="R38" i="25"/>
  <c r="Q38" i="25"/>
  <c r="P38" i="25"/>
  <c r="E38" i="25"/>
  <c r="T38" i="25" s="1"/>
  <c r="S37" i="25"/>
  <c r="R37" i="25"/>
  <c r="Q37" i="25"/>
  <c r="P37" i="25"/>
  <c r="E37" i="25"/>
  <c r="U37" i="25" s="1"/>
  <c r="S36" i="25"/>
  <c r="R36" i="25"/>
  <c r="Q36" i="25"/>
  <c r="P36" i="25"/>
  <c r="T36" i="25" s="1"/>
  <c r="E36" i="25"/>
  <c r="O34" i="25"/>
  <c r="N34" i="25"/>
  <c r="M34" i="25"/>
  <c r="L34" i="25"/>
  <c r="K34" i="25"/>
  <c r="J34" i="25"/>
  <c r="I34" i="25"/>
  <c r="S34" i="25" s="1"/>
  <c r="H34" i="25"/>
  <c r="G34" i="25"/>
  <c r="F34" i="25"/>
  <c r="C34" i="25"/>
  <c r="B34" i="25"/>
  <c r="S33" i="25"/>
  <c r="R33" i="25"/>
  <c r="Q33" i="25"/>
  <c r="P33" i="25"/>
  <c r="E33" i="25"/>
  <c r="O31" i="25"/>
  <c r="N31" i="25"/>
  <c r="M31" i="25"/>
  <c r="L31" i="25"/>
  <c r="K31" i="25"/>
  <c r="J31" i="25"/>
  <c r="I31" i="25"/>
  <c r="S31" i="25" s="1"/>
  <c r="H31" i="25"/>
  <c r="R31" i="25" s="1"/>
  <c r="G31" i="25"/>
  <c r="F31" i="25"/>
  <c r="C31" i="25"/>
  <c r="B31" i="25"/>
  <c r="E31" i="25" s="1"/>
  <c r="S30" i="25"/>
  <c r="R30" i="25"/>
  <c r="Q30" i="25"/>
  <c r="P30" i="25"/>
  <c r="E30" i="25"/>
  <c r="U30" i="25" s="1"/>
  <c r="S29" i="25"/>
  <c r="R29" i="25"/>
  <c r="Q29" i="25"/>
  <c r="P29" i="25"/>
  <c r="E29" i="25"/>
  <c r="S28" i="25"/>
  <c r="R28" i="25"/>
  <c r="Q28" i="25"/>
  <c r="P28" i="25"/>
  <c r="E28" i="25"/>
  <c r="T27" i="25"/>
  <c r="S27" i="25"/>
  <c r="R27" i="25"/>
  <c r="Q27" i="25"/>
  <c r="P27" i="25"/>
  <c r="E27" i="25"/>
  <c r="U27" i="25" s="1"/>
  <c r="O25" i="25"/>
  <c r="N25" i="25"/>
  <c r="M25" i="25"/>
  <c r="L25" i="25"/>
  <c r="K25" i="25"/>
  <c r="J25" i="25"/>
  <c r="I25" i="25"/>
  <c r="H25" i="25"/>
  <c r="R25" i="25" s="1"/>
  <c r="G25" i="25"/>
  <c r="F25" i="25"/>
  <c r="E25" i="25"/>
  <c r="C25" i="25"/>
  <c r="B25" i="25"/>
  <c r="T24" i="25"/>
  <c r="S24" i="25"/>
  <c r="R24" i="25"/>
  <c r="Q24" i="25"/>
  <c r="P24" i="25"/>
  <c r="E24" i="25"/>
  <c r="U24" i="25" s="1"/>
  <c r="S23" i="25"/>
  <c r="R23" i="25"/>
  <c r="Q23" i="25"/>
  <c r="P23" i="25"/>
  <c r="E23" i="25"/>
  <c r="S22" i="25"/>
  <c r="R22" i="25"/>
  <c r="Q22" i="25"/>
  <c r="P22" i="25"/>
  <c r="E22" i="25"/>
  <c r="U21" i="25"/>
  <c r="S21" i="25"/>
  <c r="R21" i="25"/>
  <c r="Q21" i="25"/>
  <c r="P21" i="25"/>
  <c r="E21" i="25"/>
  <c r="T21" i="25" s="1"/>
  <c r="S20" i="25"/>
  <c r="R20" i="25"/>
  <c r="Q20" i="25"/>
  <c r="P20" i="25"/>
  <c r="E20" i="25"/>
  <c r="S19" i="25"/>
  <c r="R19" i="25"/>
  <c r="Q19" i="25"/>
  <c r="P19" i="25"/>
  <c r="E19" i="25"/>
  <c r="S18" i="25"/>
  <c r="R18" i="25"/>
  <c r="Q18" i="25"/>
  <c r="P18" i="25"/>
  <c r="E18" i="25"/>
  <c r="T18" i="25" s="1"/>
  <c r="O16" i="25"/>
  <c r="N16" i="25"/>
  <c r="M16" i="25"/>
  <c r="L16" i="25"/>
  <c r="K16" i="25"/>
  <c r="S16" i="25" s="1"/>
  <c r="J16" i="25"/>
  <c r="I16" i="25"/>
  <c r="H16" i="25"/>
  <c r="G16" i="25"/>
  <c r="F16" i="25"/>
  <c r="C16" i="25"/>
  <c r="B16" i="25"/>
  <c r="E16" i="25" s="1"/>
  <c r="S15" i="25"/>
  <c r="R15" i="25"/>
  <c r="Q15" i="25"/>
  <c r="P15" i="25"/>
  <c r="E15" i="25"/>
  <c r="S14" i="25"/>
  <c r="R14" i="25"/>
  <c r="Q14" i="25"/>
  <c r="P14" i="25"/>
  <c r="E14" i="25"/>
  <c r="T14" i="25" s="1"/>
  <c r="U13" i="25"/>
  <c r="T13" i="25"/>
  <c r="S13" i="25"/>
  <c r="R13" i="25"/>
  <c r="Q13" i="25"/>
  <c r="P13" i="25"/>
  <c r="E13" i="25"/>
  <c r="S12" i="25"/>
  <c r="R12" i="25"/>
  <c r="Q12" i="25"/>
  <c r="P12" i="25"/>
  <c r="E12" i="25"/>
  <c r="S11" i="25"/>
  <c r="R11" i="25"/>
  <c r="Q11" i="25"/>
  <c r="P11" i="25"/>
  <c r="E11" i="25"/>
  <c r="S10" i="25"/>
  <c r="R10" i="25"/>
  <c r="Q10" i="25"/>
  <c r="U10" i="25" s="1"/>
  <c r="P10" i="25"/>
  <c r="E10" i="25"/>
  <c r="T10" i="25" s="1"/>
  <c r="T9" i="25"/>
  <c r="S9" i="25"/>
  <c r="R9" i="25"/>
  <c r="Q9" i="25"/>
  <c r="P9" i="25"/>
  <c r="E9" i="25"/>
  <c r="U9" i="25" s="1"/>
  <c r="T96" i="24"/>
  <c r="S96" i="24"/>
  <c r="R96" i="24"/>
  <c r="Q96" i="24"/>
  <c r="P96" i="24"/>
  <c r="E96" i="24"/>
  <c r="U96" i="24" s="1"/>
  <c r="S95" i="24"/>
  <c r="R95" i="24"/>
  <c r="Q95" i="24"/>
  <c r="P95" i="24"/>
  <c r="E95" i="24"/>
  <c r="U95" i="24" s="1"/>
  <c r="S94" i="24"/>
  <c r="R94" i="24"/>
  <c r="Q94" i="24"/>
  <c r="P94" i="24"/>
  <c r="E94" i="24"/>
  <c r="T93" i="24"/>
  <c r="S93" i="24"/>
  <c r="R93" i="24"/>
  <c r="Q93" i="24"/>
  <c r="P93" i="24"/>
  <c r="E93" i="24"/>
  <c r="U93" i="24" s="1"/>
  <c r="S92" i="24"/>
  <c r="R92" i="24"/>
  <c r="Q92" i="24"/>
  <c r="P92" i="24"/>
  <c r="E92" i="24"/>
  <c r="S91" i="24"/>
  <c r="R91" i="24"/>
  <c r="Q91" i="24"/>
  <c r="P91" i="24"/>
  <c r="E91" i="24"/>
  <c r="U90" i="24"/>
  <c r="S90" i="24"/>
  <c r="R90" i="24"/>
  <c r="Q90" i="24"/>
  <c r="P90" i="24"/>
  <c r="E90" i="24"/>
  <c r="T90" i="24" s="1"/>
  <c r="U89" i="24"/>
  <c r="S89" i="24"/>
  <c r="R89" i="24"/>
  <c r="Q89" i="24"/>
  <c r="P89" i="24"/>
  <c r="E89" i="24"/>
  <c r="T89" i="24" s="1"/>
  <c r="S88" i="24"/>
  <c r="R88" i="24"/>
  <c r="Q88" i="24"/>
  <c r="P88" i="24"/>
  <c r="E88" i="24"/>
  <c r="T88" i="24" s="1"/>
  <c r="S86" i="24"/>
  <c r="R86" i="24"/>
  <c r="Q86" i="24"/>
  <c r="P86" i="24"/>
  <c r="E86" i="24"/>
  <c r="U86" i="24" s="1"/>
  <c r="O74" i="24"/>
  <c r="N74" i="24"/>
  <c r="M74" i="24"/>
  <c r="L74" i="24"/>
  <c r="K74" i="24"/>
  <c r="J74" i="24"/>
  <c r="I74" i="24"/>
  <c r="H74" i="24"/>
  <c r="G74" i="24"/>
  <c r="F74" i="24"/>
  <c r="C74" i="24"/>
  <c r="B74" i="24"/>
  <c r="O73" i="24"/>
  <c r="N73" i="24"/>
  <c r="M73" i="24"/>
  <c r="L73" i="24"/>
  <c r="K73" i="24"/>
  <c r="J73" i="24"/>
  <c r="I73" i="24"/>
  <c r="S73" i="24" s="1"/>
  <c r="H73" i="24"/>
  <c r="R73" i="24" s="1"/>
  <c r="G73" i="24"/>
  <c r="F73" i="24"/>
  <c r="C73" i="24"/>
  <c r="E73" i="24" s="1"/>
  <c r="B73" i="24"/>
  <c r="R72" i="24"/>
  <c r="O72" i="24"/>
  <c r="N72" i="24"/>
  <c r="M72" i="24"/>
  <c r="L72" i="24"/>
  <c r="K72" i="24"/>
  <c r="J72" i="24"/>
  <c r="I72" i="24"/>
  <c r="Q72" i="24" s="1"/>
  <c r="H72" i="24"/>
  <c r="G72" i="24"/>
  <c r="F72" i="24"/>
  <c r="E72" i="24"/>
  <c r="C72" i="24"/>
  <c r="B72" i="24"/>
  <c r="T71" i="24"/>
  <c r="S71" i="24"/>
  <c r="R71" i="24"/>
  <c r="Q71" i="24"/>
  <c r="P71" i="24"/>
  <c r="E71" i="24"/>
  <c r="U71" i="24" s="1"/>
  <c r="T70" i="24"/>
  <c r="S70" i="24"/>
  <c r="R70" i="24"/>
  <c r="Q70" i="24"/>
  <c r="P70" i="24"/>
  <c r="E70" i="24"/>
  <c r="O68" i="24"/>
  <c r="N68" i="24"/>
  <c r="M68" i="24"/>
  <c r="L68" i="24"/>
  <c r="K68" i="24"/>
  <c r="J68" i="24"/>
  <c r="I68" i="24"/>
  <c r="H68" i="24"/>
  <c r="R68" i="24" s="1"/>
  <c r="G68" i="24"/>
  <c r="F68" i="24"/>
  <c r="C68" i="24"/>
  <c r="B68" i="24"/>
  <c r="O67" i="24"/>
  <c r="N67" i="24"/>
  <c r="M67" i="24"/>
  <c r="L67" i="24"/>
  <c r="K67" i="24"/>
  <c r="J67" i="24"/>
  <c r="I67" i="24"/>
  <c r="H67" i="24"/>
  <c r="R67" i="24" s="1"/>
  <c r="G67" i="24"/>
  <c r="F67" i="24"/>
  <c r="C67" i="24"/>
  <c r="E67" i="24" s="1"/>
  <c r="B67" i="24"/>
  <c r="U66" i="24"/>
  <c r="S66" i="24"/>
  <c r="R66" i="24"/>
  <c r="Q66" i="24"/>
  <c r="P66" i="24"/>
  <c r="E66" i="24"/>
  <c r="T66" i="24" s="1"/>
  <c r="S65" i="24"/>
  <c r="R65" i="24"/>
  <c r="Q65" i="24"/>
  <c r="P65" i="24"/>
  <c r="E65" i="24"/>
  <c r="S64" i="24"/>
  <c r="R64" i="24"/>
  <c r="Q64" i="24"/>
  <c r="P64" i="24"/>
  <c r="E64" i="24"/>
  <c r="U64" i="24" s="1"/>
  <c r="U63" i="24"/>
  <c r="S63" i="24"/>
  <c r="R63" i="24"/>
  <c r="Q63" i="24"/>
  <c r="P63" i="24"/>
  <c r="E63" i="24"/>
  <c r="T63" i="24" s="1"/>
  <c r="U62" i="24"/>
  <c r="S62" i="24"/>
  <c r="R62" i="24"/>
  <c r="Q62" i="24"/>
  <c r="P62" i="24"/>
  <c r="E62" i="24"/>
  <c r="T62" i="24" s="1"/>
  <c r="O60" i="24"/>
  <c r="N60" i="24"/>
  <c r="M60" i="24"/>
  <c r="L60" i="24"/>
  <c r="K60" i="24"/>
  <c r="J60" i="24"/>
  <c r="I60" i="24"/>
  <c r="S60" i="24" s="1"/>
  <c r="H60" i="24"/>
  <c r="R60" i="24" s="1"/>
  <c r="C60" i="24"/>
  <c r="B60" i="24"/>
  <c r="S59" i="24"/>
  <c r="R59" i="24"/>
  <c r="Q59" i="24"/>
  <c r="P59" i="24"/>
  <c r="E59" i="24"/>
  <c r="S58" i="24"/>
  <c r="R58" i="24"/>
  <c r="Q58" i="24"/>
  <c r="P58" i="24"/>
  <c r="E58" i="24"/>
  <c r="T58" i="24" s="1"/>
  <c r="U57" i="24"/>
  <c r="T57" i="24"/>
  <c r="S57" i="24"/>
  <c r="R57" i="24"/>
  <c r="Q57" i="24"/>
  <c r="P57" i="24"/>
  <c r="E57" i="24"/>
  <c r="S56" i="24"/>
  <c r="R56" i="24"/>
  <c r="Q56" i="24"/>
  <c r="P56" i="24"/>
  <c r="E56" i="24"/>
  <c r="O54" i="24"/>
  <c r="N54" i="24"/>
  <c r="M54" i="24"/>
  <c r="L54" i="24"/>
  <c r="K54" i="24"/>
  <c r="J54" i="24"/>
  <c r="I54" i="24"/>
  <c r="S54" i="24" s="1"/>
  <c r="H54" i="24"/>
  <c r="R54" i="24" s="1"/>
  <c r="G54" i="24"/>
  <c r="F54" i="24"/>
  <c r="C54" i="24"/>
  <c r="B54" i="24"/>
  <c r="S53" i="24"/>
  <c r="R53" i="24"/>
  <c r="Q53" i="24"/>
  <c r="P53" i="24"/>
  <c r="E53" i="24"/>
  <c r="S52" i="24"/>
  <c r="R52" i="24"/>
  <c r="Q52" i="24"/>
  <c r="P52" i="24"/>
  <c r="E52" i="24"/>
  <c r="U52" i="24" s="1"/>
  <c r="U51" i="24"/>
  <c r="S51" i="24"/>
  <c r="R51" i="24"/>
  <c r="Q51" i="24"/>
  <c r="P51" i="24"/>
  <c r="E51" i="24"/>
  <c r="T51" i="24" s="1"/>
  <c r="U50" i="24"/>
  <c r="T50" i="24"/>
  <c r="S50" i="24"/>
  <c r="R50" i="24"/>
  <c r="Q50" i="24"/>
  <c r="P50" i="24"/>
  <c r="E50" i="24"/>
  <c r="S49" i="24"/>
  <c r="R49" i="24"/>
  <c r="Q49" i="24"/>
  <c r="P49" i="24"/>
  <c r="E49" i="24"/>
  <c r="S48" i="24"/>
  <c r="R48" i="24"/>
  <c r="Q48" i="24"/>
  <c r="P48" i="24"/>
  <c r="E48" i="24"/>
  <c r="U47" i="24"/>
  <c r="S47" i="24"/>
  <c r="R47" i="24"/>
  <c r="Q47" i="24"/>
  <c r="P47" i="24"/>
  <c r="E47" i="24"/>
  <c r="T47" i="24" s="1"/>
  <c r="U46" i="24"/>
  <c r="T46" i="24"/>
  <c r="S46" i="24"/>
  <c r="R46" i="24"/>
  <c r="Q46" i="24"/>
  <c r="P46" i="24"/>
  <c r="E46" i="24"/>
  <c r="T45" i="24"/>
  <c r="S45" i="24"/>
  <c r="R45" i="24"/>
  <c r="Q45" i="24"/>
  <c r="P45" i="24"/>
  <c r="E45" i="24"/>
  <c r="U45" i="24" s="1"/>
  <c r="S44" i="24"/>
  <c r="R44" i="24"/>
  <c r="Q44" i="24"/>
  <c r="P44" i="24"/>
  <c r="E44" i="24"/>
  <c r="T44" i="24" s="1"/>
  <c r="S43" i="24"/>
  <c r="R43" i="24"/>
  <c r="Q43" i="24"/>
  <c r="P43" i="24"/>
  <c r="E43" i="24"/>
  <c r="O41" i="24"/>
  <c r="N41" i="24"/>
  <c r="M41" i="24"/>
  <c r="L41" i="24"/>
  <c r="K41" i="24"/>
  <c r="J41" i="24"/>
  <c r="I41" i="24"/>
  <c r="S41" i="24" s="1"/>
  <c r="H41" i="24"/>
  <c r="G41" i="24"/>
  <c r="F41" i="24"/>
  <c r="C41" i="24"/>
  <c r="B41" i="24"/>
  <c r="S40" i="24"/>
  <c r="R40" i="24"/>
  <c r="Q40" i="24"/>
  <c r="P40" i="24"/>
  <c r="E40" i="24"/>
  <c r="T40" i="24" s="1"/>
  <c r="U39" i="24"/>
  <c r="T39" i="24"/>
  <c r="S39" i="24"/>
  <c r="R39" i="24"/>
  <c r="Q39" i="24"/>
  <c r="P39" i="24"/>
  <c r="E39" i="24"/>
  <c r="S38" i="24"/>
  <c r="R38" i="24"/>
  <c r="Q38" i="24"/>
  <c r="P38" i="24"/>
  <c r="E38" i="24"/>
  <c r="S37" i="24"/>
  <c r="R37" i="24"/>
  <c r="Q37" i="24"/>
  <c r="P37" i="24"/>
  <c r="E37" i="24"/>
  <c r="U36" i="24"/>
  <c r="S36" i="24"/>
  <c r="R36" i="24"/>
  <c r="Q36" i="24"/>
  <c r="P36" i="24"/>
  <c r="E36" i="24"/>
  <c r="S34" i="24"/>
  <c r="O34" i="24"/>
  <c r="N34" i="24"/>
  <c r="M34" i="24"/>
  <c r="L34" i="24"/>
  <c r="K34" i="24"/>
  <c r="J34" i="24"/>
  <c r="I34" i="24"/>
  <c r="H34" i="24"/>
  <c r="G34" i="24"/>
  <c r="F34" i="24"/>
  <c r="C34" i="24"/>
  <c r="B34" i="24"/>
  <c r="S33" i="24"/>
  <c r="R33" i="24"/>
  <c r="Q33" i="24"/>
  <c r="P33" i="24"/>
  <c r="E33" i="24"/>
  <c r="T33" i="24" s="1"/>
  <c r="O31" i="24"/>
  <c r="N31" i="24"/>
  <c r="M31" i="24"/>
  <c r="L31" i="24"/>
  <c r="K31" i="24"/>
  <c r="J31" i="24"/>
  <c r="I31" i="24"/>
  <c r="S31" i="24" s="1"/>
  <c r="H31" i="24"/>
  <c r="R31" i="24" s="1"/>
  <c r="G31" i="24"/>
  <c r="F31" i="24"/>
  <c r="C31" i="24"/>
  <c r="B31" i="24"/>
  <c r="E31" i="24" s="1"/>
  <c r="U30" i="24"/>
  <c r="S30" i="24"/>
  <c r="R30" i="24"/>
  <c r="Q30" i="24"/>
  <c r="P30" i="24"/>
  <c r="E30" i="24"/>
  <c r="T30" i="24" s="1"/>
  <c r="S29" i="24"/>
  <c r="R29" i="24"/>
  <c r="Q29" i="24"/>
  <c r="P29" i="24"/>
  <c r="E29" i="24"/>
  <c r="S28" i="24"/>
  <c r="R28" i="24"/>
  <c r="Q28" i="24"/>
  <c r="P28" i="24"/>
  <c r="E28" i="24"/>
  <c r="U28" i="24" s="1"/>
  <c r="U27" i="24"/>
  <c r="S27" i="24"/>
  <c r="R27" i="24"/>
  <c r="Q27" i="24"/>
  <c r="P27" i="24"/>
  <c r="E27" i="24"/>
  <c r="T27" i="24" s="1"/>
  <c r="O25" i="24"/>
  <c r="N25" i="24"/>
  <c r="M25" i="24"/>
  <c r="L25" i="24"/>
  <c r="K25" i="24"/>
  <c r="J25" i="24"/>
  <c r="I25" i="24"/>
  <c r="S25" i="24" s="1"/>
  <c r="H25" i="24"/>
  <c r="R25" i="24" s="1"/>
  <c r="G25" i="24"/>
  <c r="F25" i="24"/>
  <c r="C25" i="24"/>
  <c r="B25" i="24"/>
  <c r="E25" i="24" s="1"/>
  <c r="S24" i="24"/>
  <c r="R24" i="24"/>
  <c r="Q24" i="24"/>
  <c r="P24" i="24"/>
  <c r="E24" i="24"/>
  <c r="U24" i="24" s="1"/>
  <c r="S23" i="24"/>
  <c r="R23" i="24"/>
  <c r="Q23" i="24"/>
  <c r="P23" i="24"/>
  <c r="E23" i="24"/>
  <c r="T23" i="24" s="1"/>
  <c r="U22" i="24"/>
  <c r="T22" i="24"/>
  <c r="S22" i="24"/>
  <c r="R22" i="24"/>
  <c r="Q22" i="24"/>
  <c r="P22" i="24"/>
  <c r="E22" i="24"/>
  <c r="S21" i="24"/>
  <c r="R21" i="24"/>
  <c r="Q21" i="24"/>
  <c r="P21" i="24"/>
  <c r="E21" i="24"/>
  <c r="T20" i="24"/>
  <c r="S20" i="24"/>
  <c r="R20" i="24"/>
  <c r="Q20" i="24"/>
  <c r="P20" i="24"/>
  <c r="E20" i="24"/>
  <c r="U20" i="24" s="1"/>
  <c r="U19" i="24"/>
  <c r="S19" i="24"/>
  <c r="R19" i="24"/>
  <c r="Q19" i="24"/>
  <c r="P19" i="24"/>
  <c r="E19" i="24"/>
  <c r="T19" i="24" s="1"/>
  <c r="U18" i="24"/>
  <c r="T18" i="24"/>
  <c r="S18" i="24"/>
  <c r="R18" i="24"/>
  <c r="Q18" i="24"/>
  <c r="P18" i="24"/>
  <c r="E18" i="24"/>
  <c r="O16" i="24"/>
  <c r="N16" i="24"/>
  <c r="M16" i="24"/>
  <c r="L16" i="24"/>
  <c r="K16" i="24"/>
  <c r="J16" i="24"/>
  <c r="I16" i="24"/>
  <c r="H16" i="24"/>
  <c r="G16" i="24"/>
  <c r="F16" i="24"/>
  <c r="C16" i="24"/>
  <c r="E16" i="24" s="1"/>
  <c r="B16" i="24"/>
  <c r="S15" i="24"/>
  <c r="R15" i="24"/>
  <c r="Q15" i="24"/>
  <c r="P15" i="24"/>
  <c r="E15" i="24"/>
  <c r="S14" i="24"/>
  <c r="R14" i="24"/>
  <c r="Q14" i="24"/>
  <c r="P14" i="24"/>
  <c r="E14" i="24"/>
  <c r="S13" i="24"/>
  <c r="R13" i="24"/>
  <c r="Q13" i="24"/>
  <c r="P13" i="24"/>
  <c r="E13" i="24"/>
  <c r="T13" i="24" s="1"/>
  <c r="T12" i="24"/>
  <c r="S12" i="24"/>
  <c r="R12" i="24"/>
  <c r="Q12" i="24"/>
  <c r="P12" i="24"/>
  <c r="E12" i="24"/>
  <c r="U12" i="24" s="1"/>
  <c r="U11" i="24"/>
  <c r="T11" i="24"/>
  <c r="S11" i="24"/>
  <c r="R11" i="24"/>
  <c r="Q11" i="24"/>
  <c r="P11" i="24"/>
  <c r="E11" i="24"/>
  <c r="S10" i="24"/>
  <c r="R10" i="24"/>
  <c r="Q10" i="24"/>
  <c r="U10" i="24" s="1"/>
  <c r="P10" i="24"/>
  <c r="E10" i="24"/>
  <c r="S9" i="24"/>
  <c r="R9" i="24"/>
  <c r="Q9" i="24"/>
  <c r="P9" i="24"/>
  <c r="E9" i="24"/>
  <c r="U96" i="23"/>
  <c r="S96" i="23"/>
  <c r="R96" i="23"/>
  <c r="Q96" i="23"/>
  <c r="P96" i="23"/>
  <c r="E96" i="23"/>
  <c r="T96" i="23" s="1"/>
  <c r="U95" i="23"/>
  <c r="S95" i="23"/>
  <c r="R95" i="23"/>
  <c r="Q95" i="23"/>
  <c r="P95" i="23"/>
  <c r="E95" i="23"/>
  <c r="T95" i="23" s="1"/>
  <c r="S94" i="23"/>
  <c r="R94" i="23"/>
  <c r="Q94" i="23"/>
  <c r="P94" i="23"/>
  <c r="E94" i="23"/>
  <c r="U94" i="23" s="1"/>
  <c r="S93" i="23"/>
  <c r="R93" i="23"/>
  <c r="Q93" i="23"/>
  <c r="P93" i="23"/>
  <c r="E93" i="23"/>
  <c r="S92" i="23"/>
  <c r="R92" i="23"/>
  <c r="Q92" i="23"/>
  <c r="P92" i="23"/>
  <c r="E92" i="23"/>
  <c r="U91" i="23"/>
  <c r="S91" i="23"/>
  <c r="R91" i="23"/>
  <c r="Q91" i="23"/>
  <c r="P91" i="23"/>
  <c r="E91" i="23"/>
  <c r="U90" i="23"/>
  <c r="S90" i="23"/>
  <c r="R90" i="23"/>
  <c r="Q90" i="23"/>
  <c r="P90" i="23"/>
  <c r="E90" i="23"/>
  <c r="T90" i="23" s="1"/>
  <c r="S89" i="23"/>
  <c r="R89" i="23"/>
  <c r="Q89" i="23"/>
  <c r="P89" i="23"/>
  <c r="E89" i="23"/>
  <c r="U89" i="23" s="1"/>
  <c r="S88" i="23"/>
  <c r="R88" i="23"/>
  <c r="Q88" i="23"/>
  <c r="P88" i="23"/>
  <c r="E88" i="23"/>
  <c r="U88" i="23" s="1"/>
  <c r="T86" i="23"/>
  <c r="S86" i="23"/>
  <c r="R86" i="23"/>
  <c r="Q86" i="23"/>
  <c r="P86" i="23"/>
  <c r="E86" i="23"/>
  <c r="U86" i="23" s="1"/>
  <c r="O74" i="23"/>
  <c r="N74" i="23"/>
  <c r="M74" i="23"/>
  <c r="L74" i="23"/>
  <c r="K74" i="23"/>
  <c r="J74" i="23"/>
  <c r="I74" i="23"/>
  <c r="S74" i="23" s="1"/>
  <c r="H74" i="23"/>
  <c r="G74" i="23"/>
  <c r="F74" i="23"/>
  <c r="C74" i="23"/>
  <c r="B74" i="23"/>
  <c r="O73" i="23"/>
  <c r="N73" i="23"/>
  <c r="M73" i="23"/>
  <c r="L73" i="23"/>
  <c r="K73" i="23"/>
  <c r="J73" i="23"/>
  <c r="I73" i="23"/>
  <c r="S73" i="23" s="1"/>
  <c r="H73" i="23"/>
  <c r="R73" i="23" s="1"/>
  <c r="G73" i="23"/>
  <c r="F73" i="23"/>
  <c r="C73" i="23"/>
  <c r="B73" i="23"/>
  <c r="E73" i="23" s="1"/>
  <c r="O72" i="23"/>
  <c r="N72" i="23"/>
  <c r="M72" i="23"/>
  <c r="L72" i="23"/>
  <c r="K72" i="23"/>
  <c r="J72" i="23"/>
  <c r="I72" i="23"/>
  <c r="S72" i="23" s="1"/>
  <c r="H72" i="23"/>
  <c r="R72" i="23" s="1"/>
  <c r="G72" i="23"/>
  <c r="F72" i="23"/>
  <c r="C72" i="23"/>
  <c r="B72" i="23"/>
  <c r="E72" i="23" s="1"/>
  <c r="S71" i="23"/>
  <c r="R71" i="23"/>
  <c r="Q71" i="23"/>
  <c r="P71" i="23"/>
  <c r="E71" i="23"/>
  <c r="S70" i="23"/>
  <c r="R70" i="23"/>
  <c r="Q70" i="23"/>
  <c r="P70" i="23"/>
  <c r="E70" i="23"/>
  <c r="U70" i="23" s="1"/>
  <c r="O68" i="23"/>
  <c r="N68" i="23"/>
  <c r="M68" i="23"/>
  <c r="L68" i="23"/>
  <c r="K68" i="23"/>
  <c r="J68" i="23"/>
  <c r="I68" i="23"/>
  <c r="Q68" i="23" s="1"/>
  <c r="H68" i="23"/>
  <c r="G68" i="23"/>
  <c r="F68" i="23"/>
  <c r="C68" i="23"/>
  <c r="B68" i="23"/>
  <c r="O67" i="23"/>
  <c r="N67" i="23"/>
  <c r="M67" i="23"/>
  <c r="L67" i="23"/>
  <c r="K67" i="23"/>
  <c r="J67" i="23"/>
  <c r="I67" i="23"/>
  <c r="S67" i="23" s="1"/>
  <c r="H67" i="23"/>
  <c r="R67" i="23" s="1"/>
  <c r="G67" i="23"/>
  <c r="F67" i="23"/>
  <c r="C67" i="23"/>
  <c r="E67" i="23" s="1"/>
  <c r="B67" i="23"/>
  <c r="T66" i="23"/>
  <c r="S66" i="23"/>
  <c r="R66" i="23"/>
  <c r="Q66" i="23"/>
  <c r="P66" i="23"/>
  <c r="E66" i="23"/>
  <c r="U66" i="23" s="1"/>
  <c r="S65" i="23"/>
  <c r="R65" i="23"/>
  <c r="Q65" i="23"/>
  <c r="P65" i="23"/>
  <c r="E65" i="23"/>
  <c r="S64" i="23"/>
  <c r="R64" i="23"/>
  <c r="Q64" i="23"/>
  <c r="P64" i="23"/>
  <c r="E64" i="23"/>
  <c r="S63" i="23"/>
  <c r="R63" i="23"/>
  <c r="Q63" i="23"/>
  <c r="P63" i="23"/>
  <c r="E63" i="23"/>
  <c r="S62" i="23"/>
  <c r="R62" i="23"/>
  <c r="Q62" i="23"/>
  <c r="P62" i="23"/>
  <c r="E62" i="23"/>
  <c r="U62" i="23" s="1"/>
  <c r="O60" i="23"/>
  <c r="N60" i="23"/>
  <c r="M60" i="23"/>
  <c r="L60" i="23"/>
  <c r="K60" i="23"/>
  <c r="J60" i="23"/>
  <c r="I60" i="23"/>
  <c r="H60" i="23"/>
  <c r="R60" i="23" s="1"/>
  <c r="C60" i="23"/>
  <c r="B60" i="23"/>
  <c r="E60" i="23" s="1"/>
  <c r="S59" i="23"/>
  <c r="R59" i="23"/>
  <c r="Q59" i="23"/>
  <c r="P59" i="23"/>
  <c r="E59" i="23"/>
  <c r="U59" i="23" s="1"/>
  <c r="S58" i="23"/>
  <c r="R58" i="23"/>
  <c r="Q58" i="23"/>
  <c r="P58" i="23"/>
  <c r="E58" i="23"/>
  <c r="U58" i="23" s="1"/>
  <c r="T57" i="23"/>
  <c r="S57" i="23"/>
  <c r="R57" i="23"/>
  <c r="Q57" i="23"/>
  <c r="P57" i="23"/>
  <c r="E57" i="23"/>
  <c r="U57" i="23" s="1"/>
  <c r="S56" i="23"/>
  <c r="R56" i="23"/>
  <c r="Q56" i="23"/>
  <c r="P56" i="23"/>
  <c r="E56" i="23"/>
  <c r="O54" i="23"/>
  <c r="N54" i="23"/>
  <c r="M54" i="23"/>
  <c r="L54" i="23"/>
  <c r="K54" i="23"/>
  <c r="J54" i="23"/>
  <c r="I54" i="23"/>
  <c r="S54" i="23" s="1"/>
  <c r="H54" i="23"/>
  <c r="R54" i="23" s="1"/>
  <c r="G54" i="23"/>
  <c r="F54" i="23"/>
  <c r="C54" i="23"/>
  <c r="B54" i="23"/>
  <c r="U53" i="23"/>
  <c r="S53" i="23"/>
  <c r="R53" i="23"/>
  <c r="Q53" i="23"/>
  <c r="P53" i="23"/>
  <c r="E53" i="23"/>
  <c r="T53" i="23" s="1"/>
  <c r="U52" i="23"/>
  <c r="S52" i="23"/>
  <c r="R52" i="23"/>
  <c r="Q52" i="23"/>
  <c r="P52" i="23"/>
  <c r="E52" i="23"/>
  <c r="T52" i="23" s="1"/>
  <c r="S51" i="23"/>
  <c r="R51" i="23"/>
  <c r="Q51" i="23"/>
  <c r="P51" i="23"/>
  <c r="E51" i="23"/>
  <c r="U51" i="23" s="1"/>
  <c r="U50" i="23"/>
  <c r="S50" i="23"/>
  <c r="R50" i="23"/>
  <c r="Q50" i="23"/>
  <c r="P50" i="23"/>
  <c r="E50" i="23"/>
  <c r="T50" i="23" s="1"/>
  <c r="U49" i="23"/>
  <c r="T49" i="23"/>
  <c r="S49" i="23"/>
  <c r="R49" i="23"/>
  <c r="Q49" i="23"/>
  <c r="P49" i="23"/>
  <c r="E49" i="23"/>
  <c r="S48" i="23"/>
  <c r="R48" i="23"/>
  <c r="Q48" i="23"/>
  <c r="P48" i="23"/>
  <c r="E48" i="23"/>
  <c r="T48" i="23" s="1"/>
  <c r="S47" i="23"/>
  <c r="R47" i="23"/>
  <c r="Q47" i="23"/>
  <c r="P47" i="23"/>
  <c r="E47" i="23"/>
  <c r="S46" i="23"/>
  <c r="R46" i="23"/>
  <c r="Q46" i="23"/>
  <c r="P46" i="23"/>
  <c r="E46" i="23"/>
  <c r="U46" i="23" s="1"/>
  <c r="U45" i="23"/>
  <c r="S45" i="23"/>
  <c r="R45" i="23"/>
  <c r="Q45" i="23"/>
  <c r="P45" i="23"/>
  <c r="E45" i="23"/>
  <c r="T45" i="23" s="1"/>
  <c r="S44" i="23"/>
  <c r="R44" i="23"/>
  <c r="Q44" i="23"/>
  <c r="P44" i="23"/>
  <c r="E44" i="23"/>
  <c r="S43" i="23"/>
  <c r="R43" i="23"/>
  <c r="Q43" i="23"/>
  <c r="P43" i="23"/>
  <c r="E43" i="23"/>
  <c r="U43" i="23" s="1"/>
  <c r="O41" i="23"/>
  <c r="N41" i="23"/>
  <c r="M41" i="23"/>
  <c r="L41" i="23"/>
  <c r="K41" i="23"/>
  <c r="J41" i="23"/>
  <c r="I41" i="23"/>
  <c r="S41" i="23" s="1"/>
  <c r="H41" i="23"/>
  <c r="G41" i="23"/>
  <c r="F41" i="23"/>
  <c r="E41" i="23"/>
  <c r="C41" i="23"/>
  <c r="B41" i="23"/>
  <c r="U40" i="23"/>
  <c r="S40" i="23"/>
  <c r="R40" i="23"/>
  <c r="Q40" i="23"/>
  <c r="P40" i="23"/>
  <c r="E40" i="23"/>
  <c r="T40" i="23" s="1"/>
  <c r="S39" i="23"/>
  <c r="R39" i="23"/>
  <c r="Q39" i="23"/>
  <c r="P39" i="23"/>
  <c r="E39" i="23"/>
  <c r="S38" i="23"/>
  <c r="R38" i="23"/>
  <c r="Q38" i="23"/>
  <c r="P38" i="23"/>
  <c r="E38" i="23"/>
  <c r="T37" i="23"/>
  <c r="S37" i="23"/>
  <c r="R37" i="23"/>
  <c r="Q37" i="23"/>
  <c r="P37" i="23"/>
  <c r="E37" i="23"/>
  <c r="U37" i="23" s="1"/>
  <c r="U36" i="23"/>
  <c r="S36" i="23"/>
  <c r="R36" i="23"/>
  <c r="Q36" i="23"/>
  <c r="P36" i="23"/>
  <c r="E36" i="23"/>
  <c r="T36" i="23" s="1"/>
  <c r="O34" i="23"/>
  <c r="N34" i="23"/>
  <c r="M34" i="23"/>
  <c r="L34" i="23"/>
  <c r="K34" i="23"/>
  <c r="J34" i="23"/>
  <c r="I34" i="23"/>
  <c r="S34" i="23" s="1"/>
  <c r="H34" i="23"/>
  <c r="R34" i="23" s="1"/>
  <c r="G34" i="23"/>
  <c r="F34" i="23"/>
  <c r="C34" i="23"/>
  <c r="B34" i="23"/>
  <c r="S33" i="23"/>
  <c r="R33" i="23"/>
  <c r="Q33" i="23"/>
  <c r="P33" i="23"/>
  <c r="E33" i="23"/>
  <c r="U33" i="23" s="1"/>
  <c r="O31" i="23"/>
  <c r="N31" i="23"/>
  <c r="M31" i="23"/>
  <c r="L31" i="23"/>
  <c r="K31" i="23"/>
  <c r="J31" i="23"/>
  <c r="I31" i="23"/>
  <c r="S31" i="23" s="1"/>
  <c r="H31" i="23"/>
  <c r="R31" i="23" s="1"/>
  <c r="G31" i="23"/>
  <c r="F31" i="23"/>
  <c r="C31" i="23"/>
  <c r="B31" i="23"/>
  <c r="S30" i="23"/>
  <c r="R30" i="23"/>
  <c r="Q30" i="23"/>
  <c r="P30" i="23"/>
  <c r="E30" i="23"/>
  <c r="T30" i="23" s="1"/>
  <c r="S29" i="23"/>
  <c r="R29" i="23"/>
  <c r="Q29" i="23"/>
  <c r="P29" i="23"/>
  <c r="E29" i="23"/>
  <c r="U29" i="23" s="1"/>
  <c r="S28" i="23"/>
  <c r="R28" i="23"/>
  <c r="Q28" i="23"/>
  <c r="P28" i="23"/>
  <c r="E28" i="23"/>
  <c r="S27" i="23"/>
  <c r="R27" i="23"/>
  <c r="Q27" i="23"/>
  <c r="P27" i="23"/>
  <c r="E27" i="23"/>
  <c r="T27" i="23" s="1"/>
  <c r="O25" i="23"/>
  <c r="N25" i="23"/>
  <c r="M25" i="23"/>
  <c r="L25" i="23"/>
  <c r="K25" i="23"/>
  <c r="J25" i="23"/>
  <c r="I25" i="23"/>
  <c r="H25" i="23"/>
  <c r="R25" i="23" s="1"/>
  <c r="G25" i="23"/>
  <c r="F25" i="23"/>
  <c r="C25" i="23"/>
  <c r="B25" i="23"/>
  <c r="E25" i="23" s="1"/>
  <c r="T24" i="23"/>
  <c r="S24" i="23"/>
  <c r="R24" i="23"/>
  <c r="Q24" i="23"/>
  <c r="P24" i="23"/>
  <c r="E24" i="23"/>
  <c r="U24" i="23" s="1"/>
  <c r="U23" i="23"/>
  <c r="T23" i="23"/>
  <c r="S23" i="23"/>
  <c r="R23" i="23"/>
  <c r="Q23" i="23"/>
  <c r="P23" i="23"/>
  <c r="E23" i="23"/>
  <c r="T22" i="23"/>
  <c r="S22" i="23"/>
  <c r="R22" i="23"/>
  <c r="Q22" i="23"/>
  <c r="P22" i="23"/>
  <c r="E22" i="23"/>
  <c r="U22" i="23" s="1"/>
  <c r="S21" i="23"/>
  <c r="R21" i="23"/>
  <c r="Q21" i="23"/>
  <c r="P21" i="23"/>
  <c r="E21" i="23"/>
  <c r="S20" i="23"/>
  <c r="R20" i="23"/>
  <c r="Q20" i="23"/>
  <c r="U20" i="23" s="1"/>
  <c r="P20" i="23"/>
  <c r="E20" i="23"/>
  <c r="S19" i="23"/>
  <c r="R19" i="23"/>
  <c r="Q19" i="23"/>
  <c r="P19" i="23"/>
  <c r="E19" i="23"/>
  <c r="S18" i="23"/>
  <c r="R18" i="23"/>
  <c r="Q18" i="23"/>
  <c r="P18" i="23"/>
  <c r="E18" i="23"/>
  <c r="Q16" i="23"/>
  <c r="O16" i="23"/>
  <c r="N16" i="23"/>
  <c r="M16" i="23"/>
  <c r="L16" i="23"/>
  <c r="K16" i="23"/>
  <c r="J16" i="23"/>
  <c r="I16" i="23"/>
  <c r="S16" i="23" s="1"/>
  <c r="H16" i="23"/>
  <c r="R16" i="23" s="1"/>
  <c r="G16" i="23"/>
  <c r="F16" i="23"/>
  <c r="C16" i="23"/>
  <c r="B16" i="23"/>
  <c r="T15" i="23"/>
  <c r="S15" i="23"/>
  <c r="R15" i="23"/>
  <c r="Q15" i="23"/>
  <c r="P15" i="23"/>
  <c r="E15" i="23"/>
  <c r="U15" i="23" s="1"/>
  <c r="S14" i="23"/>
  <c r="R14" i="23"/>
  <c r="Q14" i="23"/>
  <c r="P14" i="23"/>
  <c r="E14" i="23"/>
  <c r="T14" i="23" s="1"/>
  <c r="U13" i="23"/>
  <c r="S13" i="23"/>
  <c r="R13" i="23"/>
  <c r="Q13" i="23"/>
  <c r="P13" i="23"/>
  <c r="E13" i="23"/>
  <c r="T13" i="23" s="1"/>
  <c r="S12" i="23"/>
  <c r="R12" i="23"/>
  <c r="Q12" i="23"/>
  <c r="P12" i="23"/>
  <c r="E12" i="23"/>
  <c r="S11" i="23"/>
  <c r="R11" i="23"/>
  <c r="Q11" i="23"/>
  <c r="P11" i="23"/>
  <c r="E11" i="23"/>
  <c r="S10" i="23"/>
  <c r="R10" i="23"/>
  <c r="Q10" i="23"/>
  <c r="P10" i="23"/>
  <c r="E10" i="23"/>
  <c r="T9" i="23"/>
  <c r="S9" i="23"/>
  <c r="R9" i="23"/>
  <c r="Q9" i="23"/>
  <c r="P9" i="23"/>
  <c r="E9" i="23"/>
  <c r="U9" i="23" s="1"/>
  <c r="U96" i="22"/>
  <c r="S96" i="22"/>
  <c r="R96" i="22"/>
  <c r="Q96" i="22"/>
  <c r="P96" i="22"/>
  <c r="E96" i="22"/>
  <c r="T96" i="22" s="1"/>
  <c r="S95" i="22"/>
  <c r="R95" i="22"/>
  <c r="Q95" i="22"/>
  <c r="P95" i="22"/>
  <c r="E95" i="22"/>
  <c r="U95" i="22" s="1"/>
  <c r="S94" i="22"/>
  <c r="R94" i="22"/>
  <c r="Q94" i="22"/>
  <c r="P94" i="22"/>
  <c r="E94" i="22"/>
  <c r="S93" i="22"/>
  <c r="R93" i="22"/>
  <c r="Q93" i="22"/>
  <c r="P93" i="22"/>
  <c r="E93" i="22"/>
  <c r="S92" i="22"/>
  <c r="R92" i="22"/>
  <c r="Q92" i="22"/>
  <c r="P92" i="22"/>
  <c r="E92" i="22"/>
  <c r="T92" i="22" s="1"/>
  <c r="S91" i="22"/>
  <c r="R91" i="22"/>
  <c r="Q91" i="22"/>
  <c r="P91" i="22"/>
  <c r="E91" i="22"/>
  <c r="S90" i="22"/>
  <c r="R90" i="22"/>
  <c r="Q90" i="22"/>
  <c r="P90" i="22"/>
  <c r="E90" i="22"/>
  <c r="U90" i="22" s="1"/>
  <c r="S89" i="22"/>
  <c r="R89" i="22"/>
  <c r="Q89" i="22"/>
  <c r="P89" i="22"/>
  <c r="E89" i="22"/>
  <c r="T89" i="22" s="1"/>
  <c r="S88" i="22"/>
  <c r="R88" i="22"/>
  <c r="Q88" i="22"/>
  <c r="P88" i="22"/>
  <c r="E88" i="22"/>
  <c r="T88" i="22" s="1"/>
  <c r="S86" i="22"/>
  <c r="R86" i="22"/>
  <c r="Q86" i="22"/>
  <c r="P86" i="22"/>
  <c r="E86" i="22"/>
  <c r="O74" i="22"/>
  <c r="N74" i="22"/>
  <c r="M74" i="22"/>
  <c r="L74" i="22"/>
  <c r="K74" i="22"/>
  <c r="J74" i="22"/>
  <c r="I74" i="22"/>
  <c r="H74" i="22"/>
  <c r="R74" i="22" s="1"/>
  <c r="G74" i="22"/>
  <c r="F74" i="22"/>
  <c r="C74" i="22"/>
  <c r="B74" i="22"/>
  <c r="O73" i="22"/>
  <c r="N73" i="22"/>
  <c r="M73" i="22"/>
  <c r="L73" i="22"/>
  <c r="K73" i="22"/>
  <c r="J73" i="22"/>
  <c r="I73" i="22"/>
  <c r="S73" i="22" s="1"/>
  <c r="H73" i="22"/>
  <c r="G73" i="22"/>
  <c r="F73" i="22"/>
  <c r="E73" i="22"/>
  <c r="C73" i="22"/>
  <c r="B73" i="22"/>
  <c r="O72" i="22"/>
  <c r="N72" i="22"/>
  <c r="M72" i="22"/>
  <c r="L72" i="22"/>
  <c r="K72" i="22"/>
  <c r="J72" i="22"/>
  <c r="I72" i="22"/>
  <c r="S72" i="22" s="1"/>
  <c r="H72" i="22"/>
  <c r="G72" i="22"/>
  <c r="F72" i="22"/>
  <c r="C72" i="22"/>
  <c r="E72" i="22" s="1"/>
  <c r="B72" i="22"/>
  <c r="U71" i="22"/>
  <c r="S71" i="22"/>
  <c r="R71" i="22"/>
  <c r="Q71" i="22"/>
  <c r="P71" i="22"/>
  <c r="E71" i="22"/>
  <c r="T71" i="22" s="1"/>
  <c r="S70" i="22"/>
  <c r="R70" i="22"/>
  <c r="Q70" i="22"/>
  <c r="P70" i="22"/>
  <c r="E70" i="22"/>
  <c r="O68" i="22"/>
  <c r="N68" i="22"/>
  <c r="M68" i="22"/>
  <c r="L68" i="22"/>
  <c r="K68" i="22"/>
  <c r="J68" i="22"/>
  <c r="I68" i="22"/>
  <c r="H68" i="22"/>
  <c r="G68" i="22"/>
  <c r="F68" i="22"/>
  <c r="C68" i="22"/>
  <c r="B68" i="22"/>
  <c r="S67" i="22"/>
  <c r="O67" i="22"/>
  <c r="N67" i="22"/>
  <c r="M67" i="22"/>
  <c r="L67" i="22"/>
  <c r="K67" i="22"/>
  <c r="J67" i="22"/>
  <c r="I67" i="22"/>
  <c r="H67" i="22"/>
  <c r="R67" i="22" s="1"/>
  <c r="G67" i="22"/>
  <c r="F67" i="22"/>
  <c r="C67" i="22"/>
  <c r="B67" i="22"/>
  <c r="T66" i="22"/>
  <c r="S66" i="22"/>
  <c r="R66" i="22"/>
  <c r="Q66" i="22"/>
  <c r="P66" i="22"/>
  <c r="E66" i="22"/>
  <c r="U66" i="22" s="1"/>
  <c r="S65" i="22"/>
  <c r="R65" i="22"/>
  <c r="Q65" i="22"/>
  <c r="P65" i="22"/>
  <c r="E65" i="22"/>
  <c r="S64" i="22"/>
  <c r="R64" i="22"/>
  <c r="Q64" i="22"/>
  <c r="P64" i="22"/>
  <c r="E64" i="22"/>
  <c r="S63" i="22"/>
  <c r="R63" i="22"/>
  <c r="Q63" i="22"/>
  <c r="P63" i="22"/>
  <c r="E63" i="22"/>
  <c r="T63" i="22" s="1"/>
  <c r="U62" i="22"/>
  <c r="T62" i="22"/>
  <c r="S62" i="22"/>
  <c r="R62" i="22"/>
  <c r="Q62" i="22"/>
  <c r="P62" i="22"/>
  <c r="E62" i="22"/>
  <c r="O60" i="22"/>
  <c r="N60" i="22"/>
  <c r="M60" i="22"/>
  <c r="L60" i="22"/>
  <c r="K60" i="22"/>
  <c r="J60" i="22"/>
  <c r="I60" i="22"/>
  <c r="S60" i="22" s="1"/>
  <c r="H60" i="22"/>
  <c r="R60" i="22" s="1"/>
  <c r="C60" i="22"/>
  <c r="B60" i="22"/>
  <c r="S59" i="22"/>
  <c r="R59" i="22"/>
  <c r="Q59" i="22"/>
  <c r="P59" i="22"/>
  <c r="E59" i="22"/>
  <c r="T59" i="22" s="1"/>
  <c r="S58" i="22"/>
  <c r="R58" i="22"/>
  <c r="Q58" i="22"/>
  <c r="P58" i="22"/>
  <c r="E58" i="22"/>
  <c r="T58" i="22" s="1"/>
  <c r="U57" i="22"/>
  <c r="S57" i="22"/>
  <c r="R57" i="22"/>
  <c r="Q57" i="22"/>
  <c r="P57" i="22"/>
  <c r="E57" i="22"/>
  <c r="T57" i="22" s="1"/>
  <c r="S56" i="22"/>
  <c r="R56" i="22"/>
  <c r="Q56" i="22"/>
  <c r="P56" i="22"/>
  <c r="E56" i="22"/>
  <c r="U56" i="22" s="1"/>
  <c r="O54" i="22"/>
  <c r="N54" i="22"/>
  <c r="M54" i="22"/>
  <c r="L54" i="22"/>
  <c r="K54" i="22"/>
  <c r="J54" i="22"/>
  <c r="I54" i="22"/>
  <c r="S54" i="22" s="1"/>
  <c r="H54" i="22"/>
  <c r="R54" i="22" s="1"/>
  <c r="G54" i="22"/>
  <c r="F54" i="22"/>
  <c r="C54" i="22"/>
  <c r="B54" i="22"/>
  <c r="S53" i="22"/>
  <c r="R53" i="22"/>
  <c r="Q53" i="22"/>
  <c r="P53" i="22"/>
  <c r="E53" i="22"/>
  <c r="S52" i="22"/>
  <c r="R52" i="22"/>
  <c r="Q52" i="22"/>
  <c r="P52" i="22"/>
  <c r="E52" i="22"/>
  <c r="S51" i="22"/>
  <c r="R51" i="22"/>
  <c r="Q51" i="22"/>
  <c r="P51" i="22"/>
  <c r="E51" i="22"/>
  <c r="S50" i="22"/>
  <c r="R50" i="22"/>
  <c r="Q50" i="22"/>
  <c r="P50" i="22"/>
  <c r="E50" i="22"/>
  <c r="U50" i="22" s="1"/>
  <c r="S49" i="22"/>
  <c r="R49" i="22"/>
  <c r="Q49" i="22"/>
  <c r="P49" i="22"/>
  <c r="E49" i="22"/>
  <c r="S48" i="22"/>
  <c r="R48" i="22"/>
  <c r="Q48" i="22"/>
  <c r="P48" i="22"/>
  <c r="E48" i="22"/>
  <c r="U48" i="22" s="1"/>
  <c r="U47" i="22"/>
  <c r="S47" i="22"/>
  <c r="R47" i="22"/>
  <c r="Q47" i="22"/>
  <c r="P47" i="22"/>
  <c r="E47" i="22"/>
  <c r="T47" i="22" s="1"/>
  <c r="S46" i="22"/>
  <c r="R46" i="22"/>
  <c r="Q46" i="22"/>
  <c r="P46" i="22"/>
  <c r="E46" i="22"/>
  <c r="S45" i="22"/>
  <c r="R45" i="22"/>
  <c r="Q45" i="22"/>
  <c r="P45" i="22"/>
  <c r="E45" i="22"/>
  <c r="S44" i="22"/>
  <c r="R44" i="22"/>
  <c r="Q44" i="22"/>
  <c r="P44" i="22"/>
  <c r="E44" i="22"/>
  <c r="S43" i="22"/>
  <c r="R43" i="22"/>
  <c r="Q43" i="22"/>
  <c r="P43" i="22"/>
  <c r="E43" i="22"/>
  <c r="S41" i="22"/>
  <c r="O41" i="22"/>
  <c r="N41" i="22"/>
  <c r="M41" i="22"/>
  <c r="L41" i="22"/>
  <c r="K41" i="22"/>
  <c r="J41" i="22"/>
  <c r="I41" i="22"/>
  <c r="H41" i="22"/>
  <c r="R41" i="22" s="1"/>
  <c r="G41" i="22"/>
  <c r="F41" i="22"/>
  <c r="C41" i="22"/>
  <c r="B41" i="22"/>
  <c r="S40" i="22"/>
  <c r="R40" i="22"/>
  <c r="Q40" i="22"/>
  <c r="P40" i="22"/>
  <c r="E40" i="22"/>
  <c r="T40" i="22" s="1"/>
  <c r="S39" i="22"/>
  <c r="R39" i="22"/>
  <c r="Q39" i="22"/>
  <c r="P39" i="22"/>
  <c r="E39" i="22"/>
  <c r="S38" i="22"/>
  <c r="R38" i="22"/>
  <c r="Q38" i="22"/>
  <c r="P38" i="22"/>
  <c r="E38" i="22"/>
  <c r="S37" i="22"/>
  <c r="R37" i="22"/>
  <c r="Q37" i="22"/>
  <c r="P37" i="22"/>
  <c r="E37" i="22"/>
  <c r="S36" i="22"/>
  <c r="R36" i="22"/>
  <c r="Q36" i="22"/>
  <c r="P36" i="22"/>
  <c r="E36" i="22"/>
  <c r="U36" i="22" s="1"/>
  <c r="O34" i="22"/>
  <c r="N34" i="22"/>
  <c r="M34" i="22"/>
  <c r="L34" i="22"/>
  <c r="K34" i="22"/>
  <c r="S34" i="22" s="1"/>
  <c r="J34" i="22"/>
  <c r="I34" i="22"/>
  <c r="H34" i="22"/>
  <c r="R34" i="22" s="1"/>
  <c r="G34" i="22"/>
  <c r="F34" i="22"/>
  <c r="C34" i="22"/>
  <c r="B34" i="22"/>
  <c r="U33" i="22"/>
  <c r="S33" i="22"/>
  <c r="R33" i="22"/>
  <c r="Q33" i="22"/>
  <c r="P33" i="22"/>
  <c r="E33" i="22"/>
  <c r="T33" i="22" s="1"/>
  <c r="O31" i="22"/>
  <c r="N31" i="22"/>
  <c r="M31" i="22"/>
  <c r="L31" i="22"/>
  <c r="K31" i="22"/>
  <c r="J31" i="22"/>
  <c r="I31" i="22"/>
  <c r="S31" i="22" s="1"/>
  <c r="H31" i="22"/>
  <c r="G31" i="22"/>
  <c r="F31" i="22"/>
  <c r="C31" i="22"/>
  <c r="B31" i="22"/>
  <c r="S30" i="22"/>
  <c r="R30" i="22"/>
  <c r="Q30" i="22"/>
  <c r="P30" i="22"/>
  <c r="E30" i="22"/>
  <c r="T30" i="22" s="1"/>
  <c r="U29" i="22"/>
  <c r="S29" i="22"/>
  <c r="R29" i="22"/>
  <c r="Q29" i="22"/>
  <c r="P29" i="22"/>
  <c r="E29" i="22"/>
  <c r="T29" i="22" s="1"/>
  <c r="U28" i="22"/>
  <c r="S28" i="22"/>
  <c r="R28" i="22"/>
  <c r="Q28" i="22"/>
  <c r="P28" i="22"/>
  <c r="E28" i="22"/>
  <c r="T28" i="22" s="1"/>
  <c r="S27" i="22"/>
  <c r="R27" i="22"/>
  <c r="Q27" i="22"/>
  <c r="P27" i="22"/>
  <c r="E27" i="22"/>
  <c r="O25" i="22"/>
  <c r="N25" i="22"/>
  <c r="M25" i="22"/>
  <c r="L25" i="22"/>
  <c r="K25" i="22"/>
  <c r="J25" i="22"/>
  <c r="I25" i="22"/>
  <c r="S25" i="22" s="1"/>
  <c r="H25" i="22"/>
  <c r="R25" i="22" s="1"/>
  <c r="G25" i="22"/>
  <c r="F25" i="22"/>
  <c r="C25" i="22"/>
  <c r="B25" i="22"/>
  <c r="S24" i="22"/>
  <c r="R24" i="22"/>
  <c r="Q24" i="22"/>
  <c r="P24" i="22"/>
  <c r="E24" i="22"/>
  <c r="S23" i="22"/>
  <c r="R23" i="22"/>
  <c r="Q23" i="22"/>
  <c r="P23" i="22"/>
  <c r="E23" i="22"/>
  <c r="T22" i="22"/>
  <c r="S22" i="22"/>
  <c r="R22" i="22"/>
  <c r="Q22" i="22"/>
  <c r="P22" i="22"/>
  <c r="E22" i="22"/>
  <c r="U22" i="22" s="1"/>
  <c r="U21" i="22"/>
  <c r="S21" i="22"/>
  <c r="R21" i="22"/>
  <c r="Q21" i="22"/>
  <c r="P21" i="22"/>
  <c r="E21" i="22"/>
  <c r="T21" i="22" s="1"/>
  <c r="U20" i="22"/>
  <c r="T20" i="22"/>
  <c r="S20" i="22"/>
  <c r="R20" i="22"/>
  <c r="Q20" i="22"/>
  <c r="P20" i="22"/>
  <c r="E20" i="22"/>
  <c r="S19" i="22"/>
  <c r="R19" i="22"/>
  <c r="Q19" i="22"/>
  <c r="P19" i="22"/>
  <c r="E19" i="22"/>
  <c r="S18" i="22"/>
  <c r="R18" i="22"/>
  <c r="Q18" i="22"/>
  <c r="P18" i="22"/>
  <c r="E18" i="22"/>
  <c r="T18" i="22" s="1"/>
  <c r="O16" i="22"/>
  <c r="N16" i="22"/>
  <c r="M16" i="22"/>
  <c r="L16" i="22"/>
  <c r="K16" i="22"/>
  <c r="J16" i="22"/>
  <c r="I16" i="22"/>
  <c r="H16" i="22"/>
  <c r="G16" i="22"/>
  <c r="F16" i="22"/>
  <c r="C16" i="22"/>
  <c r="B16" i="22"/>
  <c r="E16" i="22" s="1"/>
  <c r="S15" i="22"/>
  <c r="R15" i="22"/>
  <c r="Q15" i="22"/>
  <c r="P15" i="22"/>
  <c r="E15" i="22"/>
  <c r="S14" i="22"/>
  <c r="R14" i="22"/>
  <c r="Q14" i="22"/>
  <c r="P14" i="22"/>
  <c r="E14" i="22"/>
  <c r="U13" i="22"/>
  <c r="T13" i="22"/>
  <c r="S13" i="22"/>
  <c r="R13" i="22"/>
  <c r="Q13" i="22"/>
  <c r="P13" i="22"/>
  <c r="E13" i="22"/>
  <c r="U12" i="22"/>
  <c r="S12" i="22"/>
  <c r="R12" i="22"/>
  <c r="Q12" i="22"/>
  <c r="P12" i="22"/>
  <c r="E12" i="22"/>
  <c r="T12" i="22" s="1"/>
  <c r="S11" i="22"/>
  <c r="R11" i="22"/>
  <c r="Q11" i="22"/>
  <c r="P11" i="22"/>
  <c r="E11" i="22"/>
  <c r="S10" i="22"/>
  <c r="R10" i="22"/>
  <c r="Q10" i="22"/>
  <c r="U10" i="22" s="1"/>
  <c r="P10" i="22"/>
  <c r="E10" i="22"/>
  <c r="T10" i="22" s="1"/>
  <c r="U9" i="22"/>
  <c r="T9" i="22"/>
  <c r="S9" i="22"/>
  <c r="R9" i="22"/>
  <c r="Q9" i="22"/>
  <c r="P9" i="22"/>
  <c r="E9" i="22"/>
  <c r="S96" i="21"/>
  <c r="R96" i="21"/>
  <c r="Q96" i="21"/>
  <c r="P96" i="21"/>
  <c r="E96" i="21"/>
  <c r="S95" i="21"/>
  <c r="R95" i="21"/>
  <c r="Q95" i="21"/>
  <c r="P95" i="21"/>
  <c r="E95" i="21"/>
  <c r="U94" i="21"/>
  <c r="S94" i="21"/>
  <c r="R94" i="21"/>
  <c r="Q94" i="21"/>
  <c r="P94" i="21"/>
  <c r="E94" i="21"/>
  <c r="T94" i="21" s="1"/>
  <c r="U93" i="21"/>
  <c r="T93" i="21"/>
  <c r="S93" i="21"/>
  <c r="R93" i="21"/>
  <c r="Q93" i="21"/>
  <c r="P93" i="21"/>
  <c r="E93" i="21"/>
  <c r="S92" i="21"/>
  <c r="R92" i="21"/>
  <c r="Q92" i="21"/>
  <c r="P92" i="21"/>
  <c r="E92" i="21"/>
  <c r="S91" i="21"/>
  <c r="R91" i="21"/>
  <c r="Q91" i="21"/>
  <c r="P91" i="21"/>
  <c r="E91" i="21"/>
  <c r="U90" i="21"/>
  <c r="S90" i="21"/>
  <c r="R90" i="21"/>
  <c r="Q90" i="21"/>
  <c r="P90" i="21"/>
  <c r="E90" i="21"/>
  <c r="T90" i="21" s="1"/>
  <c r="U89" i="21"/>
  <c r="T89" i="21"/>
  <c r="S89" i="21"/>
  <c r="R89" i="21"/>
  <c r="Q89" i="21"/>
  <c r="P89" i="21"/>
  <c r="E89" i="21"/>
  <c r="S88" i="21"/>
  <c r="R88" i="21"/>
  <c r="Q88" i="21"/>
  <c r="P88" i="21"/>
  <c r="E88" i="21"/>
  <c r="S86" i="21"/>
  <c r="R86" i="21"/>
  <c r="Q86" i="21"/>
  <c r="P86" i="21"/>
  <c r="E86" i="21"/>
  <c r="O74" i="21"/>
  <c r="N74" i="21"/>
  <c r="M74" i="21"/>
  <c r="L74" i="21"/>
  <c r="K74" i="21"/>
  <c r="J74" i="21"/>
  <c r="I74" i="21"/>
  <c r="S74" i="21" s="1"/>
  <c r="H74" i="21"/>
  <c r="R74" i="21" s="1"/>
  <c r="G74" i="21"/>
  <c r="F74" i="21"/>
  <c r="E74" i="21"/>
  <c r="C74" i="21"/>
  <c r="B74" i="21"/>
  <c r="O73" i="21"/>
  <c r="N73" i="21"/>
  <c r="M73" i="21"/>
  <c r="L73" i="21"/>
  <c r="K73" i="21"/>
  <c r="J73" i="21"/>
  <c r="I73" i="21"/>
  <c r="S73" i="21" s="1"/>
  <c r="H73" i="21"/>
  <c r="G73" i="21"/>
  <c r="F73" i="21"/>
  <c r="C73" i="21"/>
  <c r="B73" i="21"/>
  <c r="O72" i="21"/>
  <c r="N72" i="21"/>
  <c r="M72" i="21"/>
  <c r="L72" i="21"/>
  <c r="K72" i="21"/>
  <c r="J72" i="21"/>
  <c r="I72" i="21"/>
  <c r="H72" i="21"/>
  <c r="G72" i="21"/>
  <c r="F72" i="21"/>
  <c r="C72" i="21"/>
  <c r="E72" i="21" s="1"/>
  <c r="B72" i="21"/>
  <c r="S71" i="21"/>
  <c r="R71" i="21"/>
  <c r="Q71" i="21"/>
  <c r="P71" i="21"/>
  <c r="E71" i="21"/>
  <c r="U71" i="21" s="1"/>
  <c r="S70" i="21"/>
  <c r="R70" i="21"/>
  <c r="Q70" i="21"/>
  <c r="P70" i="21"/>
  <c r="E70" i="21"/>
  <c r="O68" i="21"/>
  <c r="N68" i="21"/>
  <c r="M68" i="21"/>
  <c r="L68" i="21"/>
  <c r="K68" i="21"/>
  <c r="J68" i="21"/>
  <c r="I68" i="21"/>
  <c r="H68" i="21"/>
  <c r="G68" i="21"/>
  <c r="F68" i="21"/>
  <c r="C68" i="21"/>
  <c r="B68" i="21"/>
  <c r="O67" i="21"/>
  <c r="N67" i="21"/>
  <c r="M67" i="21"/>
  <c r="L67" i="21"/>
  <c r="K67" i="21"/>
  <c r="J67" i="21"/>
  <c r="I67" i="21"/>
  <c r="S67" i="21" s="1"/>
  <c r="H67" i="21"/>
  <c r="R67" i="21" s="1"/>
  <c r="G67" i="21"/>
  <c r="F67" i="21"/>
  <c r="C67" i="21"/>
  <c r="B67" i="21"/>
  <c r="S66" i="21"/>
  <c r="R66" i="21"/>
  <c r="Q66" i="21"/>
  <c r="P66" i="21"/>
  <c r="E66" i="21"/>
  <c r="S65" i="21"/>
  <c r="R65" i="21"/>
  <c r="Q65" i="21"/>
  <c r="P65" i="21"/>
  <c r="E65" i="21"/>
  <c r="S64" i="21"/>
  <c r="R64" i="21"/>
  <c r="Q64" i="21"/>
  <c r="P64" i="21"/>
  <c r="E64" i="21"/>
  <c r="S63" i="21"/>
  <c r="R63" i="21"/>
  <c r="Q63" i="21"/>
  <c r="P63" i="21"/>
  <c r="E63" i="21"/>
  <c r="T63" i="21" s="1"/>
  <c r="S62" i="21"/>
  <c r="R62" i="21"/>
  <c r="Q62" i="21"/>
  <c r="P62" i="21"/>
  <c r="E62" i="21"/>
  <c r="O60" i="21"/>
  <c r="N60" i="21"/>
  <c r="M60" i="21"/>
  <c r="L60" i="21"/>
  <c r="K60" i="21"/>
  <c r="J60" i="21"/>
  <c r="I60" i="21"/>
  <c r="H60" i="21"/>
  <c r="C60" i="21"/>
  <c r="B60" i="21"/>
  <c r="S59" i="21"/>
  <c r="R59" i="21"/>
  <c r="Q59" i="21"/>
  <c r="P59" i="21"/>
  <c r="E59" i="21"/>
  <c r="U59" i="21" s="1"/>
  <c r="S58" i="21"/>
  <c r="R58" i="21"/>
  <c r="Q58" i="21"/>
  <c r="P58" i="21"/>
  <c r="E58" i="21"/>
  <c r="T58" i="21" s="1"/>
  <c r="S57" i="21"/>
  <c r="R57" i="21"/>
  <c r="Q57" i="21"/>
  <c r="P57" i="21"/>
  <c r="E57" i="21"/>
  <c r="U57" i="21" s="1"/>
  <c r="S56" i="21"/>
  <c r="R56" i="21"/>
  <c r="Q56" i="21"/>
  <c r="P56" i="21"/>
  <c r="E56" i="21"/>
  <c r="O54" i="21"/>
  <c r="N54" i="21"/>
  <c r="M54" i="21"/>
  <c r="L54" i="21"/>
  <c r="K54" i="21"/>
  <c r="J54" i="21"/>
  <c r="I54" i="21"/>
  <c r="S54" i="21" s="1"/>
  <c r="H54" i="21"/>
  <c r="G54" i="21"/>
  <c r="F54" i="21"/>
  <c r="C54" i="21"/>
  <c r="E54" i="21" s="1"/>
  <c r="B54" i="21"/>
  <c r="S53" i="21"/>
  <c r="R53" i="21"/>
  <c r="Q53" i="21"/>
  <c r="P53" i="21"/>
  <c r="E53" i="21"/>
  <c r="S52" i="21"/>
  <c r="R52" i="21"/>
  <c r="Q52" i="21"/>
  <c r="P52" i="21"/>
  <c r="E52" i="21"/>
  <c r="S51" i="21"/>
  <c r="R51" i="21"/>
  <c r="Q51" i="21"/>
  <c r="P51" i="21"/>
  <c r="E51" i="21"/>
  <c r="S50" i="21"/>
  <c r="R50" i="21"/>
  <c r="Q50" i="21"/>
  <c r="P50" i="21"/>
  <c r="E50" i="21"/>
  <c r="S49" i="21"/>
  <c r="R49" i="21"/>
  <c r="Q49" i="21"/>
  <c r="P49" i="21"/>
  <c r="E49" i="21"/>
  <c r="S48" i="21"/>
  <c r="R48" i="21"/>
  <c r="Q48" i="21"/>
  <c r="P48" i="21"/>
  <c r="E48" i="21"/>
  <c r="U48" i="21" s="1"/>
  <c r="S47" i="21"/>
  <c r="R47" i="21"/>
  <c r="Q47" i="21"/>
  <c r="P47" i="21"/>
  <c r="E47" i="21"/>
  <c r="T47" i="21" s="1"/>
  <c r="S46" i="21"/>
  <c r="R46" i="21"/>
  <c r="Q46" i="21"/>
  <c r="P46" i="21"/>
  <c r="E46" i="21"/>
  <c r="S45" i="21"/>
  <c r="R45" i="21"/>
  <c r="Q45" i="21"/>
  <c r="P45" i="21"/>
  <c r="E45" i="21"/>
  <c r="S44" i="21"/>
  <c r="R44" i="21"/>
  <c r="Q44" i="21"/>
  <c r="P44" i="21"/>
  <c r="E44" i="21"/>
  <c r="S43" i="21"/>
  <c r="R43" i="21"/>
  <c r="Q43" i="21"/>
  <c r="P43" i="21"/>
  <c r="E43" i="21"/>
  <c r="O41" i="21"/>
  <c r="N41" i="21"/>
  <c r="M41" i="21"/>
  <c r="L41" i="21"/>
  <c r="K41" i="21"/>
  <c r="J41" i="21"/>
  <c r="I41" i="21"/>
  <c r="H41" i="21"/>
  <c r="R41" i="21" s="1"/>
  <c r="G41" i="21"/>
  <c r="F41" i="21"/>
  <c r="C41" i="21"/>
  <c r="B41" i="21"/>
  <c r="E41" i="21" s="1"/>
  <c r="U40" i="21"/>
  <c r="S40" i="21"/>
  <c r="R40" i="21"/>
  <c r="Q40" i="21"/>
  <c r="P40" i="21"/>
  <c r="E40" i="21"/>
  <c r="T40" i="21" s="1"/>
  <c r="S39" i="21"/>
  <c r="R39" i="21"/>
  <c r="Q39" i="21"/>
  <c r="P39" i="21"/>
  <c r="E39" i="21"/>
  <c r="U39" i="21" s="1"/>
  <c r="S38" i="21"/>
  <c r="R38" i="21"/>
  <c r="Q38" i="21"/>
  <c r="P38" i="21"/>
  <c r="E38" i="21"/>
  <c r="U38" i="21" s="1"/>
  <c r="S37" i="21"/>
  <c r="R37" i="21"/>
  <c r="Q37" i="21"/>
  <c r="P37" i="21"/>
  <c r="E37" i="21"/>
  <c r="S36" i="21"/>
  <c r="R36" i="21"/>
  <c r="Q36" i="21"/>
  <c r="U36" i="21" s="1"/>
  <c r="P36" i="21"/>
  <c r="E36" i="21"/>
  <c r="O34" i="21"/>
  <c r="N34" i="21"/>
  <c r="M34" i="21"/>
  <c r="L34" i="21"/>
  <c r="K34" i="21"/>
  <c r="S34" i="21" s="1"/>
  <c r="J34" i="21"/>
  <c r="I34" i="21"/>
  <c r="H34" i="21"/>
  <c r="P34" i="21" s="1"/>
  <c r="G34" i="21"/>
  <c r="F34" i="21"/>
  <c r="C34" i="21"/>
  <c r="B34" i="21"/>
  <c r="S33" i="21"/>
  <c r="R33" i="21"/>
  <c r="Q33" i="21"/>
  <c r="U33" i="21" s="1"/>
  <c r="P33" i="21"/>
  <c r="E33" i="21"/>
  <c r="O31" i="21"/>
  <c r="N31" i="21"/>
  <c r="M31" i="21"/>
  <c r="L31" i="21"/>
  <c r="K31" i="21"/>
  <c r="J31" i="21"/>
  <c r="I31" i="21"/>
  <c r="S31" i="21" s="1"/>
  <c r="H31" i="21"/>
  <c r="P31" i="21" s="1"/>
  <c r="G31" i="21"/>
  <c r="F31" i="21"/>
  <c r="C31" i="21"/>
  <c r="B31" i="21"/>
  <c r="E31" i="21" s="1"/>
  <c r="U30" i="21"/>
  <c r="S30" i="21"/>
  <c r="R30" i="21"/>
  <c r="Q30" i="21"/>
  <c r="P30" i="21"/>
  <c r="E30" i="21"/>
  <c r="T30" i="21" s="1"/>
  <c r="S29" i="21"/>
  <c r="R29" i="21"/>
  <c r="Q29" i="21"/>
  <c r="P29" i="21"/>
  <c r="E29" i="21"/>
  <c r="U29" i="21" s="1"/>
  <c r="S28" i="21"/>
  <c r="R28" i="21"/>
  <c r="Q28" i="21"/>
  <c r="P28" i="21"/>
  <c r="E28" i="21"/>
  <c r="S27" i="21"/>
  <c r="R27" i="21"/>
  <c r="Q27" i="21"/>
  <c r="P27" i="21"/>
  <c r="E27" i="21"/>
  <c r="S25" i="21"/>
  <c r="O25" i="21"/>
  <c r="N25" i="21"/>
  <c r="M25" i="21"/>
  <c r="L25" i="21"/>
  <c r="K25" i="21"/>
  <c r="J25" i="21"/>
  <c r="I25" i="21"/>
  <c r="H25" i="21"/>
  <c r="R25" i="21" s="1"/>
  <c r="G25" i="21"/>
  <c r="F25" i="21"/>
  <c r="C25" i="21"/>
  <c r="B25" i="21"/>
  <c r="S24" i="21"/>
  <c r="R24" i="21"/>
  <c r="Q24" i="21"/>
  <c r="P24" i="21"/>
  <c r="E24" i="21"/>
  <c r="S23" i="21"/>
  <c r="R23" i="21"/>
  <c r="Q23" i="21"/>
  <c r="P23" i="21"/>
  <c r="E23" i="21"/>
  <c r="T23" i="21" s="1"/>
  <c r="T22" i="21"/>
  <c r="S22" i="21"/>
  <c r="R22" i="21"/>
  <c r="Q22" i="21"/>
  <c r="P22" i="21"/>
  <c r="E22" i="21"/>
  <c r="U22" i="21" s="1"/>
  <c r="S21" i="21"/>
  <c r="R21" i="21"/>
  <c r="Q21" i="21"/>
  <c r="P21" i="21"/>
  <c r="E21" i="21"/>
  <c r="S20" i="21"/>
  <c r="R20" i="21"/>
  <c r="Q20" i="21"/>
  <c r="P20" i="21"/>
  <c r="E20" i="21"/>
  <c r="S19" i="21"/>
  <c r="R19" i="21"/>
  <c r="Q19" i="21"/>
  <c r="P19" i="21"/>
  <c r="E19" i="21"/>
  <c r="T19" i="21" s="1"/>
  <c r="T18" i="21"/>
  <c r="S18" i="21"/>
  <c r="R18" i="21"/>
  <c r="Q18" i="21"/>
  <c r="P18" i="21"/>
  <c r="E18" i="21"/>
  <c r="U18" i="21" s="1"/>
  <c r="O16" i="21"/>
  <c r="N16" i="21"/>
  <c r="M16" i="21"/>
  <c r="Q16" i="21" s="1"/>
  <c r="L16" i="21"/>
  <c r="K16" i="21"/>
  <c r="J16" i="21"/>
  <c r="R16" i="21" s="1"/>
  <c r="I16" i="21"/>
  <c r="H16" i="21"/>
  <c r="P16" i="21" s="1"/>
  <c r="G16" i="21"/>
  <c r="F16" i="21"/>
  <c r="E16" i="21"/>
  <c r="C16" i="21"/>
  <c r="B16" i="21"/>
  <c r="U15" i="21"/>
  <c r="T15" i="21"/>
  <c r="S15" i="21"/>
  <c r="R15" i="21"/>
  <c r="Q15" i="21"/>
  <c r="P15" i="21"/>
  <c r="E15" i="21"/>
  <c r="S14" i="21"/>
  <c r="R14" i="21"/>
  <c r="Q14" i="21"/>
  <c r="P14" i="21"/>
  <c r="E14" i="21"/>
  <c r="T14" i="21" s="1"/>
  <c r="S13" i="21"/>
  <c r="R13" i="21"/>
  <c r="Q13" i="21"/>
  <c r="P13" i="21"/>
  <c r="E13" i="21"/>
  <c r="U13" i="21" s="1"/>
  <c r="S12" i="21"/>
  <c r="R12" i="21"/>
  <c r="Q12" i="21"/>
  <c r="P12" i="21"/>
  <c r="E12" i="21"/>
  <c r="U11" i="21"/>
  <c r="T11" i="21"/>
  <c r="S11" i="21"/>
  <c r="R11" i="21"/>
  <c r="Q11" i="21"/>
  <c r="P11" i="21"/>
  <c r="E11" i="21"/>
  <c r="S10" i="21"/>
  <c r="R10" i="21"/>
  <c r="Q10" i="21"/>
  <c r="P10" i="21"/>
  <c r="E10" i="21"/>
  <c r="S9" i="21"/>
  <c r="R9" i="21"/>
  <c r="Q9" i="21"/>
  <c r="P9" i="21"/>
  <c r="E9" i="21"/>
  <c r="U9" i="21" s="1"/>
  <c r="S96" i="20"/>
  <c r="R96" i="20"/>
  <c r="Q96" i="20"/>
  <c r="P96" i="20"/>
  <c r="E96" i="20"/>
  <c r="U95" i="20"/>
  <c r="T95" i="20"/>
  <c r="S95" i="20"/>
  <c r="R95" i="20"/>
  <c r="Q95" i="20"/>
  <c r="P95" i="20"/>
  <c r="E95" i="20"/>
  <c r="U94" i="20"/>
  <c r="S94" i="20"/>
  <c r="R94" i="20"/>
  <c r="Q94" i="20"/>
  <c r="P94" i="20"/>
  <c r="E94" i="20"/>
  <c r="T94" i="20" s="1"/>
  <c r="S93" i="20"/>
  <c r="R93" i="20"/>
  <c r="Q93" i="20"/>
  <c r="P93" i="20"/>
  <c r="E93" i="20"/>
  <c r="S92" i="20"/>
  <c r="R92" i="20"/>
  <c r="Q92" i="20"/>
  <c r="P92" i="20"/>
  <c r="E92" i="20"/>
  <c r="U91" i="20"/>
  <c r="T91" i="20"/>
  <c r="S91" i="20"/>
  <c r="R91" i="20"/>
  <c r="Q91" i="20"/>
  <c r="P91" i="20"/>
  <c r="E91" i="20"/>
  <c r="S90" i="20"/>
  <c r="R90" i="20"/>
  <c r="Q90" i="20"/>
  <c r="P90" i="20"/>
  <c r="E90" i="20"/>
  <c r="T90" i="20" s="1"/>
  <c r="S89" i="20"/>
  <c r="R89" i="20"/>
  <c r="Q89" i="20"/>
  <c r="P89" i="20"/>
  <c r="E89" i="20"/>
  <c r="U89" i="20" s="1"/>
  <c r="S88" i="20"/>
  <c r="R88" i="20"/>
  <c r="Q88" i="20"/>
  <c r="P88" i="20"/>
  <c r="E88" i="20"/>
  <c r="S86" i="20"/>
  <c r="R86" i="20"/>
  <c r="Q86" i="20"/>
  <c r="P86" i="20"/>
  <c r="E86" i="20"/>
  <c r="U86" i="20" s="1"/>
  <c r="O74" i="20"/>
  <c r="N74" i="20"/>
  <c r="M74" i="20"/>
  <c r="L74" i="20"/>
  <c r="K74" i="20"/>
  <c r="J74" i="20"/>
  <c r="I74" i="20"/>
  <c r="Q74" i="20" s="1"/>
  <c r="H74" i="20"/>
  <c r="R74" i="20" s="1"/>
  <c r="G74" i="20"/>
  <c r="F74" i="20"/>
  <c r="C74" i="20"/>
  <c r="B74" i="20"/>
  <c r="E74" i="20" s="1"/>
  <c r="O73" i="20"/>
  <c r="N73" i="20"/>
  <c r="M73" i="20"/>
  <c r="L73" i="20"/>
  <c r="K73" i="20"/>
  <c r="J73" i="20"/>
  <c r="I73" i="20"/>
  <c r="H73" i="20"/>
  <c r="G73" i="20"/>
  <c r="F73" i="20"/>
  <c r="C73" i="20"/>
  <c r="B73" i="20"/>
  <c r="O72" i="20"/>
  <c r="N72" i="20"/>
  <c r="M72" i="20"/>
  <c r="L72" i="20"/>
  <c r="K72" i="20"/>
  <c r="J72" i="20"/>
  <c r="I72" i="20"/>
  <c r="S72" i="20" s="1"/>
  <c r="H72" i="20"/>
  <c r="R72" i="20" s="1"/>
  <c r="G72" i="20"/>
  <c r="F72" i="20"/>
  <c r="C72" i="20"/>
  <c r="B72" i="20"/>
  <c r="E72" i="20" s="1"/>
  <c r="S71" i="20"/>
  <c r="R71" i="20"/>
  <c r="Q71" i="20"/>
  <c r="P71" i="20"/>
  <c r="E71" i="20"/>
  <c r="U71" i="20" s="1"/>
  <c r="S70" i="20"/>
  <c r="R70" i="20"/>
  <c r="Q70" i="20"/>
  <c r="P70" i="20"/>
  <c r="T70" i="20" s="1"/>
  <c r="E70" i="20"/>
  <c r="U70" i="20" s="1"/>
  <c r="O68" i="20"/>
  <c r="N68" i="20"/>
  <c r="M68" i="20"/>
  <c r="L68" i="20"/>
  <c r="K68" i="20"/>
  <c r="J68" i="20"/>
  <c r="I68" i="20"/>
  <c r="H68" i="20"/>
  <c r="G68" i="20"/>
  <c r="F68" i="20"/>
  <c r="C68" i="20"/>
  <c r="B68" i="20"/>
  <c r="O67" i="20"/>
  <c r="N67" i="20"/>
  <c r="M67" i="20"/>
  <c r="L67" i="20"/>
  <c r="K67" i="20"/>
  <c r="J67" i="20"/>
  <c r="I67" i="20"/>
  <c r="S67" i="20" s="1"/>
  <c r="H67" i="20"/>
  <c r="R67" i="20" s="1"/>
  <c r="G67" i="20"/>
  <c r="F67" i="20"/>
  <c r="C67" i="20"/>
  <c r="B67" i="20"/>
  <c r="T66" i="20"/>
  <c r="S66" i="20"/>
  <c r="R66" i="20"/>
  <c r="Q66" i="20"/>
  <c r="P66" i="20"/>
  <c r="E66" i="20"/>
  <c r="U66" i="20" s="1"/>
  <c r="U65" i="20"/>
  <c r="S65" i="20"/>
  <c r="R65" i="20"/>
  <c r="Q65" i="20"/>
  <c r="P65" i="20"/>
  <c r="E65" i="20"/>
  <c r="T65" i="20" s="1"/>
  <c r="T64" i="20"/>
  <c r="S64" i="20"/>
  <c r="R64" i="20"/>
  <c r="Q64" i="20"/>
  <c r="P64" i="20"/>
  <c r="E64" i="20"/>
  <c r="U64" i="20" s="1"/>
  <c r="U63" i="20"/>
  <c r="S63" i="20"/>
  <c r="R63" i="20"/>
  <c r="Q63" i="20"/>
  <c r="P63" i="20"/>
  <c r="E63" i="20"/>
  <c r="T63" i="20" s="1"/>
  <c r="S62" i="20"/>
  <c r="R62" i="20"/>
  <c r="Q62" i="20"/>
  <c r="P62" i="20"/>
  <c r="E62" i="20"/>
  <c r="O60" i="20"/>
  <c r="N60" i="20"/>
  <c r="M60" i="20"/>
  <c r="L60" i="20"/>
  <c r="K60" i="20"/>
  <c r="J60" i="20"/>
  <c r="I60" i="20"/>
  <c r="S60" i="20" s="1"/>
  <c r="H60" i="20"/>
  <c r="R60" i="20" s="1"/>
  <c r="C60" i="20"/>
  <c r="B60" i="20"/>
  <c r="U59" i="20"/>
  <c r="S59" i="20"/>
  <c r="R59" i="20"/>
  <c r="Q59" i="20"/>
  <c r="P59" i="20"/>
  <c r="E59" i="20"/>
  <c r="T59" i="20" s="1"/>
  <c r="T58" i="20"/>
  <c r="S58" i="20"/>
  <c r="R58" i="20"/>
  <c r="Q58" i="20"/>
  <c r="P58" i="20"/>
  <c r="E58" i="20"/>
  <c r="U58" i="20" s="1"/>
  <c r="T57" i="20"/>
  <c r="S57" i="20"/>
  <c r="R57" i="20"/>
  <c r="Q57" i="20"/>
  <c r="P57" i="20"/>
  <c r="E57" i="20"/>
  <c r="U57" i="20" s="1"/>
  <c r="U56" i="20"/>
  <c r="S56" i="20"/>
  <c r="R56" i="20"/>
  <c r="Q56" i="20"/>
  <c r="P56" i="20"/>
  <c r="E56" i="20"/>
  <c r="T56" i="20" s="1"/>
  <c r="O54" i="20"/>
  <c r="N54" i="20"/>
  <c r="M54" i="20"/>
  <c r="L54" i="20"/>
  <c r="K54" i="20"/>
  <c r="J54" i="20"/>
  <c r="I54" i="20"/>
  <c r="H54" i="20"/>
  <c r="R54" i="20" s="1"/>
  <c r="G54" i="20"/>
  <c r="F54" i="20"/>
  <c r="C54" i="20"/>
  <c r="B54" i="20"/>
  <c r="T53" i="20"/>
  <c r="S53" i="20"/>
  <c r="R53" i="20"/>
  <c r="Q53" i="20"/>
  <c r="P53" i="20"/>
  <c r="E53" i="20"/>
  <c r="U53" i="20" s="1"/>
  <c r="T52" i="20"/>
  <c r="S52" i="20"/>
  <c r="R52" i="20"/>
  <c r="Q52" i="20"/>
  <c r="P52" i="20"/>
  <c r="E52" i="20"/>
  <c r="U51" i="20"/>
  <c r="S51" i="20"/>
  <c r="R51" i="20"/>
  <c r="Q51" i="20"/>
  <c r="P51" i="20"/>
  <c r="E51" i="20"/>
  <c r="T51" i="20" s="1"/>
  <c r="S50" i="20"/>
  <c r="R50" i="20"/>
  <c r="Q50" i="20"/>
  <c r="P50" i="20"/>
  <c r="E50" i="20"/>
  <c r="S49" i="20"/>
  <c r="R49" i="20"/>
  <c r="Q49" i="20"/>
  <c r="P49" i="20"/>
  <c r="E49" i="20"/>
  <c r="S48" i="20"/>
  <c r="R48" i="20"/>
  <c r="Q48" i="20"/>
  <c r="P48" i="20"/>
  <c r="E48" i="20"/>
  <c r="T48" i="20" s="1"/>
  <c r="U47" i="20"/>
  <c r="T47" i="20"/>
  <c r="S47" i="20"/>
  <c r="R47" i="20"/>
  <c r="Q47" i="20"/>
  <c r="P47" i="20"/>
  <c r="E47" i="20"/>
  <c r="S46" i="20"/>
  <c r="R46" i="20"/>
  <c r="Q46" i="20"/>
  <c r="P46" i="20"/>
  <c r="E46" i="20"/>
  <c r="U46" i="20" s="1"/>
  <c r="S45" i="20"/>
  <c r="R45" i="20"/>
  <c r="Q45" i="20"/>
  <c r="P45" i="20"/>
  <c r="E45" i="20"/>
  <c r="U44" i="20"/>
  <c r="T44" i="20"/>
  <c r="S44" i="20"/>
  <c r="R44" i="20"/>
  <c r="Q44" i="20"/>
  <c r="P44" i="20"/>
  <c r="E44" i="20"/>
  <c r="S43" i="20"/>
  <c r="R43" i="20"/>
  <c r="Q43" i="20"/>
  <c r="P43" i="20"/>
  <c r="E43" i="20"/>
  <c r="O41" i="20"/>
  <c r="N41" i="20"/>
  <c r="M41" i="20"/>
  <c r="L41" i="20"/>
  <c r="K41" i="20"/>
  <c r="J41" i="20"/>
  <c r="I41" i="20"/>
  <c r="S41" i="20" s="1"/>
  <c r="H41" i="20"/>
  <c r="R41" i="20" s="1"/>
  <c r="G41" i="20"/>
  <c r="F41" i="20"/>
  <c r="C41" i="20"/>
  <c r="E41" i="20" s="1"/>
  <c r="B41" i="20"/>
  <c r="T40" i="20"/>
  <c r="S40" i="20"/>
  <c r="R40" i="20"/>
  <c r="Q40" i="20"/>
  <c r="P40" i="20"/>
  <c r="E40" i="20"/>
  <c r="U40" i="20" s="1"/>
  <c r="S39" i="20"/>
  <c r="R39" i="20"/>
  <c r="Q39" i="20"/>
  <c r="P39" i="20"/>
  <c r="E39" i="20"/>
  <c r="S38" i="20"/>
  <c r="R38" i="20"/>
  <c r="Q38" i="20"/>
  <c r="P38" i="20"/>
  <c r="E38" i="20"/>
  <c r="S37" i="20"/>
  <c r="R37" i="20"/>
  <c r="Q37" i="20"/>
  <c r="U37" i="20" s="1"/>
  <c r="P37" i="20"/>
  <c r="E37" i="20"/>
  <c r="T37" i="20" s="1"/>
  <c r="S36" i="20"/>
  <c r="R36" i="20"/>
  <c r="Q36" i="20"/>
  <c r="P36" i="20"/>
  <c r="E36" i="20"/>
  <c r="U36" i="20" s="1"/>
  <c r="O34" i="20"/>
  <c r="N34" i="20"/>
  <c r="M34" i="20"/>
  <c r="L34" i="20"/>
  <c r="K34" i="20"/>
  <c r="J34" i="20"/>
  <c r="I34" i="20"/>
  <c r="S34" i="20" s="1"/>
  <c r="H34" i="20"/>
  <c r="R34" i="20" s="1"/>
  <c r="G34" i="20"/>
  <c r="F34" i="20"/>
  <c r="C34" i="20"/>
  <c r="E34" i="20" s="1"/>
  <c r="B34" i="20"/>
  <c r="S33" i="20"/>
  <c r="R33" i="20"/>
  <c r="Q33" i="20"/>
  <c r="P33" i="20"/>
  <c r="E33" i="20"/>
  <c r="O31" i="20"/>
  <c r="N31" i="20"/>
  <c r="M31" i="20"/>
  <c r="L31" i="20"/>
  <c r="K31" i="20"/>
  <c r="J31" i="20"/>
  <c r="I31" i="20"/>
  <c r="S31" i="20" s="1"/>
  <c r="H31" i="20"/>
  <c r="G31" i="20"/>
  <c r="F31" i="20"/>
  <c r="E31" i="20"/>
  <c r="C31" i="20"/>
  <c r="B31" i="20"/>
  <c r="U30" i="20"/>
  <c r="T30" i="20"/>
  <c r="S30" i="20"/>
  <c r="R30" i="20"/>
  <c r="Q30" i="20"/>
  <c r="P30" i="20"/>
  <c r="E30" i="20"/>
  <c r="S29" i="20"/>
  <c r="R29" i="20"/>
  <c r="Q29" i="20"/>
  <c r="P29" i="20"/>
  <c r="E29" i="20"/>
  <c r="U29" i="20" s="1"/>
  <c r="S28" i="20"/>
  <c r="R28" i="20"/>
  <c r="Q28" i="20"/>
  <c r="P28" i="20"/>
  <c r="E28" i="20"/>
  <c r="U27" i="20"/>
  <c r="T27" i="20"/>
  <c r="S27" i="20"/>
  <c r="R27" i="20"/>
  <c r="Q27" i="20"/>
  <c r="P27" i="20"/>
  <c r="E27" i="20"/>
  <c r="O25" i="20"/>
  <c r="N25" i="20"/>
  <c r="M25" i="20"/>
  <c r="L25" i="20"/>
  <c r="K25" i="20"/>
  <c r="J25" i="20"/>
  <c r="I25" i="20"/>
  <c r="S25" i="20" s="1"/>
  <c r="H25" i="20"/>
  <c r="R25" i="20" s="1"/>
  <c r="G25" i="20"/>
  <c r="F25" i="20"/>
  <c r="C25" i="20"/>
  <c r="B25" i="20"/>
  <c r="E25" i="20" s="1"/>
  <c r="U24" i="20"/>
  <c r="T24" i="20"/>
  <c r="S24" i="20"/>
  <c r="R24" i="20"/>
  <c r="Q24" i="20"/>
  <c r="P24" i="20"/>
  <c r="E24" i="20"/>
  <c r="T23" i="20"/>
  <c r="S23" i="20"/>
  <c r="R23" i="20"/>
  <c r="Q23" i="20"/>
  <c r="P23" i="20"/>
  <c r="E23" i="20"/>
  <c r="U23" i="20" s="1"/>
  <c r="S22" i="20"/>
  <c r="R22" i="20"/>
  <c r="Q22" i="20"/>
  <c r="P22" i="20"/>
  <c r="E22" i="20"/>
  <c r="S21" i="20"/>
  <c r="R21" i="20"/>
  <c r="Q21" i="20"/>
  <c r="P21" i="20"/>
  <c r="E21" i="20"/>
  <c r="S20" i="20"/>
  <c r="R20" i="20"/>
  <c r="Q20" i="20"/>
  <c r="P20" i="20"/>
  <c r="E20" i="20"/>
  <c r="T20" i="20" s="1"/>
  <c r="S19" i="20"/>
  <c r="R19" i="20"/>
  <c r="Q19" i="20"/>
  <c r="P19" i="20"/>
  <c r="E19" i="20"/>
  <c r="U19" i="20" s="1"/>
  <c r="T18" i="20"/>
  <c r="S18" i="20"/>
  <c r="R18" i="20"/>
  <c r="Q18" i="20"/>
  <c r="P18" i="20"/>
  <c r="E18" i="20"/>
  <c r="U18" i="20" s="1"/>
  <c r="O16" i="20"/>
  <c r="N16" i="20"/>
  <c r="M16" i="20"/>
  <c r="L16" i="20"/>
  <c r="K16" i="20"/>
  <c r="J16" i="20"/>
  <c r="I16" i="20"/>
  <c r="S16" i="20" s="1"/>
  <c r="H16" i="20"/>
  <c r="G16" i="20"/>
  <c r="F16" i="20"/>
  <c r="C16" i="20"/>
  <c r="B16" i="20"/>
  <c r="S15" i="20"/>
  <c r="R15" i="20"/>
  <c r="Q15" i="20"/>
  <c r="P15" i="20"/>
  <c r="E15" i="20"/>
  <c r="U15" i="20" s="1"/>
  <c r="S14" i="20"/>
  <c r="R14" i="20"/>
  <c r="Q14" i="20"/>
  <c r="P14" i="20"/>
  <c r="E14" i="20"/>
  <c r="U13" i="20"/>
  <c r="T13" i="20"/>
  <c r="S13" i="20"/>
  <c r="R13" i="20"/>
  <c r="Q13" i="20"/>
  <c r="P13" i="20"/>
  <c r="E13" i="20"/>
  <c r="U12" i="20"/>
  <c r="S12" i="20"/>
  <c r="R12" i="20"/>
  <c r="Q12" i="20"/>
  <c r="P12" i="20"/>
  <c r="E12" i="20"/>
  <c r="T12" i="20" s="1"/>
  <c r="S11" i="20"/>
  <c r="R11" i="20"/>
  <c r="Q11" i="20"/>
  <c r="P11" i="20"/>
  <c r="E11" i="20"/>
  <c r="S10" i="20"/>
  <c r="R10" i="20"/>
  <c r="Q10" i="20"/>
  <c r="P10" i="20"/>
  <c r="E10" i="20"/>
  <c r="S9" i="20"/>
  <c r="R9" i="20"/>
  <c r="Q9" i="20"/>
  <c r="P9" i="20"/>
  <c r="E9" i="20"/>
  <c r="U9" i="20" s="1"/>
  <c r="T96" i="19"/>
  <c r="S96" i="19"/>
  <c r="R96" i="19"/>
  <c r="Q96" i="19"/>
  <c r="P96" i="19"/>
  <c r="E96" i="19"/>
  <c r="U96" i="19" s="1"/>
  <c r="T95" i="19"/>
  <c r="S95" i="19"/>
  <c r="R95" i="19"/>
  <c r="Q95" i="19"/>
  <c r="P95" i="19"/>
  <c r="E95" i="19"/>
  <c r="U95" i="19" s="1"/>
  <c r="S94" i="19"/>
  <c r="R94" i="19"/>
  <c r="Q94" i="19"/>
  <c r="P94" i="19"/>
  <c r="E94" i="19"/>
  <c r="U94" i="19" s="1"/>
  <c r="S93" i="19"/>
  <c r="R93" i="19"/>
  <c r="Q93" i="19"/>
  <c r="P93" i="19"/>
  <c r="E93" i="19"/>
  <c r="U93" i="19" s="1"/>
  <c r="S92" i="19"/>
  <c r="R92" i="19"/>
  <c r="Q92" i="19"/>
  <c r="P92" i="19"/>
  <c r="E92" i="19"/>
  <c r="S91" i="19"/>
  <c r="R91" i="19"/>
  <c r="Q91" i="19"/>
  <c r="P91" i="19"/>
  <c r="E91" i="19"/>
  <c r="S90" i="19"/>
  <c r="R90" i="19"/>
  <c r="Q90" i="19"/>
  <c r="P90" i="19"/>
  <c r="E90" i="19"/>
  <c r="S89" i="19"/>
  <c r="R89" i="19"/>
  <c r="Q89" i="19"/>
  <c r="P89" i="19"/>
  <c r="E89" i="19"/>
  <c r="U88" i="19"/>
  <c r="T88" i="19"/>
  <c r="S88" i="19"/>
  <c r="R88" i="19"/>
  <c r="Q88" i="19"/>
  <c r="P88" i="19"/>
  <c r="E88" i="19"/>
  <c r="T86" i="19"/>
  <c r="S86" i="19"/>
  <c r="R86" i="19"/>
  <c r="Q86" i="19"/>
  <c r="P86" i="19"/>
  <c r="E86" i="19"/>
  <c r="U86" i="19" s="1"/>
  <c r="O74" i="19"/>
  <c r="N74" i="19"/>
  <c r="M74" i="19"/>
  <c r="L74" i="19"/>
  <c r="K74" i="19"/>
  <c r="J74" i="19"/>
  <c r="I74" i="19"/>
  <c r="H74" i="19"/>
  <c r="G74" i="19"/>
  <c r="F74" i="19"/>
  <c r="C74" i="19"/>
  <c r="B74" i="19"/>
  <c r="O73" i="19"/>
  <c r="N73" i="19"/>
  <c r="M73" i="19"/>
  <c r="L73" i="19"/>
  <c r="K73" i="19"/>
  <c r="J73" i="19"/>
  <c r="I73" i="19"/>
  <c r="S73" i="19" s="1"/>
  <c r="H73" i="19"/>
  <c r="G73" i="19"/>
  <c r="F73" i="19"/>
  <c r="C73" i="19"/>
  <c r="B73" i="19"/>
  <c r="E73" i="19" s="1"/>
  <c r="O72" i="19"/>
  <c r="N72" i="19"/>
  <c r="M72" i="19"/>
  <c r="L72" i="19"/>
  <c r="K72" i="19"/>
  <c r="J72" i="19"/>
  <c r="R72" i="19" s="1"/>
  <c r="I72" i="19"/>
  <c r="H72" i="19"/>
  <c r="G72" i="19"/>
  <c r="F72" i="19"/>
  <c r="C72" i="19"/>
  <c r="B72" i="19"/>
  <c r="S71" i="19"/>
  <c r="R71" i="19"/>
  <c r="Q71" i="19"/>
  <c r="P71" i="19"/>
  <c r="E71" i="19"/>
  <c r="T71" i="19" s="1"/>
  <c r="S70" i="19"/>
  <c r="R70" i="19"/>
  <c r="Q70" i="19"/>
  <c r="P70" i="19"/>
  <c r="E70" i="19"/>
  <c r="O68" i="19"/>
  <c r="N68" i="19"/>
  <c r="M68" i="19"/>
  <c r="L68" i="19"/>
  <c r="K68" i="19"/>
  <c r="J68" i="19"/>
  <c r="I68" i="19"/>
  <c r="H68" i="19"/>
  <c r="G68" i="19"/>
  <c r="F68" i="19"/>
  <c r="C68" i="19"/>
  <c r="E68" i="19" s="1"/>
  <c r="B68" i="19"/>
  <c r="O67" i="19"/>
  <c r="N67" i="19"/>
  <c r="M67" i="19"/>
  <c r="L67" i="19"/>
  <c r="K67" i="19"/>
  <c r="J67" i="19"/>
  <c r="I67" i="19"/>
  <c r="H67" i="19"/>
  <c r="P67" i="19" s="1"/>
  <c r="G67" i="19"/>
  <c r="F67" i="19"/>
  <c r="C67" i="19"/>
  <c r="B67" i="19"/>
  <c r="S66" i="19"/>
  <c r="R66" i="19"/>
  <c r="Q66" i="19"/>
  <c r="P66" i="19"/>
  <c r="E66" i="19"/>
  <c r="U65" i="19"/>
  <c r="S65" i="19"/>
  <c r="R65" i="19"/>
  <c r="Q65" i="19"/>
  <c r="P65" i="19"/>
  <c r="E65" i="19"/>
  <c r="T65" i="19" s="1"/>
  <c r="T64" i="19"/>
  <c r="S64" i="19"/>
  <c r="R64" i="19"/>
  <c r="Q64" i="19"/>
  <c r="P64" i="19"/>
  <c r="E64" i="19"/>
  <c r="U64" i="19" s="1"/>
  <c r="U63" i="19"/>
  <c r="T63" i="19"/>
  <c r="S63" i="19"/>
  <c r="R63" i="19"/>
  <c r="Q63" i="19"/>
  <c r="P63" i="19"/>
  <c r="E63" i="19"/>
  <c r="U62" i="19"/>
  <c r="T62" i="19"/>
  <c r="S62" i="19"/>
  <c r="R62" i="19"/>
  <c r="Q62" i="19"/>
  <c r="P62" i="19"/>
  <c r="E62" i="19"/>
  <c r="O60" i="19"/>
  <c r="N60" i="19"/>
  <c r="M60" i="19"/>
  <c r="L60" i="19"/>
  <c r="K60" i="19"/>
  <c r="J60" i="19"/>
  <c r="I60" i="19"/>
  <c r="S60" i="19" s="1"/>
  <c r="H60" i="19"/>
  <c r="R60" i="19" s="1"/>
  <c r="C60" i="19"/>
  <c r="B60" i="19"/>
  <c r="S59" i="19"/>
  <c r="R59" i="19"/>
  <c r="Q59" i="19"/>
  <c r="P59" i="19"/>
  <c r="E59" i="19"/>
  <c r="S58" i="19"/>
  <c r="R58" i="19"/>
  <c r="Q58" i="19"/>
  <c r="P58" i="19"/>
  <c r="E58" i="19"/>
  <c r="U57" i="19"/>
  <c r="S57" i="19"/>
  <c r="R57" i="19"/>
  <c r="Q57" i="19"/>
  <c r="P57" i="19"/>
  <c r="E57" i="19"/>
  <c r="T57" i="19" s="1"/>
  <c r="U56" i="19"/>
  <c r="T56" i="19"/>
  <c r="S56" i="19"/>
  <c r="R56" i="19"/>
  <c r="Q56" i="19"/>
  <c r="P56" i="19"/>
  <c r="E56" i="19"/>
  <c r="O54" i="19"/>
  <c r="N54" i="19"/>
  <c r="M54" i="19"/>
  <c r="L54" i="19"/>
  <c r="K54" i="19"/>
  <c r="Q54" i="19" s="1"/>
  <c r="J54" i="19"/>
  <c r="I54" i="19"/>
  <c r="H54" i="19"/>
  <c r="G54" i="19"/>
  <c r="F54" i="19"/>
  <c r="C54" i="19"/>
  <c r="B54" i="19"/>
  <c r="E54" i="19" s="1"/>
  <c r="U53" i="19"/>
  <c r="S53" i="19"/>
  <c r="R53" i="19"/>
  <c r="Q53" i="19"/>
  <c r="P53" i="19"/>
  <c r="T53" i="19" s="1"/>
  <c r="E53" i="19"/>
  <c r="T52" i="19"/>
  <c r="S52" i="19"/>
  <c r="R52" i="19"/>
  <c r="Q52" i="19"/>
  <c r="P52" i="19"/>
  <c r="E52" i="19"/>
  <c r="U52" i="19" s="1"/>
  <c r="U51" i="19"/>
  <c r="T51" i="19"/>
  <c r="S51" i="19"/>
  <c r="R51" i="19"/>
  <c r="Q51" i="19"/>
  <c r="P51" i="19"/>
  <c r="E51" i="19"/>
  <c r="U50" i="19"/>
  <c r="T50" i="19"/>
  <c r="S50" i="19"/>
  <c r="R50" i="19"/>
  <c r="Q50" i="19"/>
  <c r="P50" i="19"/>
  <c r="E50" i="19"/>
  <c r="S49" i="19"/>
  <c r="R49" i="19"/>
  <c r="Q49" i="19"/>
  <c r="P49" i="19"/>
  <c r="E49" i="19"/>
  <c r="U49" i="19" s="1"/>
  <c r="S48" i="19"/>
  <c r="R48" i="19"/>
  <c r="Q48" i="19"/>
  <c r="P48" i="19"/>
  <c r="E48" i="19"/>
  <c r="S47" i="19"/>
  <c r="R47" i="19"/>
  <c r="Q47" i="19"/>
  <c r="P47" i="19"/>
  <c r="E47" i="19"/>
  <c r="S46" i="19"/>
  <c r="R46" i="19"/>
  <c r="Q46" i="19"/>
  <c r="P46" i="19"/>
  <c r="E46" i="19"/>
  <c r="T46" i="19" s="1"/>
  <c r="S45" i="19"/>
  <c r="R45" i="19"/>
  <c r="Q45" i="19"/>
  <c r="P45" i="19"/>
  <c r="E45" i="19"/>
  <c r="U45" i="19" s="1"/>
  <c r="T44" i="19"/>
  <c r="S44" i="19"/>
  <c r="R44" i="19"/>
  <c r="Q44" i="19"/>
  <c r="P44" i="19"/>
  <c r="E44" i="19"/>
  <c r="U44" i="19" s="1"/>
  <c r="U43" i="19"/>
  <c r="S43" i="19"/>
  <c r="R43" i="19"/>
  <c r="Q43" i="19"/>
  <c r="P43" i="19"/>
  <c r="E43" i="19"/>
  <c r="T43" i="19" s="1"/>
  <c r="O41" i="19"/>
  <c r="N41" i="19"/>
  <c r="M41" i="19"/>
  <c r="L41" i="19"/>
  <c r="K41" i="19"/>
  <c r="J41" i="19"/>
  <c r="I41" i="19"/>
  <c r="S41" i="19" s="1"/>
  <c r="H41" i="19"/>
  <c r="R41" i="19" s="1"/>
  <c r="G41" i="19"/>
  <c r="F41" i="19"/>
  <c r="C41" i="19"/>
  <c r="B41" i="19"/>
  <c r="S40" i="19"/>
  <c r="R40" i="19"/>
  <c r="Q40" i="19"/>
  <c r="P40" i="19"/>
  <c r="E40" i="19"/>
  <c r="U40" i="19" s="1"/>
  <c r="S39" i="19"/>
  <c r="R39" i="19"/>
  <c r="Q39" i="19"/>
  <c r="P39" i="19"/>
  <c r="E39" i="19"/>
  <c r="U39" i="19" s="1"/>
  <c r="S38" i="19"/>
  <c r="R38" i="19"/>
  <c r="Q38" i="19"/>
  <c r="P38" i="19"/>
  <c r="E38" i="19"/>
  <c r="S37" i="19"/>
  <c r="R37" i="19"/>
  <c r="Q37" i="19"/>
  <c r="P37" i="19"/>
  <c r="E37" i="19"/>
  <c r="S36" i="19"/>
  <c r="R36" i="19"/>
  <c r="Q36" i="19"/>
  <c r="P36" i="19"/>
  <c r="E36" i="19"/>
  <c r="O34" i="19"/>
  <c r="N34" i="19"/>
  <c r="M34" i="19"/>
  <c r="L34" i="19"/>
  <c r="K34" i="19"/>
  <c r="J34" i="19"/>
  <c r="I34" i="19"/>
  <c r="S34" i="19" s="1"/>
  <c r="H34" i="19"/>
  <c r="R34" i="19" s="1"/>
  <c r="G34" i="19"/>
  <c r="F34" i="19"/>
  <c r="C34" i="19"/>
  <c r="B34" i="19"/>
  <c r="S33" i="19"/>
  <c r="R33" i="19"/>
  <c r="Q33" i="19"/>
  <c r="P33" i="19"/>
  <c r="E33" i="19"/>
  <c r="S31" i="19"/>
  <c r="O31" i="19"/>
  <c r="N31" i="19"/>
  <c r="M31" i="19"/>
  <c r="L31" i="19"/>
  <c r="K31" i="19"/>
  <c r="J31" i="19"/>
  <c r="I31" i="19"/>
  <c r="H31" i="19"/>
  <c r="R31" i="19" s="1"/>
  <c r="G31" i="19"/>
  <c r="F31" i="19"/>
  <c r="C31" i="19"/>
  <c r="B31" i="19"/>
  <c r="S30" i="19"/>
  <c r="R30" i="19"/>
  <c r="Q30" i="19"/>
  <c r="P30" i="19"/>
  <c r="E30" i="19"/>
  <c r="U29" i="19"/>
  <c r="S29" i="19"/>
  <c r="R29" i="19"/>
  <c r="Q29" i="19"/>
  <c r="P29" i="19"/>
  <c r="E29" i="19"/>
  <c r="T29" i="19" s="1"/>
  <c r="T28" i="19"/>
  <c r="S28" i="19"/>
  <c r="R28" i="19"/>
  <c r="Q28" i="19"/>
  <c r="P28" i="19"/>
  <c r="E28" i="19"/>
  <c r="U28" i="19" s="1"/>
  <c r="S27" i="19"/>
  <c r="R27" i="19"/>
  <c r="Q27" i="19"/>
  <c r="P27" i="19"/>
  <c r="E27" i="19"/>
  <c r="U27" i="19" s="1"/>
  <c r="O25" i="19"/>
  <c r="N25" i="19"/>
  <c r="M25" i="19"/>
  <c r="L25" i="19"/>
  <c r="K25" i="19"/>
  <c r="J25" i="19"/>
  <c r="I25" i="19"/>
  <c r="S25" i="19" s="1"/>
  <c r="H25" i="19"/>
  <c r="R25" i="19" s="1"/>
  <c r="G25" i="19"/>
  <c r="F25" i="19"/>
  <c r="C25" i="19"/>
  <c r="B25" i="19"/>
  <c r="E25" i="19" s="1"/>
  <c r="T24" i="19"/>
  <c r="S24" i="19"/>
  <c r="R24" i="19"/>
  <c r="Q24" i="19"/>
  <c r="P24" i="19"/>
  <c r="E24" i="19"/>
  <c r="U24" i="19" s="1"/>
  <c r="T23" i="19"/>
  <c r="S23" i="19"/>
  <c r="R23" i="19"/>
  <c r="Q23" i="19"/>
  <c r="P23" i="19"/>
  <c r="E23" i="19"/>
  <c r="U23" i="19" s="1"/>
  <c r="S22" i="19"/>
  <c r="R22" i="19"/>
  <c r="Q22" i="19"/>
  <c r="P22" i="19"/>
  <c r="E22" i="19"/>
  <c r="U22" i="19" s="1"/>
  <c r="S21" i="19"/>
  <c r="R21" i="19"/>
  <c r="Q21" i="19"/>
  <c r="P21" i="19"/>
  <c r="E21" i="19"/>
  <c r="U21" i="19" s="1"/>
  <c r="S20" i="19"/>
  <c r="R20" i="19"/>
  <c r="Q20" i="19"/>
  <c r="P20" i="19"/>
  <c r="E20" i="19"/>
  <c r="S19" i="19"/>
  <c r="R19" i="19"/>
  <c r="Q19" i="19"/>
  <c r="P19" i="19"/>
  <c r="E19" i="19"/>
  <c r="S18" i="19"/>
  <c r="R18" i="19"/>
  <c r="Q18" i="19"/>
  <c r="P18" i="19"/>
  <c r="E18" i="19"/>
  <c r="T18" i="19" s="1"/>
  <c r="O16" i="19"/>
  <c r="N16" i="19"/>
  <c r="M16" i="19"/>
  <c r="L16" i="19"/>
  <c r="K16" i="19"/>
  <c r="J16" i="19"/>
  <c r="R16" i="19" s="1"/>
  <c r="I16" i="19"/>
  <c r="Q16" i="19" s="1"/>
  <c r="H16" i="19"/>
  <c r="G16" i="19"/>
  <c r="F16" i="19"/>
  <c r="C16" i="19"/>
  <c r="B16" i="19"/>
  <c r="E16" i="19" s="1"/>
  <c r="U15" i="19"/>
  <c r="S15" i="19"/>
  <c r="R15" i="19"/>
  <c r="Q15" i="19"/>
  <c r="P15" i="19"/>
  <c r="E15" i="19"/>
  <c r="T15" i="19" s="1"/>
  <c r="T14" i="19"/>
  <c r="S14" i="19"/>
  <c r="R14" i="19"/>
  <c r="Q14" i="19"/>
  <c r="P14" i="19"/>
  <c r="E14" i="19"/>
  <c r="U14" i="19" s="1"/>
  <c r="S13" i="19"/>
  <c r="R13" i="19"/>
  <c r="Q13" i="19"/>
  <c r="P13" i="19"/>
  <c r="E13" i="19"/>
  <c r="U13" i="19" s="1"/>
  <c r="S12" i="19"/>
  <c r="R12" i="19"/>
  <c r="Q12" i="19"/>
  <c r="P12" i="19"/>
  <c r="E12" i="19"/>
  <c r="U11" i="19"/>
  <c r="T11" i="19"/>
  <c r="S11" i="19"/>
  <c r="R11" i="19"/>
  <c r="Q11" i="19"/>
  <c r="P11" i="19"/>
  <c r="E11" i="19"/>
  <c r="S10" i="19"/>
  <c r="R10" i="19"/>
  <c r="Q10" i="19"/>
  <c r="U10" i="19" s="1"/>
  <c r="P10" i="19"/>
  <c r="T10" i="19" s="1"/>
  <c r="E10" i="19"/>
  <c r="S9" i="19"/>
  <c r="R9" i="19"/>
  <c r="Q9" i="19"/>
  <c r="P9" i="19"/>
  <c r="E9" i="19"/>
  <c r="S96" i="18"/>
  <c r="R96" i="18"/>
  <c r="Q96" i="18"/>
  <c r="P96" i="18"/>
  <c r="E96" i="18"/>
  <c r="U95" i="18"/>
  <c r="S95" i="18"/>
  <c r="R95" i="18"/>
  <c r="Q95" i="18"/>
  <c r="P95" i="18"/>
  <c r="E95" i="18"/>
  <c r="T95" i="18" s="1"/>
  <c r="T94" i="18"/>
  <c r="S94" i="18"/>
  <c r="R94" i="18"/>
  <c r="Q94" i="18"/>
  <c r="P94" i="18"/>
  <c r="E94" i="18"/>
  <c r="U94" i="18" s="1"/>
  <c r="S93" i="18"/>
  <c r="R93" i="18"/>
  <c r="Q93" i="18"/>
  <c r="P93" i="18"/>
  <c r="E93" i="18"/>
  <c r="U93" i="18" s="1"/>
  <c r="S92" i="18"/>
  <c r="R92" i="18"/>
  <c r="Q92" i="18"/>
  <c r="P92" i="18"/>
  <c r="E92" i="18"/>
  <c r="U91" i="18"/>
  <c r="T91" i="18"/>
  <c r="S91" i="18"/>
  <c r="R91" i="18"/>
  <c r="Q91" i="18"/>
  <c r="P91" i="18"/>
  <c r="E91" i="18"/>
  <c r="S90" i="18"/>
  <c r="R90" i="18"/>
  <c r="Q90" i="18"/>
  <c r="P90" i="18"/>
  <c r="E90" i="18"/>
  <c r="T90" i="18" s="1"/>
  <c r="S89" i="18"/>
  <c r="R89" i="18"/>
  <c r="Q89" i="18"/>
  <c r="P89" i="18"/>
  <c r="E89" i="18"/>
  <c r="S88" i="18"/>
  <c r="R88" i="18"/>
  <c r="Q88" i="18"/>
  <c r="P88" i="18"/>
  <c r="E88" i="18"/>
  <c r="S86" i="18"/>
  <c r="R86" i="18"/>
  <c r="Q86" i="18"/>
  <c r="P86" i="18"/>
  <c r="E86" i="18"/>
  <c r="T86" i="18" s="1"/>
  <c r="O74" i="18"/>
  <c r="N74" i="18"/>
  <c r="M74" i="18"/>
  <c r="L74" i="18"/>
  <c r="K74" i="18"/>
  <c r="J74" i="18"/>
  <c r="I74" i="18"/>
  <c r="S74" i="18" s="1"/>
  <c r="H74" i="18"/>
  <c r="G74" i="18"/>
  <c r="F74" i="18"/>
  <c r="C74" i="18"/>
  <c r="B74" i="18"/>
  <c r="O73" i="18"/>
  <c r="N73" i="18"/>
  <c r="M73" i="18"/>
  <c r="L73" i="18"/>
  <c r="K73" i="18"/>
  <c r="J73" i="18"/>
  <c r="I73" i="18"/>
  <c r="S73" i="18" s="1"/>
  <c r="H73" i="18"/>
  <c r="R73" i="18" s="1"/>
  <c r="G73" i="18"/>
  <c r="F73" i="18"/>
  <c r="C73" i="18"/>
  <c r="B73" i="18"/>
  <c r="O72" i="18"/>
  <c r="N72" i="18"/>
  <c r="M72" i="18"/>
  <c r="L72" i="18"/>
  <c r="K72" i="18"/>
  <c r="J72" i="18"/>
  <c r="I72" i="18"/>
  <c r="S72" i="18" s="1"/>
  <c r="H72" i="18"/>
  <c r="R72" i="18" s="1"/>
  <c r="G72" i="18"/>
  <c r="F72" i="18"/>
  <c r="C72" i="18"/>
  <c r="E72" i="18" s="1"/>
  <c r="B72" i="18"/>
  <c r="S71" i="18"/>
  <c r="R71" i="18"/>
  <c r="Q71" i="18"/>
  <c r="P71" i="18"/>
  <c r="E71" i="18"/>
  <c r="S70" i="18"/>
  <c r="R70" i="18"/>
  <c r="Q70" i="18"/>
  <c r="P70" i="18"/>
  <c r="E70" i="18"/>
  <c r="O68" i="18"/>
  <c r="N68" i="18"/>
  <c r="M68" i="18"/>
  <c r="L68" i="18"/>
  <c r="K68" i="18"/>
  <c r="J68" i="18"/>
  <c r="I68" i="18"/>
  <c r="S68" i="18" s="1"/>
  <c r="H68" i="18"/>
  <c r="G68" i="18"/>
  <c r="F68" i="18"/>
  <c r="C68" i="18"/>
  <c r="B68" i="18"/>
  <c r="O67" i="18"/>
  <c r="N67" i="18"/>
  <c r="M67" i="18"/>
  <c r="L67" i="18"/>
  <c r="K67" i="18"/>
  <c r="J67" i="18"/>
  <c r="I67" i="18"/>
  <c r="S67" i="18" s="1"/>
  <c r="H67" i="18"/>
  <c r="R67" i="18" s="1"/>
  <c r="G67" i="18"/>
  <c r="F67" i="18"/>
  <c r="C67" i="18"/>
  <c r="B67" i="18"/>
  <c r="E67" i="18" s="1"/>
  <c r="S66" i="18"/>
  <c r="R66" i="18"/>
  <c r="Q66" i="18"/>
  <c r="P66" i="18"/>
  <c r="E66" i="18"/>
  <c r="S65" i="18"/>
  <c r="R65" i="18"/>
  <c r="Q65" i="18"/>
  <c r="P65" i="18"/>
  <c r="E65" i="18"/>
  <c r="S64" i="18"/>
  <c r="R64" i="18"/>
  <c r="Q64" i="18"/>
  <c r="P64" i="18"/>
  <c r="E64" i="18"/>
  <c r="U63" i="18"/>
  <c r="T63" i="18"/>
  <c r="S63" i="18"/>
  <c r="R63" i="18"/>
  <c r="Q63" i="18"/>
  <c r="P63" i="18"/>
  <c r="E63" i="18"/>
  <c r="T62" i="18"/>
  <c r="S62" i="18"/>
  <c r="R62" i="18"/>
  <c r="Q62" i="18"/>
  <c r="P62" i="18"/>
  <c r="E62" i="18"/>
  <c r="U62" i="18" s="1"/>
  <c r="O60" i="18"/>
  <c r="N60" i="18"/>
  <c r="M60" i="18"/>
  <c r="L60" i="18"/>
  <c r="K60" i="18"/>
  <c r="J60" i="18"/>
  <c r="I60" i="18"/>
  <c r="S60" i="18" s="1"/>
  <c r="H60" i="18"/>
  <c r="R60" i="18" s="1"/>
  <c r="C60" i="18"/>
  <c r="B60" i="18"/>
  <c r="E60" i="18" s="1"/>
  <c r="U59" i="18"/>
  <c r="T59" i="18"/>
  <c r="S59" i="18"/>
  <c r="R59" i="18"/>
  <c r="Q59" i="18"/>
  <c r="P59" i="18"/>
  <c r="E59" i="18"/>
  <c r="S58" i="18"/>
  <c r="R58" i="18"/>
  <c r="Q58" i="18"/>
  <c r="P58" i="18"/>
  <c r="E58" i="18"/>
  <c r="U58" i="18" s="1"/>
  <c r="S57" i="18"/>
  <c r="R57" i="18"/>
  <c r="Q57" i="18"/>
  <c r="P57" i="18"/>
  <c r="E57" i="18"/>
  <c r="S56" i="18"/>
  <c r="R56" i="18"/>
  <c r="Q56" i="18"/>
  <c r="P56" i="18"/>
  <c r="E56" i="18"/>
  <c r="O54" i="18"/>
  <c r="N54" i="18"/>
  <c r="M54" i="18"/>
  <c r="L54" i="18"/>
  <c r="K54" i="18"/>
  <c r="J54" i="18"/>
  <c r="I54" i="18"/>
  <c r="S54" i="18" s="1"/>
  <c r="H54" i="18"/>
  <c r="R54" i="18" s="1"/>
  <c r="G54" i="18"/>
  <c r="F54" i="18"/>
  <c r="C54" i="18"/>
  <c r="B54" i="18"/>
  <c r="S53" i="18"/>
  <c r="R53" i="18"/>
  <c r="Q53" i="18"/>
  <c r="P53" i="18"/>
  <c r="E53" i="18"/>
  <c r="S52" i="18"/>
  <c r="R52" i="18"/>
  <c r="Q52" i="18"/>
  <c r="P52" i="18"/>
  <c r="E52" i="18"/>
  <c r="T52" i="18" s="1"/>
  <c r="S51" i="18"/>
  <c r="R51" i="18"/>
  <c r="Q51" i="18"/>
  <c r="P51" i="18"/>
  <c r="E51" i="18"/>
  <c r="U51" i="18" s="1"/>
  <c r="S50" i="18"/>
  <c r="R50" i="18"/>
  <c r="Q50" i="18"/>
  <c r="P50" i="18"/>
  <c r="E50" i="18"/>
  <c r="U50" i="18" s="1"/>
  <c r="S49" i="18"/>
  <c r="R49" i="18"/>
  <c r="Q49" i="18"/>
  <c r="P49" i="18"/>
  <c r="E49" i="18"/>
  <c r="U48" i="18"/>
  <c r="T48" i="18"/>
  <c r="S48" i="18"/>
  <c r="R48" i="18"/>
  <c r="Q48" i="18"/>
  <c r="P48" i="18"/>
  <c r="E48" i="18"/>
  <c r="U47" i="18"/>
  <c r="T47" i="18"/>
  <c r="S47" i="18"/>
  <c r="R47" i="18"/>
  <c r="Q47" i="18"/>
  <c r="P47" i="18"/>
  <c r="E47" i="18"/>
  <c r="S46" i="18"/>
  <c r="R46" i="18"/>
  <c r="Q46" i="18"/>
  <c r="P46" i="18"/>
  <c r="E46" i="18"/>
  <c r="S45" i="18"/>
  <c r="R45" i="18"/>
  <c r="Q45" i="18"/>
  <c r="P45" i="18"/>
  <c r="E45" i="18"/>
  <c r="U44" i="18"/>
  <c r="S44" i="18"/>
  <c r="R44" i="18"/>
  <c r="Q44" i="18"/>
  <c r="P44" i="18"/>
  <c r="E44" i="18"/>
  <c r="T43" i="18"/>
  <c r="S43" i="18"/>
  <c r="R43" i="18"/>
  <c r="Q43" i="18"/>
  <c r="P43" i="18"/>
  <c r="E43" i="18"/>
  <c r="U43" i="18" s="1"/>
  <c r="O41" i="18"/>
  <c r="N41" i="18"/>
  <c r="M41" i="18"/>
  <c r="L41" i="18"/>
  <c r="K41" i="18"/>
  <c r="J41" i="18"/>
  <c r="I41" i="18"/>
  <c r="S41" i="18" s="1"/>
  <c r="H41" i="18"/>
  <c r="G41" i="18"/>
  <c r="F41" i="18"/>
  <c r="E41" i="18"/>
  <c r="C41" i="18"/>
  <c r="B41" i="18"/>
  <c r="S40" i="18"/>
  <c r="R40" i="18"/>
  <c r="Q40" i="18"/>
  <c r="P40" i="18"/>
  <c r="E40" i="18"/>
  <c r="U40" i="18" s="1"/>
  <c r="S39" i="18"/>
  <c r="R39" i="18"/>
  <c r="Q39" i="18"/>
  <c r="P39" i="18"/>
  <c r="E39" i="18"/>
  <c r="U39" i="18" s="1"/>
  <c r="S38" i="18"/>
  <c r="R38" i="18"/>
  <c r="Q38" i="18"/>
  <c r="P38" i="18"/>
  <c r="E38" i="18"/>
  <c r="T38" i="18" s="1"/>
  <c r="T37" i="18"/>
  <c r="S37" i="18"/>
  <c r="R37" i="18"/>
  <c r="Q37" i="18"/>
  <c r="P37" i="18"/>
  <c r="E37" i="18"/>
  <c r="T36" i="18"/>
  <c r="S36" i="18"/>
  <c r="R36" i="18"/>
  <c r="Q36" i="18"/>
  <c r="P36" i="18"/>
  <c r="E36" i="18"/>
  <c r="U36" i="18" s="1"/>
  <c r="O34" i="18"/>
  <c r="N34" i="18"/>
  <c r="M34" i="18"/>
  <c r="L34" i="18"/>
  <c r="K34" i="18"/>
  <c r="J34" i="18"/>
  <c r="I34" i="18"/>
  <c r="S34" i="18" s="1"/>
  <c r="H34" i="18"/>
  <c r="R34" i="18" s="1"/>
  <c r="G34" i="18"/>
  <c r="F34" i="18"/>
  <c r="E34" i="18"/>
  <c r="C34" i="18"/>
  <c r="B34" i="18"/>
  <c r="S33" i="18"/>
  <c r="R33" i="18"/>
  <c r="Q33" i="18"/>
  <c r="U33" i="18" s="1"/>
  <c r="P33" i="18"/>
  <c r="E33" i="18"/>
  <c r="O31" i="18"/>
  <c r="N31" i="18"/>
  <c r="M31" i="18"/>
  <c r="L31" i="18"/>
  <c r="K31" i="18"/>
  <c r="J31" i="18"/>
  <c r="I31" i="18"/>
  <c r="S31" i="18" s="1"/>
  <c r="H31" i="18"/>
  <c r="R31" i="18" s="1"/>
  <c r="G31" i="18"/>
  <c r="F31" i="18"/>
  <c r="E31" i="18"/>
  <c r="C31" i="18"/>
  <c r="B31" i="18"/>
  <c r="S30" i="18"/>
  <c r="R30" i="18"/>
  <c r="Q30" i="18"/>
  <c r="P30" i="18"/>
  <c r="E30" i="18"/>
  <c r="U30" i="18" s="1"/>
  <c r="S29" i="18"/>
  <c r="R29" i="18"/>
  <c r="Q29" i="18"/>
  <c r="P29" i="18"/>
  <c r="E29" i="18"/>
  <c r="S28" i="18"/>
  <c r="R28" i="18"/>
  <c r="Q28" i="18"/>
  <c r="P28" i="18"/>
  <c r="E28" i="18"/>
  <c r="S27" i="18"/>
  <c r="R27" i="18"/>
  <c r="Q27" i="18"/>
  <c r="P27" i="18"/>
  <c r="E27" i="18"/>
  <c r="T27" i="18" s="1"/>
  <c r="O25" i="18"/>
  <c r="N25" i="18"/>
  <c r="M25" i="18"/>
  <c r="L25" i="18"/>
  <c r="K25" i="18"/>
  <c r="J25" i="18"/>
  <c r="I25" i="18"/>
  <c r="S25" i="18" s="1"/>
  <c r="H25" i="18"/>
  <c r="R25" i="18" s="1"/>
  <c r="G25" i="18"/>
  <c r="F25" i="18"/>
  <c r="C25" i="18"/>
  <c r="B25" i="18"/>
  <c r="U24" i="18"/>
  <c r="S24" i="18"/>
  <c r="R24" i="18"/>
  <c r="Q24" i="18"/>
  <c r="P24" i="18"/>
  <c r="E24" i="18"/>
  <c r="T24" i="18" s="1"/>
  <c r="U23" i="18"/>
  <c r="T23" i="18"/>
  <c r="S23" i="18"/>
  <c r="R23" i="18"/>
  <c r="Q23" i="18"/>
  <c r="P23" i="18"/>
  <c r="E23" i="18"/>
  <c r="T22" i="18"/>
  <c r="S22" i="18"/>
  <c r="R22" i="18"/>
  <c r="Q22" i="18"/>
  <c r="P22" i="18"/>
  <c r="E22" i="18"/>
  <c r="U22" i="18" s="1"/>
  <c r="S21" i="18"/>
  <c r="R21" i="18"/>
  <c r="Q21" i="18"/>
  <c r="P21" i="18"/>
  <c r="E21" i="18"/>
  <c r="U21" i="18" s="1"/>
  <c r="S20" i="18"/>
  <c r="R20" i="18"/>
  <c r="Q20" i="18"/>
  <c r="P20" i="18"/>
  <c r="E20" i="18"/>
  <c r="U19" i="18"/>
  <c r="S19" i="18"/>
  <c r="R19" i="18"/>
  <c r="Q19" i="18"/>
  <c r="P19" i="18"/>
  <c r="E19" i="18"/>
  <c r="T19" i="18" s="1"/>
  <c r="S18" i="18"/>
  <c r="R18" i="18"/>
  <c r="Q18" i="18"/>
  <c r="P18" i="18"/>
  <c r="E18" i="18"/>
  <c r="O16" i="18"/>
  <c r="N16" i="18"/>
  <c r="M16" i="18"/>
  <c r="L16" i="18"/>
  <c r="K16" i="18"/>
  <c r="J16" i="18"/>
  <c r="I16" i="18"/>
  <c r="S16" i="18" s="1"/>
  <c r="H16" i="18"/>
  <c r="R16" i="18" s="1"/>
  <c r="G16" i="18"/>
  <c r="F16" i="18"/>
  <c r="C16" i="18"/>
  <c r="B16" i="18"/>
  <c r="S15" i="18"/>
  <c r="R15" i="18"/>
  <c r="Q15" i="18"/>
  <c r="P15" i="18"/>
  <c r="E15" i="18"/>
  <c r="S14" i="18"/>
  <c r="R14" i="18"/>
  <c r="Q14" i="18"/>
  <c r="P14" i="18"/>
  <c r="E14" i="18"/>
  <c r="S13" i="18"/>
  <c r="R13" i="18"/>
  <c r="Q13" i="18"/>
  <c r="P13" i="18"/>
  <c r="E13" i="18"/>
  <c r="U12" i="18"/>
  <c r="S12" i="18"/>
  <c r="R12" i="18"/>
  <c r="Q12" i="18"/>
  <c r="P12" i="18"/>
  <c r="E12" i="18"/>
  <c r="T12" i="18" s="1"/>
  <c r="S11" i="18"/>
  <c r="R11" i="18"/>
  <c r="Q11" i="18"/>
  <c r="P11" i="18"/>
  <c r="E11" i="18"/>
  <c r="T10" i="18"/>
  <c r="S10" i="18"/>
  <c r="R10" i="18"/>
  <c r="Q10" i="18"/>
  <c r="P10" i="18"/>
  <c r="E10" i="18"/>
  <c r="U10" i="18" s="1"/>
  <c r="S9" i="18"/>
  <c r="R9" i="18"/>
  <c r="Q9" i="18"/>
  <c r="P9" i="18"/>
  <c r="E9" i="18"/>
  <c r="U9" i="18" s="1"/>
  <c r="S96" i="17"/>
  <c r="R96" i="17"/>
  <c r="Q96" i="17"/>
  <c r="P96" i="17"/>
  <c r="E96" i="17"/>
  <c r="U96" i="17" s="1"/>
  <c r="S95" i="17"/>
  <c r="R95" i="17"/>
  <c r="Q95" i="17"/>
  <c r="P95" i="17"/>
  <c r="E95" i="17"/>
  <c r="S94" i="17"/>
  <c r="R94" i="17"/>
  <c r="Q94" i="17"/>
  <c r="P94" i="17"/>
  <c r="E94" i="17"/>
  <c r="S93" i="17"/>
  <c r="R93" i="17"/>
  <c r="Q93" i="17"/>
  <c r="P93" i="17"/>
  <c r="E93" i="17"/>
  <c r="T93" i="17" s="1"/>
  <c r="S92" i="17"/>
  <c r="R92" i="17"/>
  <c r="Q92" i="17"/>
  <c r="P92" i="17"/>
  <c r="E92" i="17"/>
  <c r="S91" i="17"/>
  <c r="R91" i="17"/>
  <c r="Q91" i="17"/>
  <c r="P91" i="17"/>
  <c r="E91" i="17"/>
  <c r="U90" i="17"/>
  <c r="T90" i="17"/>
  <c r="S90" i="17"/>
  <c r="R90" i="17"/>
  <c r="Q90" i="17"/>
  <c r="P90" i="17"/>
  <c r="E90" i="17"/>
  <c r="T89" i="17"/>
  <c r="S89" i="17"/>
  <c r="R89" i="17"/>
  <c r="Q89" i="17"/>
  <c r="P89" i="17"/>
  <c r="E89" i="17"/>
  <c r="U89" i="17" s="1"/>
  <c r="S88" i="17"/>
  <c r="R88" i="17"/>
  <c r="Q88" i="17"/>
  <c r="P88" i="17"/>
  <c r="E88" i="17"/>
  <c r="T88" i="17" s="1"/>
  <c r="S86" i="17"/>
  <c r="R86" i="17"/>
  <c r="Q86" i="17"/>
  <c r="P86" i="17"/>
  <c r="E86" i="17"/>
  <c r="O74" i="17"/>
  <c r="N74" i="17"/>
  <c r="M74" i="17"/>
  <c r="L74" i="17"/>
  <c r="K74" i="17"/>
  <c r="J74" i="17"/>
  <c r="I74" i="17"/>
  <c r="S74" i="17" s="1"/>
  <c r="H74" i="17"/>
  <c r="R74" i="17" s="1"/>
  <c r="G74" i="17"/>
  <c r="F74" i="17"/>
  <c r="C74" i="17"/>
  <c r="B74" i="17"/>
  <c r="O73" i="17"/>
  <c r="N73" i="17"/>
  <c r="M73" i="17"/>
  <c r="L73" i="17"/>
  <c r="K73" i="17"/>
  <c r="J73" i="17"/>
  <c r="I73" i="17"/>
  <c r="H73" i="17"/>
  <c r="G73" i="17"/>
  <c r="F73" i="17"/>
  <c r="C73" i="17"/>
  <c r="B73" i="17"/>
  <c r="E73" i="17" s="1"/>
  <c r="Q72" i="17"/>
  <c r="O72" i="17"/>
  <c r="N72" i="17"/>
  <c r="M72" i="17"/>
  <c r="L72" i="17"/>
  <c r="K72" i="17"/>
  <c r="J72" i="17"/>
  <c r="I72" i="17"/>
  <c r="S72" i="17" s="1"/>
  <c r="H72" i="17"/>
  <c r="P72" i="17" s="1"/>
  <c r="G72" i="17"/>
  <c r="F72" i="17"/>
  <c r="C72" i="17"/>
  <c r="B72" i="17"/>
  <c r="E72" i="17" s="1"/>
  <c r="U71" i="17"/>
  <c r="T71" i="17"/>
  <c r="S71" i="17"/>
  <c r="R71" i="17"/>
  <c r="Q71" i="17"/>
  <c r="P71" i="17"/>
  <c r="E71" i="17"/>
  <c r="S70" i="17"/>
  <c r="R70" i="17"/>
  <c r="Q70" i="17"/>
  <c r="U70" i="17" s="1"/>
  <c r="P70" i="17"/>
  <c r="E70" i="17"/>
  <c r="T70" i="17" s="1"/>
  <c r="O68" i="17"/>
  <c r="N68" i="17"/>
  <c r="M68" i="17"/>
  <c r="L68" i="17"/>
  <c r="K68" i="17"/>
  <c r="J68" i="17"/>
  <c r="I68" i="17"/>
  <c r="H68" i="17"/>
  <c r="G68" i="17"/>
  <c r="F68" i="17"/>
  <c r="C68" i="17"/>
  <c r="B68" i="17"/>
  <c r="E68" i="17" s="1"/>
  <c r="O67" i="17"/>
  <c r="N67" i="17"/>
  <c r="M67" i="17"/>
  <c r="L67" i="17"/>
  <c r="K67" i="17"/>
  <c r="J67" i="17"/>
  <c r="I67" i="17"/>
  <c r="S67" i="17" s="1"/>
  <c r="H67" i="17"/>
  <c r="R67" i="17" s="1"/>
  <c r="G67" i="17"/>
  <c r="F67" i="17"/>
  <c r="C67" i="17"/>
  <c r="B67" i="17"/>
  <c r="S66" i="17"/>
  <c r="R66" i="17"/>
  <c r="Q66" i="17"/>
  <c r="P66" i="17"/>
  <c r="E66" i="17"/>
  <c r="T65" i="17"/>
  <c r="S65" i="17"/>
  <c r="R65" i="17"/>
  <c r="Q65" i="17"/>
  <c r="P65" i="17"/>
  <c r="E65" i="17"/>
  <c r="U65" i="17" s="1"/>
  <c r="S64" i="17"/>
  <c r="R64" i="17"/>
  <c r="Q64" i="17"/>
  <c r="P64" i="17"/>
  <c r="E64" i="17"/>
  <c r="S63" i="17"/>
  <c r="R63" i="17"/>
  <c r="Q63" i="17"/>
  <c r="P63" i="17"/>
  <c r="E63" i="17"/>
  <c r="S62" i="17"/>
  <c r="R62" i="17"/>
  <c r="Q62" i="17"/>
  <c r="P62" i="17"/>
  <c r="E62" i="17"/>
  <c r="O60" i="17"/>
  <c r="N60" i="17"/>
  <c r="M60" i="17"/>
  <c r="L60" i="17"/>
  <c r="K60" i="17"/>
  <c r="J60" i="17"/>
  <c r="I60" i="17"/>
  <c r="H60" i="17"/>
  <c r="C60" i="17"/>
  <c r="B60" i="17"/>
  <c r="S59" i="17"/>
  <c r="R59" i="17"/>
  <c r="Q59" i="17"/>
  <c r="P59" i="17"/>
  <c r="E59" i="17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S56" i="17"/>
  <c r="R56" i="17"/>
  <c r="Q56" i="17"/>
  <c r="P56" i="17"/>
  <c r="E56" i="17"/>
  <c r="U56" i="17" s="1"/>
  <c r="O54" i="17"/>
  <c r="N54" i="17"/>
  <c r="M54" i="17"/>
  <c r="L54" i="17"/>
  <c r="K54" i="17"/>
  <c r="J54" i="17"/>
  <c r="I54" i="17"/>
  <c r="H54" i="17"/>
  <c r="G54" i="17"/>
  <c r="F54" i="17"/>
  <c r="C54" i="17"/>
  <c r="B54" i="17"/>
  <c r="E54" i="17" s="1"/>
  <c r="U53" i="17"/>
  <c r="S53" i="17"/>
  <c r="R53" i="17"/>
  <c r="Q53" i="17"/>
  <c r="P53" i="17"/>
  <c r="E53" i="17"/>
  <c r="T53" i="17" s="1"/>
  <c r="S52" i="17"/>
  <c r="R52" i="17"/>
  <c r="Q52" i="17"/>
  <c r="P52" i="17"/>
  <c r="E52" i="17"/>
  <c r="S51" i="17"/>
  <c r="R51" i="17"/>
  <c r="Q51" i="17"/>
  <c r="P51" i="17"/>
  <c r="E51" i="17"/>
  <c r="S50" i="17"/>
  <c r="R50" i="17"/>
  <c r="Q50" i="17"/>
  <c r="P50" i="17"/>
  <c r="E50" i="17"/>
  <c r="T50" i="17" s="1"/>
  <c r="S49" i="17"/>
  <c r="R49" i="17"/>
  <c r="Q49" i="17"/>
  <c r="P49" i="17"/>
  <c r="E49" i="17"/>
  <c r="U49" i="17" s="1"/>
  <c r="S48" i="17"/>
  <c r="R48" i="17"/>
  <c r="Q48" i="17"/>
  <c r="P48" i="17"/>
  <c r="E48" i="17"/>
  <c r="T47" i="17"/>
  <c r="S47" i="17"/>
  <c r="R47" i="17"/>
  <c r="Q47" i="17"/>
  <c r="P47" i="17"/>
  <c r="E47" i="17"/>
  <c r="U47" i="17" s="1"/>
  <c r="U46" i="17"/>
  <c r="S46" i="17"/>
  <c r="R46" i="17"/>
  <c r="Q46" i="17"/>
  <c r="P46" i="17"/>
  <c r="E46" i="17"/>
  <c r="T46" i="17" s="1"/>
  <c r="T45" i="17"/>
  <c r="S45" i="17"/>
  <c r="R45" i="17"/>
  <c r="Q45" i="17"/>
  <c r="P45" i="17"/>
  <c r="E45" i="17"/>
  <c r="U45" i="17" s="1"/>
  <c r="S44" i="17"/>
  <c r="R44" i="17"/>
  <c r="Q44" i="17"/>
  <c r="P44" i="17"/>
  <c r="E44" i="17"/>
  <c r="S43" i="17"/>
  <c r="R43" i="17"/>
  <c r="Q43" i="17"/>
  <c r="P43" i="17"/>
  <c r="E43" i="17"/>
  <c r="S41" i="17"/>
  <c r="O41" i="17"/>
  <c r="N41" i="17"/>
  <c r="M41" i="17"/>
  <c r="L41" i="17"/>
  <c r="K41" i="17"/>
  <c r="J41" i="17"/>
  <c r="I41" i="17"/>
  <c r="H41" i="17"/>
  <c r="G41" i="17"/>
  <c r="F41" i="17"/>
  <c r="C41" i="17"/>
  <c r="B41" i="17"/>
  <c r="S40" i="17"/>
  <c r="R40" i="17"/>
  <c r="Q40" i="17"/>
  <c r="P40" i="17"/>
  <c r="E40" i="17"/>
  <c r="U40" i="17" s="1"/>
  <c r="S39" i="17"/>
  <c r="R39" i="17"/>
  <c r="Q39" i="17"/>
  <c r="P39" i="17"/>
  <c r="E39" i="17"/>
  <c r="S38" i="17"/>
  <c r="R38" i="17"/>
  <c r="Q38" i="17"/>
  <c r="P38" i="17"/>
  <c r="E38" i="17"/>
  <c r="T37" i="17"/>
  <c r="S37" i="17"/>
  <c r="R37" i="17"/>
  <c r="Q37" i="17"/>
  <c r="P37" i="17"/>
  <c r="E37" i="17"/>
  <c r="U37" i="17" s="1"/>
  <c r="S36" i="17"/>
  <c r="R36" i="17"/>
  <c r="Q36" i="17"/>
  <c r="P36" i="17"/>
  <c r="E36" i="17"/>
  <c r="O34" i="17"/>
  <c r="N34" i="17"/>
  <c r="M34" i="17"/>
  <c r="L34" i="17"/>
  <c r="K34" i="17"/>
  <c r="J34" i="17"/>
  <c r="I34" i="17"/>
  <c r="S34" i="17" s="1"/>
  <c r="H34" i="17"/>
  <c r="G34" i="17"/>
  <c r="F34" i="17"/>
  <c r="C34" i="17"/>
  <c r="B34" i="17"/>
  <c r="S33" i="17"/>
  <c r="R33" i="17"/>
  <c r="Q33" i="17"/>
  <c r="P33" i="17"/>
  <c r="E33" i="17"/>
  <c r="O31" i="17"/>
  <c r="N31" i="17"/>
  <c r="M31" i="17"/>
  <c r="L31" i="17"/>
  <c r="K31" i="17"/>
  <c r="J31" i="17"/>
  <c r="I31" i="17"/>
  <c r="H31" i="17"/>
  <c r="R31" i="17" s="1"/>
  <c r="G31" i="17"/>
  <c r="F31" i="17"/>
  <c r="C31" i="17"/>
  <c r="E31" i="17" s="1"/>
  <c r="B31" i="17"/>
  <c r="S30" i="17"/>
  <c r="R30" i="17"/>
  <c r="Q30" i="17"/>
  <c r="P30" i="17"/>
  <c r="E30" i="17"/>
  <c r="S29" i="17"/>
  <c r="R29" i="17"/>
  <c r="Q29" i="17"/>
  <c r="P29" i="17"/>
  <c r="E29" i="17"/>
  <c r="U29" i="17" s="1"/>
  <c r="S28" i="17"/>
  <c r="R28" i="17"/>
  <c r="Q28" i="17"/>
  <c r="P28" i="17"/>
  <c r="E28" i="17"/>
  <c r="U27" i="17"/>
  <c r="T27" i="17"/>
  <c r="S27" i="17"/>
  <c r="R27" i="17"/>
  <c r="Q27" i="17"/>
  <c r="P27" i="17"/>
  <c r="E27" i="17"/>
  <c r="O25" i="17"/>
  <c r="N25" i="17"/>
  <c r="M25" i="17"/>
  <c r="L25" i="17"/>
  <c r="K25" i="17"/>
  <c r="J25" i="17"/>
  <c r="I25" i="17"/>
  <c r="S25" i="17" s="1"/>
  <c r="H25" i="17"/>
  <c r="P25" i="17" s="1"/>
  <c r="G25" i="17"/>
  <c r="F25" i="17"/>
  <c r="C25" i="17"/>
  <c r="E25" i="17" s="1"/>
  <c r="B25" i="17"/>
  <c r="T24" i="17"/>
  <c r="S24" i="17"/>
  <c r="R24" i="17"/>
  <c r="Q24" i="17"/>
  <c r="P24" i="17"/>
  <c r="E24" i="17"/>
  <c r="U24" i="17" s="1"/>
  <c r="S23" i="17"/>
  <c r="R23" i="17"/>
  <c r="Q23" i="17"/>
  <c r="P23" i="17"/>
  <c r="E23" i="17"/>
  <c r="U23" i="17" s="1"/>
  <c r="S22" i="17"/>
  <c r="R22" i="17"/>
  <c r="Q22" i="17"/>
  <c r="P22" i="17"/>
  <c r="E22" i="17"/>
  <c r="S21" i="17"/>
  <c r="R21" i="17"/>
  <c r="Q21" i="17"/>
  <c r="P21" i="17"/>
  <c r="E21" i="17"/>
  <c r="U21" i="17" s="1"/>
  <c r="S20" i="17"/>
  <c r="R20" i="17"/>
  <c r="Q20" i="17"/>
  <c r="P20" i="17"/>
  <c r="E20" i="17"/>
  <c r="S19" i="17"/>
  <c r="R19" i="17"/>
  <c r="Q19" i="17"/>
  <c r="P19" i="17"/>
  <c r="E19" i="17"/>
  <c r="T19" i="17" s="1"/>
  <c r="T18" i="17"/>
  <c r="S18" i="17"/>
  <c r="R18" i="17"/>
  <c r="Q18" i="17"/>
  <c r="P18" i="17"/>
  <c r="E18" i="17"/>
  <c r="U18" i="17" s="1"/>
  <c r="O16" i="17"/>
  <c r="N16" i="17"/>
  <c r="M16" i="17"/>
  <c r="L16" i="17"/>
  <c r="K16" i="17"/>
  <c r="J16" i="17"/>
  <c r="I16" i="17"/>
  <c r="H16" i="17"/>
  <c r="G16" i="17"/>
  <c r="F16" i="17"/>
  <c r="C16" i="17"/>
  <c r="B16" i="17"/>
  <c r="T15" i="17"/>
  <c r="S15" i="17"/>
  <c r="R15" i="17"/>
  <c r="Q15" i="17"/>
  <c r="P15" i="17"/>
  <c r="E15" i="17"/>
  <c r="U15" i="17" s="1"/>
  <c r="U14" i="17"/>
  <c r="S14" i="17"/>
  <c r="R14" i="17"/>
  <c r="Q14" i="17"/>
  <c r="P14" i="17"/>
  <c r="E14" i="17"/>
  <c r="T14" i="17" s="1"/>
  <c r="T13" i="17"/>
  <c r="S13" i="17"/>
  <c r="R13" i="17"/>
  <c r="Q13" i="17"/>
  <c r="P13" i="17"/>
  <c r="E13" i="17"/>
  <c r="U13" i="17" s="1"/>
  <c r="S12" i="17"/>
  <c r="R12" i="17"/>
  <c r="Q12" i="17"/>
  <c r="P12" i="17"/>
  <c r="E12" i="17"/>
  <c r="S11" i="17"/>
  <c r="R11" i="17"/>
  <c r="Q11" i="17"/>
  <c r="P11" i="17"/>
  <c r="E11" i="17"/>
  <c r="S10" i="17"/>
  <c r="R10" i="17"/>
  <c r="Q10" i="17"/>
  <c r="P10" i="17"/>
  <c r="E10" i="17"/>
  <c r="U10" i="17" s="1"/>
  <c r="T9" i="17"/>
  <c r="S9" i="17"/>
  <c r="R9" i="17"/>
  <c r="Q9" i="17"/>
  <c r="P9" i="17"/>
  <c r="E9" i="17"/>
  <c r="U9" i="17" s="1"/>
  <c r="U96" i="16"/>
  <c r="S96" i="16"/>
  <c r="R96" i="16"/>
  <c r="Q96" i="16"/>
  <c r="P96" i="16"/>
  <c r="E96" i="16"/>
  <c r="S95" i="16"/>
  <c r="R95" i="16"/>
  <c r="Q95" i="16"/>
  <c r="P95" i="16"/>
  <c r="E95" i="16"/>
  <c r="U95" i="16" s="1"/>
  <c r="T94" i="16"/>
  <c r="S94" i="16"/>
  <c r="R94" i="16"/>
  <c r="Q94" i="16"/>
  <c r="P94" i="16"/>
  <c r="E94" i="16"/>
  <c r="U94" i="16" s="1"/>
  <c r="S93" i="16"/>
  <c r="R93" i="16"/>
  <c r="Q93" i="16"/>
  <c r="P93" i="16"/>
  <c r="E93" i="16"/>
  <c r="S92" i="16"/>
  <c r="R92" i="16"/>
  <c r="Q92" i="16"/>
  <c r="P92" i="16"/>
  <c r="E92" i="16"/>
  <c r="U92" i="16" s="1"/>
  <c r="S91" i="16"/>
  <c r="R91" i="16"/>
  <c r="Q91" i="16"/>
  <c r="P91" i="16"/>
  <c r="E91" i="16"/>
  <c r="T91" i="16" s="1"/>
  <c r="S90" i="16"/>
  <c r="R90" i="16"/>
  <c r="Q90" i="16"/>
  <c r="P90" i="16"/>
  <c r="E90" i="16"/>
  <c r="U89" i="16"/>
  <c r="T89" i="16"/>
  <c r="S89" i="16"/>
  <c r="R89" i="16"/>
  <c r="Q89" i="16"/>
  <c r="P89" i="16"/>
  <c r="E89" i="16"/>
  <c r="S88" i="16"/>
  <c r="R88" i="16"/>
  <c r="Q88" i="16"/>
  <c r="P88" i="16"/>
  <c r="E88" i="16"/>
  <c r="S86" i="16"/>
  <c r="R86" i="16"/>
  <c r="Q86" i="16"/>
  <c r="P86" i="16"/>
  <c r="E86" i="16"/>
  <c r="O74" i="16"/>
  <c r="N74" i="16"/>
  <c r="M74" i="16"/>
  <c r="L74" i="16"/>
  <c r="K74" i="16"/>
  <c r="J74" i="16"/>
  <c r="I74" i="16"/>
  <c r="S74" i="16" s="1"/>
  <c r="H74" i="16"/>
  <c r="G74" i="16"/>
  <c r="F74" i="16"/>
  <c r="C74" i="16"/>
  <c r="B74" i="16"/>
  <c r="O73" i="16"/>
  <c r="N73" i="16"/>
  <c r="M73" i="16"/>
  <c r="L73" i="16"/>
  <c r="K73" i="16"/>
  <c r="J73" i="16"/>
  <c r="I73" i="16"/>
  <c r="H73" i="16"/>
  <c r="R73" i="16" s="1"/>
  <c r="G73" i="16"/>
  <c r="F73" i="16"/>
  <c r="C73" i="16"/>
  <c r="B73" i="16"/>
  <c r="E73" i="16" s="1"/>
  <c r="O72" i="16"/>
  <c r="N72" i="16"/>
  <c r="M72" i="16"/>
  <c r="L72" i="16"/>
  <c r="K72" i="16"/>
  <c r="J72" i="16"/>
  <c r="I72" i="16"/>
  <c r="S72" i="16" s="1"/>
  <c r="H72" i="16"/>
  <c r="G72" i="16"/>
  <c r="F72" i="16"/>
  <c r="C72" i="16"/>
  <c r="E72" i="16" s="1"/>
  <c r="B72" i="16"/>
  <c r="S71" i="16"/>
  <c r="R71" i="16"/>
  <c r="Q71" i="16"/>
  <c r="P71" i="16"/>
  <c r="E71" i="16"/>
  <c r="S70" i="16"/>
  <c r="R70" i="16"/>
  <c r="Q70" i="16"/>
  <c r="P70" i="16"/>
  <c r="E70" i="16"/>
  <c r="S68" i="16"/>
  <c r="O68" i="16"/>
  <c r="N68" i="16"/>
  <c r="M68" i="16"/>
  <c r="L68" i="16"/>
  <c r="K68" i="16"/>
  <c r="J68" i="16"/>
  <c r="I68" i="16"/>
  <c r="H68" i="16"/>
  <c r="G68" i="16"/>
  <c r="F68" i="16"/>
  <c r="C68" i="16"/>
  <c r="B68" i="16"/>
  <c r="E68" i="16" s="1"/>
  <c r="O67" i="16"/>
  <c r="N67" i="16"/>
  <c r="M67" i="16"/>
  <c r="L67" i="16"/>
  <c r="K67" i="16"/>
  <c r="J67" i="16"/>
  <c r="I67" i="16"/>
  <c r="S67" i="16" s="1"/>
  <c r="H67" i="16"/>
  <c r="R67" i="16" s="1"/>
  <c r="G67" i="16"/>
  <c r="F67" i="16"/>
  <c r="C67" i="16"/>
  <c r="B67" i="16"/>
  <c r="S66" i="16"/>
  <c r="R66" i="16"/>
  <c r="Q66" i="16"/>
  <c r="P66" i="16"/>
  <c r="E66" i="16"/>
  <c r="S65" i="16"/>
  <c r="R65" i="16"/>
  <c r="Q65" i="16"/>
  <c r="P65" i="16"/>
  <c r="E65" i="16"/>
  <c r="S64" i="16"/>
  <c r="R64" i="16"/>
  <c r="Q64" i="16"/>
  <c r="P64" i="16"/>
  <c r="E64" i="16"/>
  <c r="T64" i="16" s="1"/>
  <c r="U63" i="16"/>
  <c r="T63" i="16"/>
  <c r="S63" i="16"/>
  <c r="R63" i="16"/>
  <c r="Q63" i="16"/>
  <c r="P63" i="16"/>
  <c r="E63" i="16"/>
  <c r="S62" i="16"/>
  <c r="R62" i="16"/>
  <c r="Q62" i="16"/>
  <c r="P62" i="16"/>
  <c r="E62" i="16"/>
  <c r="O60" i="16"/>
  <c r="N60" i="16"/>
  <c r="M60" i="16"/>
  <c r="L60" i="16"/>
  <c r="K60" i="16"/>
  <c r="J60" i="16"/>
  <c r="I60" i="16"/>
  <c r="S60" i="16" s="1"/>
  <c r="H60" i="16"/>
  <c r="R60" i="16" s="1"/>
  <c r="C60" i="16"/>
  <c r="B60" i="16"/>
  <c r="S59" i="16"/>
  <c r="R59" i="16"/>
  <c r="Q59" i="16"/>
  <c r="P59" i="16"/>
  <c r="E59" i="16"/>
  <c r="S58" i="16"/>
  <c r="R58" i="16"/>
  <c r="Q58" i="16"/>
  <c r="P58" i="16"/>
  <c r="E58" i="16"/>
  <c r="S57" i="16"/>
  <c r="R57" i="16"/>
  <c r="Q57" i="16"/>
  <c r="P57" i="16"/>
  <c r="E57" i="16"/>
  <c r="T57" i="16" s="1"/>
  <c r="U56" i="16"/>
  <c r="T56" i="16"/>
  <c r="S56" i="16"/>
  <c r="R56" i="16"/>
  <c r="Q56" i="16"/>
  <c r="P56" i="16"/>
  <c r="E56" i="16"/>
  <c r="O54" i="16"/>
  <c r="N54" i="16"/>
  <c r="M54" i="16"/>
  <c r="L54" i="16"/>
  <c r="K54" i="16"/>
  <c r="J54" i="16"/>
  <c r="I54" i="16"/>
  <c r="S54" i="16" s="1"/>
  <c r="H54" i="16"/>
  <c r="R54" i="16" s="1"/>
  <c r="G54" i="16"/>
  <c r="F54" i="16"/>
  <c r="C54" i="16"/>
  <c r="B54" i="16"/>
  <c r="E54" i="16" s="1"/>
  <c r="U53" i="16"/>
  <c r="S53" i="16"/>
  <c r="R53" i="16"/>
  <c r="Q53" i="16"/>
  <c r="P53" i="16"/>
  <c r="E53" i="16"/>
  <c r="T53" i="16" s="1"/>
  <c r="T52" i="16"/>
  <c r="S52" i="16"/>
  <c r="R52" i="16"/>
  <c r="Q52" i="16"/>
  <c r="P52" i="16"/>
  <c r="E52" i="16"/>
  <c r="U52" i="16" s="1"/>
  <c r="S51" i="16"/>
  <c r="R51" i="16"/>
  <c r="Q51" i="16"/>
  <c r="P51" i="16"/>
  <c r="E51" i="16"/>
  <c r="U51" i="16" s="1"/>
  <c r="S50" i="16"/>
  <c r="R50" i="16"/>
  <c r="Q50" i="16"/>
  <c r="P50" i="16"/>
  <c r="E50" i="16"/>
  <c r="S49" i="16"/>
  <c r="R49" i="16"/>
  <c r="Q49" i="16"/>
  <c r="P49" i="16"/>
  <c r="E49" i="16"/>
  <c r="S48" i="16"/>
  <c r="R48" i="16"/>
  <c r="Q48" i="16"/>
  <c r="P48" i="16"/>
  <c r="E48" i="16"/>
  <c r="S47" i="16"/>
  <c r="R47" i="16"/>
  <c r="Q47" i="16"/>
  <c r="P47" i="16"/>
  <c r="E47" i="16"/>
  <c r="U47" i="16" s="1"/>
  <c r="S46" i="16"/>
  <c r="R46" i="16"/>
  <c r="Q46" i="16"/>
  <c r="P46" i="16"/>
  <c r="E46" i="16"/>
  <c r="S45" i="16"/>
  <c r="R45" i="16"/>
  <c r="Q45" i="16"/>
  <c r="P45" i="16"/>
  <c r="E45" i="16"/>
  <c r="S44" i="16"/>
  <c r="R44" i="16"/>
  <c r="Q44" i="16"/>
  <c r="P44" i="16"/>
  <c r="E44" i="16"/>
  <c r="T44" i="16" s="1"/>
  <c r="T43" i="16"/>
  <c r="S43" i="16"/>
  <c r="R43" i="16"/>
  <c r="Q43" i="16"/>
  <c r="P43" i="16"/>
  <c r="E43" i="16"/>
  <c r="U43" i="16" s="1"/>
  <c r="O41" i="16"/>
  <c r="N41" i="16"/>
  <c r="M41" i="16"/>
  <c r="L41" i="16"/>
  <c r="K41" i="16"/>
  <c r="J41" i="16"/>
  <c r="I41" i="16"/>
  <c r="S41" i="16" s="1"/>
  <c r="H41" i="16"/>
  <c r="R41" i="16" s="1"/>
  <c r="G41" i="16"/>
  <c r="F41" i="16"/>
  <c r="C41" i="16"/>
  <c r="B41" i="16"/>
  <c r="S40" i="16"/>
  <c r="R40" i="16"/>
  <c r="Q40" i="16"/>
  <c r="P40" i="16"/>
  <c r="E40" i="16"/>
  <c r="S39" i="16"/>
  <c r="R39" i="16"/>
  <c r="Q39" i="16"/>
  <c r="P39" i="16"/>
  <c r="E39" i="16"/>
  <c r="S38" i="16"/>
  <c r="R38" i="16"/>
  <c r="Q38" i="16"/>
  <c r="P38" i="16"/>
  <c r="E38" i="16"/>
  <c r="S37" i="16"/>
  <c r="R37" i="16"/>
  <c r="Q37" i="16"/>
  <c r="P37" i="16"/>
  <c r="E37" i="16"/>
  <c r="S36" i="16"/>
  <c r="R36" i="16"/>
  <c r="Q36" i="16"/>
  <c r="P36" i="16"/>
  <c r="E36" i="16"/>
  <c r="O34" i="16"/>
  <c r="N34" i="16"/>
  <c r="M34" i="16"/>
  <c r="L34" i="16"/>
  <c r="K34" i="16"/>
  <c r="J34" i="16"/>
  <c r="I34" i="16"/>
  <c r="S34" i="16" s="1"/>
  <c r="H34" i="16"/>
  <c r="R34" i="16" s="1"/>
  <c r="G34" i="16"/>
  <c r="F34" i="16"/>
  <c r="C34" i="16"/>
  <c r="B34" i="16"/>
  <c r="E34" i="16" s="1"/>
  <c r="S33" i="16"/>
  <c r="R33" i="16"/>
  <c r="Q33" i="16"/>
  <c r="P33" i="16"/>
  <c r="E33" i="16"/>
  <c r="O31" i="16"/>
  <c r="N31" i="16"/>
  <c r="M31" i="16"/>
  <c r="L31" i="16"/>
  <c r="K31" i="16"/>
  <c r="J31" i="16"/>
  <c r="I31" i="16"/>
  <c r="S31" i="16" s="1"/>
  <c r="H31" i="16"/>
  <c r="R31" i="16" s="1"/>
  <c r="G31" i="16"/>
  <c r="F31" i="16"/>
  <c r="C31" i="16"/>
  <c r="B31" i="16"/>
  <c r="E31" i="16" s="1"/>
  <c r="U30" i="16"/>
  <c r="S30" i="16"/>
  <c r="R30" i="16"/>
  <c r="Q30" i="16"/>
  <c r="P30" i="16"/>
  <c r="E30" i="16"/>
  <c r="T30" i="16" s="1"/>
  <c r="S29" i="16"/>
  <c r="R29" i="16"/>
  <c r="Q29" i="16"/>
  <c r="P29" i="16"/>
  <c r="E29" i="16"/>
  <c r="S28" i="16"/>
  <c r="R28" i="16"/>
  <c r="Q28" i="16"/>
  <c r="P28" i="16"/>
  <c r="E28" i="16"/>
  <c r="S27" i="16"/>
  <c r="R27" i="16"/>
  <c r="Q27" i="16"/>
  <c r="P27" i="16"/>
  <c r="E27" i="16"/>
  <c r="O25" i="16"/>
  <c r="N25" i="16"/>
  <c r="M25" i="16"/>
  <c r="L25" i="16"/>
  <c r="K25" i="16"/>
  <c r="J25" i="16"/>
  <c r="I25" i="16"/>
  <c r="H25" i="16"/>
  <c r="R25" i="16" s="1"/>
  <c r="G25" i="16"/>
  <c r="F25" i="16"/>
  <c r="C25" i="16"/>
  <c r="B25" i="16"/>
  <c r="E25" i="16" s="1"/>
  <c r="T24" i="16"/>
  <c r="S24" i="16"/>
  <c r="R24" i="16"/>
  <c r="Q24" i="16"/>
  <c r="P24" i="16"/>
  <c r="E24" i="16"/>
  <c r="U24" i="16" s="1"/>
  <c r="U23" i="16"/>
  <c r="S23" i="16"/>
  <c r="R23" i="16"/>
  <c r="Q23" i="16"/>
  <c r="P23" i="16"/>
  <c r="E23" i="16"/>
  <c r="T23" i="16" s="1"/>
  <c r="S22" i="16"/>
  <c r="R22" i="16"/>
  <c r="Q22" i="16"/>
  <c r="P22" i="16"/>
  <c r="E22" i="16"/>
  <c r="S21" i="16"/>
  <c r="R21" i="16"/>
  <c r="Q21" i="16"/>
  <c r="P21" i="16"/>
  <c r="E21" i="16"/>
  <c r="S20" i="16"/>
  <c r="R20" i="16"/>
  <c r="Q20" i="16"/>
  <c r="P20" i="16"/>
  <c r="E20" i="16"/>
  <c r="S19" i="16"/>
  <c r="R19" i="16"/>
  <c r="Q19" i="16"/>
  <c r="P19" i="16"/>
  <c r="E19" i="16"/>
  <c r="U18" i="16"/>
  <c r="T18" i="16"/>
  <c r="S18" i="16"/>
  <c r="R18" i="16"/>
  <c r="Q18" i="16"/>
  <c r="P18" i="16"/>
  <c r="E18" i="16"/>
  <c r="O16" i="16"/>
  <c r="N16" i="16"/>
  <c r="M16" i="16"/>
  <c r="L16" i="16"/>
  <c r="K16" i="16"/>
  <c r="J16" i="16"/>
  <c r="I16" i="16"/>
  <c r="H16" i="16"/>
  <c r="R16" i="16" s="1"/>
  <c r="G16" i="16"/>
  <c r="F16" i="16"/>
  <c r="C16" i="16"/>
  <c r="B16" i="16"/>
  <c r="E16" i="16" s="1"/>
  <c r="T15" i="16"/>
  <c r="S15" i="16"/>
  <c r="R15" i="16"/>
  <c r="Q15" i="16"/>
  <c r="P15" i="16"/>
  <c r="E15" i="16"/>
  <c r="U15" i="16" s="1"/>
  <c r="S14" i="16"/>
  <c r="R14" i="16"/>
  <c r="Q14" i="16"/>
  <c r="P14" i="16"/>
  <c r="E14" i="16"/>
  <c r="U14" i="16" s="1"/>
  <c r="S13" i="16"/>
  <c r="R13" i="16"/>
  <c r="Q13" i="16"/>
  <c r="P13" i="16"/>
  <c r="E13" i="16"/>
  <c r="U12" i="16"/>
  <c r="T12" i="16"/>
  <c r="S12" i="16"/>
  <c r="R12" i="16"/>
  <c r="Q12" i="16"/>
  <c r="P12" i="16"/>
  <c r="E12" i="16"/>
  <c r="U11" i="16"/>
  <c r="S11" i="16"/>
  <c r="R11" i="16"/>
  <c r="Q11" i="16"/>
  <c r="P11" i="16"/>
  <c r="E11" i="16"/>
  <c r="T11" i="16" s="1"/>
  <c r="S10" i="16"/>
  <c r="R10" i="16"/>
  <c r="Q10" i="16"/>
  <c r="P10" i="16"/>
  <c r="E10" i="16"/>
  <c r="S9" i="16"/>
  <c r="R9" i="16"/>
  <c r="Q9" i="16"/>
  <c r="P9" i="16"/>
  <c r="E9" i="16"/>
  <c r="U9" i="16" s="1"/>
  <c r="S96" i="15"/>
  <c r="R96" i="15"/>
  <c r="Q96" i="15"/>
  <c r="P96" i="15"/>
  <c r="E96" i="15"/>
  <c r="S95" i="15"/>
  <c r="R95" i="15"/>
  <c r="Q95" i="15"/>
  <c r="P95" i="15"/>
  <c r="E95" i="15"/>
  <c r="U95" i="15" s="1"/>
  <c r="S94" i="15"/>
  <c r="R94" i="15"/>
  <c r="Q94" i="15"/>
  <c r="P94" i="15"/>
  <c r="E94" i="15"/>
  <c r="T94" i="15" s="1"/>
  <c r="S93" i="15"/>
  <c r="R93" i="15"/>
  <c r="Q93" i="15"/>
  <c r="U93" i="15" s="1"/>
  <c r="P93" i="15"/>
  <c r="E93" i="15"/>
  <c r="T93" i="15" s="1"/>
  <c r="S92" i="15"/>
  <c r="R92" i="15"/>
  <c r="Q92" i="15"/>
  <c r="U92" i="15" s="1"/>
  <c r="P92" i="15"/>
  <c r="T92" i="15" s="1"/>
  <c r="E92" i="15"/>
  <c r="S91" i="15"/>
  <c r="R91" i="15"/>
  <c r="Q91" i="15"/>
  <c r="P91" i="15"/>
  <c r="E91" i="15"/>
  <c r="S90" i="15"/>
  <c r="R90" i="15"/>
  <c r="Q90" i="15"/>
  <c r="P90" i="15"/>
  <c r="E90" i="15"/>
  <c r="U90" i="15" s="1"/>
  <c r="S89" i="15"/>
  <c r="R89" i="15"/>
  <c r="Q89" i="15"/>
  <c r="P89" i="15"/>
  <c r="E89" i="15"/>
  <c r="U88" i="15"/>
  <c r="S88" i="15"/>
  <c r="R88" i="15"/>
  <c r="Q88" i="15"/>
  <c r="P88" i="15"/>
  <c r="E88" i="15"/>
  <c r="T88" i="15" s="1"/>
  <c r="S86" i="15"/>
  <c r="R86" i="15"/>
  <c r="Q86" i="15"/>
  <c r="P86" i="15"/>
  <c r="E86" i="15"/>
  <c r="T86" i="15" s="1"/>
  <c r="O74" i="15"/>
  <c r="N74" i="15"/>
  <c r="M74" i="15"/>
  <c r="L74" i="15"/>
  <c r="K74" i="15"/>
  <c r="J74" i="15"/>
  <c r="I74" i="15"/>
  <c r="Q74" i="15" s="1"/>
  <c r="H74" i="15"/>
  <c r="G74" i="15"/>
  <c r="F74" i="15"/>
  <c r="C74" i="15"/>
  <c r="B74" i="15"/>
  <c r="E74" i="15" s="1"/>
  <c r="O73" i="15"/>
  <c r="N73" i="15"/>
  <c r="M73" i="15"/>
  <c r="L73" i="15"/>
  <c r="K73" i="15"/>
  <c r="J73" i="15"/>
  <c r="I73" i="15"/>
  <c r="H73" i="15"/>
  <c r="R73" i="15" s="1"/>
  <c r="G73" i="15"/>
  <c r="F73" i="15"/>
  <c r="C73" i="15"/>
  <c r="B73" i="15"/>
  <c r="E73" i="15" s="1"/>
  <c r="O72" i="15"/>
  <c r="N72" i="15"/>
  <c r="M72" i="15"/>
  <c r="L72" i="15"/>
  <c r="K72" i="15"/>
  <c r="J72" i="15"/>
  <c r="I72" i="15"/>
  <c r="S72" i="15" s="1"/>
  <c r="H72" i="15"/>
  <c r="R72" i="15" s="1"/>
  <c r="G72" i="15"/>
  <c r="F72" i="15"/>
  <c r="C72" i="15"/>
  <c r="B72" i="15"/>
  <c r="E72" i="15" s="1"/>
  <c r="S71" i="15"/>
  <c r="R71" i="15"/>
  <c r="Q71" i="15"/>
  <c r="P71" i="15"/>
  <c r="E71" i="15"/>
  <c r="S70" i="15"/>
  <c r="R70" i="15"/>
  <c r="Q70" i="15"/>
  <c r="P70" i="15"/>
  <c r="E70" i="15"/>
  <c r="O68" i="15"/>
  <c r="N68" i="15"/>
  <c r="M68" i="15"/>
  <c r="L68" i="15"/>
  <c r="K68" i="15"/>
  <c r="J68" i="15"/>
  <c r="I68" i="15"/>
  <c r="H68" i="15"/>
  <c r="G68" i="15"/>
  <c r="F68" i="15"/>
  <c r="C68" i="15"/>
  <c r="B68" i="15"/>
  <c r="O67" i="15"/>
  <c r="N67" i="15"/>
  <c r="M67" i="15"/>
  <c r="L67" i="15"/>
  <c r="K67" i="15"/>
  <c r="J67" i="15"/>
  <c r="I67" i="15"/>
  <c r="S67" i="15" s="1"/>
  <c r="H67" i="15"/>
  <c r="R67" i="15" s="1"/>
  <c r="G67" i="15"/>
  <c r="F67" i="15"/>
  <c r="C67" i="15"/>
  <c r="B67" i="15"/>
  <c r="E67" i="15" s="1"/>
  <c r="U66" i="15"/>
  <c r="S66" i="15"/>
  <c r="R66" i="15"/>
  <c r="Q66" i="15"/>
  <c r="P66" i="15"/>
  <c r="E66" i="15"/>
  <c r="T66" i="15" s="1"/>
  <c r="S65" i="15"/>
  <c r="R65" i="15"/>
  <c r="Q65" i="15"/>
  <c r="P65" i="15"/>
  <c r="E65" i="15"/>
  <c r="U65" i="15" s="1"/>
  <c r="S64" i="15"/>
  <c r="R64" i="15"/>
  <c r="Q64" i="15"/>
  <c r="P64" i="15"/>
  <c r="E64" i="15"/>
  <c r="U64" i="15" s="1"/>
  <c r="S63" i="15"/>
  <c r="R63" i="15"/>
  <c r="Q63" i="15"/>
  <c r="P63" i="15"/>
  <c r="E63" i="15"/>
  <c r="U62" i="15"/>
  <c r="T62" i="15"/>
  <c r="S62" i="15"/>
  <c r="R62" i="15"/>
  <c r="Q62" i="15"/>
  <c r="P62" i="15"/>
  <c r="E62" i="15"/>
  <c r="O60" i="15"/>
  <c r="N60" i="15"/>
  <c r="M60" i="15"/>
  <c r="L60" i="15"/>
  <c r="K60" i="15"/>
  <c r="J60" i="15"/>
  <c r="I60" i="15"/>
  <c r="S60" i="15" s="1"/>
  <c r="H60" i="15"/>
  <c r="R60" i="15" s="1"/>
  <c r="C60" i="15"/>
  <c r="E60" i="15" s="1"/>
  <c r="B60" i="15"/>
  <c r="S59" i="15"/>
  <c r="R59" i="15"/>
  <c r="Q59" i="15"/>
  <c r="P59" i="15"/>
  <c r="E59" i="15"/>
  <c r="T58" i="15"/>
  <c r="S58" i="15"/>
  <c r="R58" i="15"/>
  <c r="Q58" i="15"/>
  <c r="P58" i="15"/>
  <c r="E58" i="15"/>
  <c r="U58" i="15" s="1"/>
  <c r="U57" i="15"/>
  <c r="S57" i="15"/>
  <c r="R57" i="15"/>
  <c r="Q57" i="15"/>
  <c r="P57" i="15"/>
  <c r="E57" i="15"/>
  <c r="T57" i="15" s="1"/>
  <c r="S56" i="15"/>
  <c r="R56" i="15"/>
  <c r="Q56" i="15"/>
  <c r="P56" i="15"/>
  <c r="E56" i="15"/>
  <c r="T56" i="15" s="1"/>
  <c r="O54" i="15"/>
  <c r="N54" i="15"/>
  <c r="M54" i="15"/>
  <c r="L54" i="15"/>
  <c r="K54" i="15"/>
  <c r="J54" i="15"/>
  <c r="I54" i="15"/>
  <c r="H54" i="15"/>
  <c r="R54" i="15" s="1"/>
  <c r="G54" i="15"/>
  <c r="F54" i="15"/>
  <c r="C54" i="15"/>
  <c r="B54" i="15"/>
  <c r="E54" i="15" s="1"/>
  <c r="U53" i="15"/>
  <c r="S53" i="15"/>
  <c r="R53" i="15"/>
  <c r="Q53" i="15"/>
  <c r="P53" i="15"/>
  <c r="E53" i="15"/>
  <c r="T53" i="15" s="1"/>
  <c r="S52" i="15"/>
  <c r="R52" i="15"/>
  <c r="Q52" i="15"/>
  <c r="P52" i="15"/>
  <c r="E52" i="15"/>
  <c r="S51" i="15"/>
  <c r="R51" i="15"/>
  <c r="Q51" i="15"/>
  <c r="P51" i="15"/>
  <c r="E51" i="15"/>
  <c r="S50" i="15"/>
  <c r="R50" i="15"/>
  <c r="Q50" i="15"/>
  <c r="P50" i="15"/>
  <c r="E50" i="15"/>
  <c r="T50" i="15" s="1"/>
  <c r="U49" i="15"/>
  <c r="T49" i="15"/>
  <c r="S49" i="15"/>
  <c r="R49" i="15"/>
  <c r="Q49" i="15"/>
  <c r="P49" i="15"/>
  <c r="E49" i="15"/>
  <c r="S48" i="15"/>
  <c r="R48" i="15"/>
  <c r="Q48" i="15"/>
  <c r="P48" i="15"/>
  <c r="E48" i="15"/>
  <c r="U48" i="15" s="1"/>
  <c r="S47" i="15"/>
  <c r="R47" i="15"/>
  <c r="Q47" i="15"/>
  <c r="P47" i="15"/>
  <c r="E47" i="15"/>
  <c r="U47" i="15" s="1"/>
  <c r="S46" i="15"/>
  <c r="R46" i="15"/>
  <c r="Q46" i="15"/>
  <c r="P46" i="15"/>
  <c r="E46" i="15"/>
  <c r="S45" i="15"/>
  <c r="R45" i="15"/>
  <c r="Q45" i="15"/>
  <c r="P45" i="15"/>
  <c r="E45" i="15"/>
  <c r="S44" i="15"/>
  <c r="R44" i="15"/>
  <c r="Q44" i="15"/>
  <c r="P44" i="15"/>
  <c r="E44" i="15"/>
  <c r="U43" i="15"/>
  <c r="T43" i="15"/>
  <c r="S43" i="15"/>
  <c r="R43" i="15"/>
  <c r="Q43" i="15"/>
  <c r="P43" i="15"/>
  <c r="E43" i="15"/>
  <c r="O41" i="15"/>
  <c r="N41" i="15"/>
  <c r="M41" i="15"/>
  <c r="L41" i="15"/>
  <c r="K41" i="15"/>
  <c r="J41" i="15"/>
  <c r="I41" i="15"/>
  <c r="S41" i="15" s="1"/>
  <c r="H41" i="15"/>
  <c r="P41" i="15" s="1"/>
  <c r="G41" i="15"/>
  <c r="F41" i="15"/>
  <c r="C41" i="15"/>
  <c r="B41" i="15"/>
  <c r="S40" i="15"/>
  <c r="R40" i="15"/>
  <c r="Q40" i="15"/>
  <c r="P40" i="15"/>
  <c r="E40" i="15"/>
  <c r="S39" i="15"/>
  <c r="R39" i="15"/>
  <c r="Q39" i="15"/>
  <c r="P39" i="15"/>
  <c r="E39" i="15"/>
  <c r="T39" i="15" s="1"/>
  <c r="S38" i="15"/>
  <c r="R38" i="15"/>
  <c r="Q38" i="15"/>
  <c r="P38" i="15"/>
  <c r="E38" i="15"/>
  <c r="U38" i="15" s="1"/>
  <c r="S37" i="15"/>
  <c r="R37" i="15"/>
  <c r="Q37" i="15"/>
  <c r="P37" i="15"/>
  <c r="E37" i="15"/>
  <c r="T37" i="15" s="1"/>
  <c r="S36" i="15"/>
  <c r="R36" i="15"/>
  <c r="Q36" i="15"/>
  <c r="P36" i="15"/>
  <c r="E36" i="15"/>
  <c r="O34" i="15"/>
  <c r="N34" i="15"/>
  <c r="M34" i="15"/>
  <c r="L34" i="15"/>
  <c r="K34" i="15"/>
  <c r="J34" i="15"/>
  <c r="I34" i="15"/>
  <c r="H34" i="15"/>
  <c r="R34" i="15" s="1"/>
  <c r="G34" i="15"/>
  <c r="F34" i="15"/>
  <c r="C34" i="15"/>
  <c r="B34" i="15"/>
  <c r="S33" i="15"/>
  <c r="R33" i="15"/>
  <c r="Q33" i="15"/>
  <c r="P33" i="15"/>
  <c r="E33" i="15"/>
  <c r="O31" i="15"/>
  <c r="N31" i="15"/>
  <c r="M31" i="15"/>
  <c r="L31" i="15"/>
  <c r="K31" i="15"/>
  <c r="J31" i="15"/>
  <c r="I31" i="15"/>
  <c r="S31" i="15" s="1"/>
  <c r="H31" i="15"/>
  <c r="G31" i="15"/>
  <c r="F31" i="15"/>
  <c r="C31" i="15"/>
  <c r="B31" i="15"/>
  <c r="E31" i="15" s="1"/>
  <c r="S30" i="15"/>
  <c r="R30" i="15"/>
  <c r="Q30" i="15"/>
  <c r="P30" i="15"/>
  <c r="E30" i="15"/>
  <c r="S29" i="15"/>
  <c r="R29" i="15"/>
  <c r="Q29" i="15"/>
  <c r="P29" i="15"/>
  <c r="E29" i="15"/>
  <c r="T29" i="15" s="1"/>
  <c r="T28" i="15"/>
  <c r="S28" i="15"/>
  <c r="R28" i="15"/>
  <c r="Q28" i="15"/>
  <c r="P28" i="15"/>
  <c r="E28" i="15"/>
  <c r="U28" i="15" s="1"/>
  <c r="S27" i="15"/>
  <c r="R27" i="15"/>
  <c r="Q27" i="15"/>
  <c r="P27" i="15"/>
  <c r="E27" i="15"/>
  <c r="O25" i="15"/>
  <c r="N25" i="15"/>
  <c r="M25" i="15"/>
  <c r="L25" i="15"/>
  <c r="K25" i="15"/>
  <c r="J25" i="15"/>
  <c r="I25" i="15"/>
  <c r="S25" i="15" s="1"/>
  <c r="H25" i="15"/>
  <c r="G25" i="15"/>
  <c r="F25" i="15"/>
  <c r="C25" i="15"/>
  <c r="B25" i="15"/>
  <c r="S24" i="15"/>
  <c r="R24" i="15"/>
  <c r="Q24" i="15"/>
  <c r="P24" i="15"/>
  <c r="E24" i="15"/>
  <c r="S23" i="15"/>
  <c r="R23" i="15"/>
  <c r="Q23" i="15"/>
  <c r="P23" i="15"/>
  <c r="E23" i="15"/>
  <c r="S22" i="15"/>
  <c r="R22" i="15"/>
  <c r="Q22" i="15"/>
  <c r="P22" i="15"/>
  <c r="E22" i="15"/>
  <c r="T22" i="15" s="1"/>
  <c r="U21" i="15"/>
  <c r="S21" i="15"/>
  <c r="R21" i="15"/>
  <c r="Q21" i="15"/>
  <c r="P21" i="15"/>
  <c r="E21" i="15"/>
  <c r="T21" i="15" s="1"/>
  <c r="S20" i="15"/>
  <c r="R20" i="15"/>
  <c r="Q20" i="15"/>
  <c r="P20" i="15"/>
  <c r="E20" i="15"/>
  <c r="U20" i="15" s="1"/>
  <c r="S19" i="15"/>
  <c r="R19" i="15"/>
  <c r="Q19" i="15"/>
  <c r="P19" i="15"/>
  <c r="E19" i="15"/>
  <c r="U19" i="15" s="1"/>
  <c r="S18" i="15"/>
  <c r="R18" i="15"/>
  <c r="Q18" i="15"/>
  <c r="P18" i="15"/>
  <c r="E18" i="15"/>
  <c r="T18" i="15" s="1"/>
  <c r="O16" i="15"/>
  <c r="N16" i="15"/>
  <c r="M16" i="15"/>
  <c r="L16" i="15"/>
  <c r="K16" i="15"/>
  <c r="S16" i="15" s="1"/>
  <c r="J16" i="15"/>
  <c r="I16" i="15"/>
  <c r="H16" i="15"/>
  <c r="R16" i="15" s="1"/>
  <c r="G16" i="15"/>
  <c r="F16" i="15"/>
  <c r="C16" i="15"/>
  <c r="B16" i="15"/>
  <c r="U15" i="15"/>
  <c r="S15" i="15"/>
  <c r="R15" i="15"/>
  <c r="Q15" i="15"/>
  <c r="P15" i="15"/>
  <c r="E15" i="15"/>
  <c r="T15" i="15" s="1"/>
  <c r="U14" i="15"/>
  <c r="T14" i="15"/>
  <c r="S14" i="15"/>
  <c r="R14" i="15"/>
  <c r="Q14" i="15"/>
  <c r="P14" i="15"/>
  <c r="E14" i="15"/>
  <c r="S13" i="15"/>
  <c r="R13" i="15"/>
  <c r="Q13" i="15"/>
  <c r="P13" i="15"/>
  <c r="E13" i="15"/>
  <c r="S12" i="15"/>
  <c r="R12" i="15"/>
  <c r="Q12" i="15"/>
  <c r="P12" i="15"/>
  <c r="E12" i="15"/>
  <c r="S11" i="15"/>
  <c r="R11" i="15"/>
  <c r="Q11" i="15"/>
  <c r="U11" i="15" s="1"/>
  <c r="P11" i="15"/>
  <c r="E11" i="15"/>
  <c r="S10" i="15"/>
  <c r="R10" i="15"/>
  <c r="Q10" i="15"/>
  <c r="P10" i="15"/>
  <c r="E10" i="15"/>
  <c r="T9" i="15"/>
  <c r="S9" i="15"/>
  <c r="R9" i="15"/>
  <c r="Q9" i="15"/>
  <c r="P9" i="15"/>
  <c r="E9" i="15"/>
  <c r="U9" i="15" s="1"/>
  <c r="T96" i="14"/>
  <c r="S96" i="14"/>
  <c r="R96" i="14"/>
  <c r="Q96" i="14"/>
  <c r="P96" i="14"/>
  <c r="E96" i="14"/>
  <c r="U96" i="14" s="1"/>
  <c r="S95" i="14"/>
  <c r="R95" i="14"/>
  <c r="Q95" i="14"/>
  <c r="P95" i="14"/>
  <c r="E95" i="14"/>
  <c r="T95" i="14" s="1"/>
  <c r="T94" i="14"/>
  <c r="S94" i="14"/>
  <c r="R94" i="14"/>
  <c r="Q94" i="14"/>
  <c r="P94" i="14"/>
  <c r="E94" i="14"/>
  <c r="U94" i="14" s="1"/>
  <c r="S93" i="14"/>
  <c r="R93" i="14"/>
  <c r="Q93" i="14"/>
  <c r="P93" i="14"/>
  <c r="E93" i="14"/>
  <c r="T93" i="14" s="1"/>
  <c r="S92" i="14"/>
  <c r="R92" i="14"/>
  <c r="Q92" i="14"/>
  <c r="P92" i="14"/>
  <c r="E92" i="14"/>
  <c r="S91" i="14"/>
  <c r="R91" i="14"/>
  <c r="Q91" i="14"/>
  <c r="P91" i="14"/>
  <c r="E91" i="14"/>
  <c r="T91" i="14" s="1"/>
  <c r="S90" i="14"/>
  <c r="R90" i="14"/>
  <c r="Q90" i="14"/>
  <c r="P90" i="14"/>
  <c r="E90" i="14"/>
  <c r="T89" i="14"/>
  <c r="S89" i="14"/>
  <c r="R89" i="14"/>
  <c r="Q89" i="14"/>
  <c r="P89" i="14"/>
  <c r="E89" i="14"/>
  <c r="U89" i="14" s="1"/>
  <c r="S88" i="14"/>
  <c r="R88" i="14"/>
  <c r="Q88" i="14"/>
  <c r="P88" i="14"/>
  <c r="E88" i="14"/>
  <c r="T88" i="14" s="1"/>
  <c r="S86" i="14"/>
  <c r="R86" i="14"/>
  <c r="Q86" i="14"/>
  <c r="P86" i="14"/>
  <c r="E86" i="14"/>
  <c r="O74" i="14"/>
  <c r="N74" i="14"/>
  <c r="M74" i="14"/>
  <c r="L74" i="14"/>
  <c r="K74" i="14"/>
  <c r="J74" i="14"/>
  <c r="I74" i="14"/>
  <c r="S74" i="14" s="1"/>
  <c r="H74" i="14"/>
  <c r="G74" i="14"/>
  <c r="F74" i="14"/>
  <c r="C74" i="14"/>
  <c r="B74" i="14"/>
  <c r="O73" i="14"/>
  <c r="N73" i="14"/>
  <c r="M73" i="14"/>
  <c r="L73" i="14"/>
  <c r="K73" i="14"/>
  <c r="J73" i="14"/>
  <c r="I73" i="14"/>
  <c r="S73" i="14" s="1"/>
  <c r="H73" i="14"/>
  <c r="G73" i="14"/>
  <c r="F73" i="14"/>
  <c r="C73" i="14"/>
  <c r="B73" i="14"/>
  <c r="E73" i="14" s="1"/>
  <c r="O72" i="14"/>
  <c r="N72" i="14"/>
  <c r="M72" i="14"/>
  <c r="L72" i="14"/>
  <c r="K72" i="14"/>
  <c r="J72" i="14"/>
  <c r="R72" i="14" s="1"/>
  <c r="I72" i="14"/>
  <c r="S72" i="14" s="1"/>
  <c r="H72" i="14"/>
  <c r="G72" i="14"/>
  <c r="F72" i="14"/>
  <c r="E72" i="14"/>
  <c r="C72" i="14"/>
  <c r="B72" i="14"/>
  <c r="S71" i="14"/>
  <c r="R71" i="14"/>
  <c r="Q71" i="14"/>
  <c r="P71" i="14"/>
  <c r="E71" i="14"/>
  <c r="T71" i="14" s="1"/>
  <c r="S70" i="14"/>
  <c r="R70" i="14"/>
  <c r="Q70" i="14"/>
  <c r="P70" i="14"/>
  <c r="E70" i="14"/>
  <c r="T70" i="14" s="1"/>
  <c r="O68" i="14"/>
  <c r="N68" i="14"/>
  <c r="M68" i="14"/>
  <c r="L68" i="14"/>
  <c r="K68" i="14"/>
  <c r="J68" i="14"/>
  <c r="I68" i="14"/>
  <c r="S68" i="14" s="1"/>
  <c r="H68" i="14"/>
  <c r="G68" i="14"/>
  <c r="F68" i="14"/>
  <c r="C68" i="14"/>
  <c r="E68" i="14" s="1"/>
  <c r="B68" i="14"/>
  <c r="O67" i="14"/>
  <c r="N67" i="14"/>
  <c r="M67" i="14"/>
  <c r="L67" i="14"/>
  <c r="K67" i="14"/>
  <c r="J67" i="14"/>
  <c r="I67" i="14"/>
  <c r="S67" i="14" s="1"/>
  <c r="H67" i="14"/>
  <c r="R67" i="14" s="1"/>
  <c r="G67" i="14"/>
  <c r="F67" i="14"/>
  <c r="C67" i="14"/>
  <c r="E67" i="14" s="1"/>
  <c r="B67" i="14"/>
  <c r="S66" i="14"/>
  <c r="R66" i="14"/>
  <c r="Q66" i="14"/>
  <c r="P66" i="14"/>
  <c r="E66" i="14"/>
  <c r="U66" i="14" s="1"/>
  <c r="S65" i="14"/>
  <c r="R65" i="14"/>
  <c r="Q65" i="14"/>
  <c r="P65" i="14"/>
  <c r="E65" i="14"/>
  <c r="U65" i="14" s="1"/>
  <c r="S64" i="14"/>
  <c r="R64" i="14"/>
  <c r="Q64" i="14"/>
  <c r="P64" i="14"/>
  <c r="E64" i="14"/>
  <c r="T63" i="14"/>
  <c r="S63" i="14"/>
  <c r="R63" i="14"/>
  <c r="Q63" i="14"/>
  <c r="P63" i="14"/>
  <c r="E63" i="14"/>
  <c r="U63" i="14" s="1"/>
  <c r="U62" i="14"/>
  <c r="S62" i="14"/>
  <c r="R62" i="14"/>
  <c r="Q62" i="14"/>
  <c r="P62" i="14"/>
  <c r="E62" i="14"/>
  <c r="T62" i="14" s="1"/>
  <c r="O60" i="14"/>
  <c r="N60" i="14"/>
  <c r="M60" i="14"/>
  <c r="L60" i="14"/>
  <c r="K60" i="14"/>
  <c r="J60" i="14"/>
  <c r="I60" i="14"/>
  <c r="S60" i="14" s="1"/>
  <c r="H60" i="14"/>
  <c r="R60" i="14" s="1"/>
  <c r="C60" i="14"/>
  <c r="B60" i="14"/>
  <c r="S59" i="14"/>
  <c r="R59" i="14"/>
  <c r="Q59" i="14"/>
  <c r="P59" i="14"/>
  <c r="E59" i="14"/>
  <c r="S58" i="14"/>
  <c r="R58" i="14"/>
  <c r="Q58" i="14"/>
  <c r="P58" i="14"/>
  <c r="E58" i="14"/>
  <c r="U58" i="14" s="1"/>
  <c r="S57" i="14"/>
  <c r="R57" i="14"/>
  <c r="Q57" i="14"/>
  <c r="P57" i="14"/>
  <c r="E57" i="14"/>
  <c r="S56" i="14"/>
  <c r="R56" i="14"/>
  <c r="Q56" i="14"/>
  <c r="P56" i="14"/>
  <c r="E56" i="14"/>
  <c r="U56" i="14" s="1"/>
  <c r="S54" i="14"/>
  <c r="O54" i="14"/>
  <c r="N54" i="14"/>
  <c r="M54" i="14"/>
  <c r="L54" i="14"/>
  <c r="K54" i="14"/>
  <c r="J54" i="14"/>
  <c r="I54" i="14"/>
  <c r="H54" i="14"/>
  <c r="R54" i="14" s="1"/>
  <c r="G54" i="14"/>
  <c r="F54" i="14"/>
  <c r="C54" i="14"/>
  <c r="B54" i="14"/>
  <c r="E54" i="14" s="1"/>
  <c r="S53" i="14"/>
  <c r="R53" i="14"/>
  <c r="Q53" i="14"/>
  <c r="P53" i="14"/>
  <c r="E53" i="14"/>
  <c r="U53" i="14" s="1"/>
  <c r="S52" i="14"/>
  <c r="R52" i="14"/>
  <c r="Q52" i="14"/>
  <c r="P52" i="14"/>
  <c r="E52" i="14"/>
  <c r="T51" i="14"/>
  <c r="S51" i="14"/>
  <c r="R51" i="14"/>
  <c r="Q51" i="14"/>
  <c r="P51" i="14"/>
  <c r="E51" i="14"/>
  <c r="U51" i="14" s="1"/>
  <c r="U50" i="14"/>
  <c r="S50" i="14"/>
  <c r="R50" i="14"/>
  <c r="Q50" i="14"/>
  <c r="P50" i="14"/>
  <c r="E50" i="14"/>
  <c r="T50" i="14" s="1"/>
  <c r="S49" i="14"/>
  <c r="R49" i="14"/>
  <c r="Q49" i="14"/>
  <c r="P49" i="14"/>
  <c r="E49" i="14"/>
  <c r="S48" i="14"/>
  <c r="R48" i="14"/>
  <c r="Q48" i="14"/>
  <c r="P48" i="14"/>
  <c r="E48" i="14"/>
  <c r="T48" i="14" s="1"/>
  <c r="T47" i="14"/>
  <c r="S47" i="14"/>
  <c r="R47" i="14"/>
  <c r="Q47" i="14"/>
  <c r="P47" i="14"/>
  <c r="E47" i="14"/>
  <c r="U47" i="14" s="1"/>
  <c r="S46" i="14"/>
  <c r="R46" i="14"/>
  <c r="Q46" i="14"/>
  <c r="P46" i="14"/>
  <c r="E46" i="14"/>
  <c r="S45" i="14"/>
  <c r="R45" i="14"/>
  <c r="Q45" i="14"/>
  <c r="P45" i="14"/>
  <c r="E45" i="14"/>
  <c r="U45" i="14" s="1"/>
  <c r="U44" i="14"/>
  <c r="S44" i="14"/>
  <c r="R44" i="14"/>
  <c r="Q44" i="14"/>
  <c r="P44" i="14"/>
  <c r="E44" i="14"/>
  <c r="U43" i="14"/>
  <c r="S43" i="14"/>
  <c r="R43" i="14"/>
  <c r="Q43" i="14"/>
  <c r="P43" i="14"/>
  <c r="E43" i="14"/>
  <c r="T43" i="14" s="1"/>
  <c r="O41" i="14"/>
  <c r="N41" i="14"/>
  <c r="M41" i="14"/>
  <c r="L41" i="14"/>
  <c r="K41" i="14"/>
  <c r="J41" i="14"/>
  <c r="I41" i="14"/>
  <c r="S41" i="14" s="1"/>
  <c r="H41" i="14"/>
  <c r="R41" i="14" s="1"/>
  <c r="G41" i="14"/>
  <c r="F41" i="14"/>
  <c r="C41" i="14"/>
  <c r="B41" i="14"/>
  <c r="E41" i="14" s="1"/>
  <c r="T40" i="14"/>
  <c r="S40" i="14"/>
  <c r="R40" i="14"/>
  <c r="Q40" i="14"/>
  <c r="P40" i="14"/>
  <c r="E40" i="14"/>
  <c r="U40" i="14" s="1"/>
  <c r="U39" i="14"/>
  <c r="S39" i="14"/>
  <c r="R39" i="14"/>
  <c r="Q39" i="14"/>
  <c r="P39" i="14"/>
  <c r="E39" i="14"/>
  <c r="T39" i="14" s="1"/>
  <c r="S38" i="14"/>
  <c r="R38" i="14"/>
  <c r="Q38" i="14"/>
  <c r="P38" i="14"/>
  <c r="E38" i="14"/>
  <c r="S37" i="14"/>
  <c r="R37" i="14"/>
  <c r="Q37" i="14"/>
  <c r="U37" i="14" s="1"/>
  <c r="P37" i="14"/>
  <c r="E37" i="14"/>
  <c r="T36" i="14"/>
  <c r="S36" i="14"/>
  <c r="R36" i="14"/>
  <c r="Q36" i="14"/>
  <c r="U36" i="14" s="1"/>
  <c r="P36" i="14"/>
  <c r="E36" i="14"/>
  <c r="S34" i="14"/>
  <c r="O34" i="14"/>
  <c r="N34" i="14"/>
  <c r="M34" i="14"/>
  <c r="L34" i="14"/>
  <c r="K34" i="14"/>
  <c r="J34" i="14"/>
  <c r="I34" i="14"/>
  <c r="H34" i="14"/>
  <c r="P34" i="14" s="1"/>
  <c r="G34" i="14"/>
  <c r="F34" i="14"/>
  <c r="C34" i="14"/>
  <c r="B34" i="14"/>
  <c r="E34" i="14" s="1"/>
  <c r="S33" i="14"/>
  <c r="R33" i="14"/>
  <c r="Q33" i="14"/>
  <c r="P33" i="14"/>
  <c r="E33" i="14"/>
  <c r="U33" i="14" s="1"/>
  <c r="O31" i="14"/>
  <c r="N31" i="14"/>
  <c r="M31" i="14"/>
  <c r="L31" i="14"/>
  <c r="K31" i="14"/>
  <c r="J31" i="14"/>
  <c r="I31" i="14"/>
  <c r="S31" i="14" s="1"/>
  <c r="H31" i="14"/>
  <c r="R31" i="14" s="1"/>
  <c r="G31" i="14"/>
  <c r="F31" i="14"/>
  <c r="C31" i="14"/>
  <c r="B31" i="14"/>
  <c r="E31" i="14" s="1"/>
  <c r="T30" i="14"/>
  <c r="S30" i="14"/>
  <c r="R30" i="14"/>
  <c r="Q30" i="14"/>
  <c r="P30" i="14"/>
  <c r="E30" i="14"/>
  <c r="U30" i="14" s="1"/>
  <c r="T29" i="14"/>
  <c r="S29" i="14"/>
  <c r="R29" i="14"/>
  <c r="Q29" i="14"/>
  <c r="P29" i="14"/>
  <c r="E29" i="14"/>
  <c r="U29" i="14" s="1"/>
  <c r="S28" i="14"/>
  <c r="R28" i="14"/>
  <c r="Q28" i="14"/>
  <c r="P28" i="14"/>
  <c r="E28" i="14"/>
  <c r="S27" i="14"/>
  <c r="R27" i="14"/>
  <c r="Q27" i="14"/>
  <c r="P27" i="14"/>
  <c r="E27" i="14"/>
  <c r="T27" i="14" s="1"/>
  <c r="O25" i="14"/>
  <c r="N25" i="14"/>
  <c r="M25" i="14"/>
  <c r="L25" i="14"/>
  <c r="K25" i="14"/>
  <c r="J25" i="14"/>
  <c r="I25" i="14"/>
  <c r="Q25" i="14" s="1"/>
  <c r="H25" i="14"/>
  <c r="R25" i="14" s="1"/>
  <c r="G25" i="14"/>
  <c r="F25" i="14"/>
  <c r="C25" i="14"/>
  <c r="B25" i="14"/>
  <c r="E25" i="14" s="1"/>
  <c r="S24" i="14"/>
  <c r="R24" i="14"/>
  <c r="Q24" i="14"/>
  <c r="P24" i="14"/>
  <c r="E24" i="14"/>
  <c r="T24" i="14" s="1"/>
  <c r="T23" i="14"/>
  <c r="S23" i="14"/>
  <c r="R23" i="14"/>
  <c r="Q23" i="14"/>
  <c r="P23" i="14"/>
  <c r="E23" i="14"/>
  <c r="U23" i="14" s="1"/>
  <c r="S22" i="14"/>
  <c r="R22" i="14"/>
  <c r="Q22" i="14"/>
  <c r="P22" i="14"/>
  <c r="E22" i="14"/>
  <c r="T21" i="14"/>
  <c r="S21" i="14"/>
  <c r="R21" i="14"/>
  <c r="Q21" i="14"/>
  <c r="P21" i="14"/>
  <c r="E21" i="14"/>
  <c r="U21" i="14" s="1"/>
  <c r="S20" i="14"/>
  <c r="R20" i="14"/>
  <c r="Q20" i="14"/>
  <c r="P20" i="14"/>
  <c r="E20" i="14"/>
  <c r="S19" i="14"/>
  <c r="R19" i="14"/>
  <c r="Q19" i="14"/>
  <c r="P19" i="14"/>
  <c r="E19" i="14"/>
  <c r="U18" i="14"/>
  <c r="S18" i="14"/>
  <c r="R18" i="14"/>
  <c r="Q18" i="14"/>
  <c r="P18" i="14"/>
  <c r="E18" i="14"/>
  <c r="T18" i="14" s="1"/>
  <c r="S16" i="14"/>
  <c r="O16" i="14"/>
  <c r="N16" i="14"/>
  <c r="M16" i="14"/>
  <c r="L16" i="14"/>
  <c r="K16" i="14"/>
  <c r="J16" i="14"/>
  <c r="I16" i="14"/>
  <c r="H16" i="14"/>
  <c r="G16" i="14"/>
  <c r="F16" i="14"/>
  <c r="C16" i="14"/>
  <c r="B16" i="14"/>
  <c r="U15" i="14"/>
  <c r="S15" i="14"/>
  <c r="R15" i="14"/>
  <c r="Q15" i="14"/>
  <c r="P15" i="14"/>
  <c r="E15" i="14"/>
  <c r="T15" i="14" s="1"/>
  <c r="U14" i="14"/>
  <c r="T14" i="14"/>
  <c r="S14" i="14"/>
  <c r="R14" i="14"/>
  <c r="Q14" i="14"/>
  <c r="P14" i="14"/>
  <c r="E14" i="14"/>
  <c r="S13" i="14"/>
  <c r="R13" i="14"/>
  <c r="Q13" i="14"/>
  <c r="P13" i="14"/>
  <c r="E13" i="14"/>
  <c r="T12" i="14"/>
  <c r="S12" i="14"/>
  <c r="R12" i="14"/>
  <c r="Q12" i="14"/>
  <c r="P12" i="14"/>
  <c r="E12" i="14"/>
  <c r="U12" i="14" s="1"/>
  <c r="T11" i="14"/>
  <c r="S11" i="14"/>
  <c r="R11" i="14"/>
  <c r="Q11" i="14"/>
  <c r="P11" i="14"/>
  <c r="E11" i="14"/>
  <c r="U11" i="14" s="1"/>
  <c r="S10" i="14"/>
  <c r="R10" i="14"/>
  <c r="Q10" i="14"/>
  <c r="U10" i="14" s="1"/>
  <c r="P10" i="14"/>
  <c r="E10" i="14"/>
  <c r="S9" i="14"/>
  <c r="R9" i="14"/>
  <c r="Q9" i="14"/>
  <c r="P9" i="14"/>
  <c r="E9" i="14"/>
  <c r="S96" i="13"/>
  <c r="R96" i="13"/>
  <c r="Q96" i="13"/>
  <c r="P96" i="13"/>
  <c r="E96" i="13"/>
  <c r="U95" i="13"/>
  <c r="S95" i="13"/>
  <c r="R95" i="13"/>
  <c r="Q95" i="13"/>
  <c r="P95" i="13"/>
  <c r="E95" i="13"/>
  <c r="T95" i="13" s="1"/>
  <c r="U94" i="13"/>
  <c r="T94" i="13"/>
  <c r="S94" i="13"/>
  <c r="R94" i="13"/>
  <c r="Q94" i="13"/>
  <c r="P94" i="13"/>
  <c r="E94" i="13"/>
  <c r="S93" i="13"/>
  <c r="R93" i="13"/>
  <c r="Q93" i="13"/>
  <c r="P93" i="13"/>
  <c r="E93" i="13"/>
  <c r="T92" i="13"/>
  <c r="S92" i="13"/>
  <c r="R92" i="13"/>
  <c r="Q92" i="13"/>
  <c r="P92" i="13"/>
  <c r="E92" i="13"/>
  <c r="U92" i="13" s="1"/>
  <c r="S91" i="13"/>
  <c r="R91" i="13"/>
  <c r="Q91" i="13"/>
  <c r="P91" i="13"/>
  <c r="E91" i="13"/>
  <c r="U91" i="13" s="1"/>
  <c r="T90" i="13"/>
  <c r="S90" i="13"/>
  <c r="R90" i="13"/>
  <c r="Q90" i="13"/>
  <c r="P90" i="13"/>
  <c r="E90" i="13"/>
  <c r="U90" i="13" s="1"/>
  <c r="S89" i="13"/>
  <c r="R89" i="13"/>
  <c r="Q89" i="13"/>
  <c r="P89" i="13"/>
  <c r="E89" i="13"/>
  <c r="S88" i="13"/>
  <c r="R88" i="13"/>
  <c r="Q88" i="13"/>
  <c r="P88" i="13"/>
  <c r="E88" i="13"/>
  <c r="S86" i="13"/>
  <c r="R86" i="13"/>
  <c r="Q86" i="13"/>
  <c r="P86" i="13"/>
  <c r="E86" i="13"/>
  <c r="T86" i="13" s="1"/>
  <c r="O74" i="13"/>
  <c r="N74" i="13"/>
  <c r="M74" i="13"/>
  <c r="L74" i="13"/>
  <c r="K74" i="13"/>
  <c r="J74" i="13"/>
  <c r="I74" i="13"/>
  <c r="H74" i="13"/>
  <c r="R74" i="13" s="1"/>
  <c r="G74" i="13"/>
  <c r="F74" i="13"/>
  <c r="C74" i="13"/>
  <c r="B74" i="13"/>
  <c r="S73" i="13"/>
  <c r="O73" i="13"/>
  <c r="N73" i="13"/>
  <c r="M73" i="13"/>
  <c r="L73" i="13"/>
  <c r="K73" i="13"/>
  <c r="J73" i="13"/>
  <c r="I73" i="13"/>
  <c r="H73" i="13"/>
  <c r="R73" i="13" s="1"/>
  <c r="G73" i="13"/>
  <c r="F73" i="13"/>
  <c r="C73" i="13"/>
  <c r="B73" i="13"/>
  <c r="O72" i="13"/>
  <c r="N72" i="13"/>
  <c r="M72" i="13"/>
  <c r="L72" i="13"/>
  <c r="K72" i="13"/>
  <c r="J72" i="13"/>
  <c r="R72" i="13" s="1"/>
  <c r="I72" i="13"/>
  <c r="S72" i="13" s="1"/>
  <c r="H72" i="13"/>
  <c r="G72" i="13"/>
  <c r="F72" i="13"/>
  <c r="C72" i="13"/>
  <c r="E72" i="13" s="1"/>
  <c r="B72" i="13"/>
  <c r="S71" i="13"/>
  <c r="R71" i="13"/>
  <c r="Q71" i="13"/>
  <c r="P71" i="13"/>
  <c r="E71" i="13"/>
  <c r="S70" i="13"/>
  <c r="R70" i="13"/>
  <c r="Q70" i="13"/>
  <c r="P70" i="13"/>
  <c r="E70" i="13"/>
  <c r="O68" i="13"/>
  <c r="N68" i="13"/>
  <c r="M68" i="13"/>
  <c r="L68" i="13"/>
  <c r="K68" i="13"/>
  <c r="J68" i="13"/>
  <c r="I68" i="13"/>
  <c r="H68" i="13"/>
  <c r="R68" i="13" s="1"/>
  <c r="G68" i="13"/>
  <c r="F68" i="13"/>
  <c r="C68" i="13"/>
  <c r="B68" i="13"/>
  <c r="O67" i="13"/>
  <c r="N67" i="13"/>
  <c r="M67" i="13"/>
  <c r="L67" i="13"/>
  <c r="K67" i="13"/>
  <c r="J67" i="13"/>
  <c r="I67" i="13"/>
  <c r="S67" i="13" s="1"/>
  <c r="H67" i="13"/>
  <c r="P67" i="13" s="1"/>
  <c r="G67" i="13"/>
  <c r="F67" i="13"/>
  <c r="C67" i="13"/>
  <c r="B67" i="13"/>
  <c r="E67" i="13" s="1"/>
  <c r="S66" i="13"/>
  <c r="R66" i="13"/>
  <c r="Q66" i="13"/>
  <c r="P66" i="13"/>
  <c r="E66" i="13"/>
  <c r="S65" i="13"/>
  <c r="R65" i="13"/>
  <c r="Q65" i="13"/>
  <c r="P65" i="13"/>
  <c r="E65" i="13"/>
  <c r="U64" i="13"/>
  <c r="S64" i="13"/>
  <c r="R64" i="13"/>
  <c r="Q64" i="13"/>
  <c r="P64" i="13"/>
  <c r="E64" i="13"/>
  <c r="T64" i="13" s="1"/>
  <c r="S63" i="13"/>
  <c r="R63" i="13"/>
  <c r="Q63" i="13"/>
  <c r="P63" i="13"/>
  <c r="E63" i="13"/>
  <c r="U63" i="13" s="1"/>
  <c r="U62" i="13"/>
  <c r="S62" i="13"/>
  <c r="R62" i="13"/>
  <c r="Q62" i="13"/>
  <c r="P62" i="13"/>
  <c r="E62" i="13"/>
  <c r="T62" i="13" s="1"/>
  <c r="O60" i="13"/>
  <c r="N60" i="13"/>
  <c r="M60" i="13"/>
  <c r="L60" i="13"/>
  <c r="K60" i="13"/>
  <c r="J60" i="13"/>
  <c r="I60" i="13"/>
  <c r="S60" i="13" s="1"/>
  <c r="H60" i="13"/>
  <c r="R60" i="13" s="1"/>
  <c r="C60" i="13"/>
  <c r="B60" i="13"/>
  <c r="S59" i="13"/>
  <c r="R59" i="13"/>
  <c r="Q59" i="13"/>
  <c r="P59" i="13"/>
  <c r="E59" i="13"/>
  <c r="U59" i="13" s="1"/>
  <c r="S58" i="13"/>
  <c r="R58" i="13"/>
  <c r="Q58" i="13"/>
  <c r="P58" i="13"/>
  <c r="E58" i="13"/>
  <c r="S57" i="13"/>
  <c r="R57" i="13"/>
  <c r="Q57" i="13"/>
  <c r="P57" i="13"/>
  <c r="E57" i="13"/>
  <c r="S56" i="13"/>
  <c r="R56" i="13"/>
  <c r="Q56" i="13"/>
  <c r="P56" i="13"/>
  <c r="E56" i="13"/>
  <c r="O54" i="13"/>
  <c r="N54" i="13"/>
  <c r="M54" i="13"/>
  <c r="L54" i="13"/>
  <c r="K54" i="13"/>
  <c r="J54" i="13"/>
  <c r="I54" i="13"/>
  <c r="S54" i="13" s="1"/>
  <c r="H54" i="13"/>
  <c r="R54" i="13" s="1"/>
  <c r="G54" i="13"/>
  <c r="F54" i="13"/>
  <c r="C54" i="13"/>
  <c r="B54" i="13"/>
  <c r="S53" i="13"/>
  <c r="R53" i="13"/>
  <c r="Q53" i="13"/>
  <c r="P53" i="13"/>
  <c r="E53" i="13"/>
  <c r="U52" i="13"/>
  <c r="S52" i="13"/>
  <c r="R52" i="13"/>
  <c r="Q52" i="13"/>
  <c r="P52" i="13"/>
  <c r="E52" i="13"/>
  <c r="T52" i="13" s="1"/>
  <c r="S51" i="13"/>
  <c r="R51" i="13"/>
  <c r="Q51" i="13"/>
  <c r="P51" i="13"/>
  <c r="E51" i="13"/>
  <c r="T50" i="13"/>
  <c r="S50" i="13"/>
  <c r="R50" i="13"/>
  <c r="Q50" i="13"/>
  <c r="P50" i="13"/>
  <c r="E50" i="13"/>
  <c r="U50" i="13" s="1"/>
  <c r="U49" i="13"/>
  <c r="S49" i="13"/>
  <c r="R49" i="13"/>
  <c r="Q49" i="13"/>
  <c r="P49" i="13"/>
  <c r="E49" i="13"/>
  <c r="T49" i="13" s="1"/>
  <c r="S48" i="13"/>
  <c r="R48" i="13"/>
  <c r="Q48" i="13"/>
  <c r="P48" i="13"/>
  <c r="E48" i="13"/>
  <c r="U48" i="13" s="1"/>
  <c r="T47" i="13"/>
  <c r="S47" i="13"/>
  <c r="R47" i="13"/>
  <c r="Q47" i="13"/>
  <c r="P47" i="13"/>
  <c r="E47" i="13"/>
  <c r="U47" i="13" s="1"/>
  <c r="S46" i="13"/>
  <c r="R46" i="13"/>
  <c r="Q46" i="13"/>
  <c r="P46" i="13"/>
  <c r="E46" i="13"/>
  <c r="S45" i="13"/>
  <c r="R45" i="13"/>
  <c r="Q45" i="13"/>
  <c r="P45" i="13"/>
  <c r="E45" i="13"/>
  <c r="U44" i="13"/>
  <c r="S44" i="13"/>
  <c r="R44" i="13"/>
  <c r="Q44" i="13"/>
  <c r="P44" i="13"/>
  <c r="E44" i="13"/>
  <c r="U43" i="13"/>
  <c r="T43" i="13"/>
  <c r="S43" i="13"/>
  <c r="R43" i="13"/>
  <c r="Q43" i="13"/>
  <c r="P43" i="13"/>
  <c r="E43" i="13"/>
  <c r="O41" i="13"/>
  <c r="N41" i="13"/>
  <c r="M41" i="13"/>
  <c r="L41" i="13"/>
  <c r="K41" i="13"/>
  <c r="Q41" i="13" s="1"/>
  <c r="J41" i="13"/>
  <c r="I41" i="13"/>
  <c r="S41" i="13" s="1"/>
  <c r="H41" i="13"/>
  <c r="R41" i="13" s="1"/>
  <c r="G41" i="13"/>
  <c r="F41" i="13"/>
  <c r="C41" i="13"/>
  <c r="B41" i="13"/>
  <c r="E41" i="13" s="1"/>
  <c r="U40" i="13"/>
  <c r="S40" i="13"/>
  <c r="R40" i="13"/>
  <c r="Q40" i="13"/>
  <c r="P40" i="13"/>
  <c r="E40" i="13"/>
  <c r="T40" i="13" s="1"/>
  <c r="S39" i="13"/>
  <c r="R39" i="13"/>
  <c r="Q39" i="13"/>
  <c r="P39" i="13"/>
  <c r="E39" i="13"/>
  <c r="U39" i="13" s="1"/>
  <c r="S38" i="13"/>
  <c r="R38" i="13"/>
  <c r="Q38" i="13"/>
  <c r="P38" i="13"/>
  <c r="E38" i="13"/>
  <c r="U38" i="13" s="1"/>
  <c r="T37" i="13"/>
  <c r="S37" i="13"/>
  <c r="R37" i="13"/>
  <c r="Q37" i="13"/>
  <c r="P37" i="13"/>
  <c r="E37" i="13"/>
  <c r="U36" i="13"/>
  <c r="T36" i="13"/>
  <c r="S36" i="13"/>
  <c r="R36" i="13"/>
  <c r="Q36" i="13"/>
  <c r="P36" i="13"/>
  <c r="E36" i="13"/>
  <c r="O34" i="13"/>
  <c r="N34" i="13"/>
  <c r="M34" i="13"/>
  <c r="L34" i="13"/>
  <c r="K34" i="13"/>
  <c r="J34" i="13"/>
  <c r="I34" i="13"/>
  <c r="H34" i="13"/>
  <c r="G34" i="13"/>
  <c r="F34" i="13"/>
  <c r="C34" i="13"/>
  <c r="E34" i="13" s="1"/>
  <c r="B34" i="13"/>
  <c r="S33" i="13"/>
  <c r="R33" i="13"/>
  <c r="Q33" i="13"/>
  <c r="P33" i="13"/>
  <c r="E33" i="13"/>
  <c r="O31" i="13"/>
  <c r="N31" i="13"/>
  <c r="M31" i="13"/>
  <c r="L31" i="13"/>
  <c r="K31" i="13"/>
  <c r="J31" i="13"/>
  <c r="I31" i="13"/>
  <c r="S31" i="13" s="1"/>
  <c r="H31" i="13"/>
  <c r="R31" i="13" s="1"/>
  <c r="G31" i="13"/>
  <c r="F31" i="13"/>
  <c r="C31" i="13"/>
  <c r="B31" i="13"/>
  <c r="S30" i="13"/>
  <c r="R30" i="13"/>
  <c r="Q30" i="13"/>
  <c r="P30" i="13"/>
  <c r="E30" i="13"/>
  <c r="S29" i="13"/>
  <c r="R29" i="13"/>
  <c r="Q29" i="13"/>
  <c r="P29" i="13"/>
  <c r="E29" i="13"/>
  <c r="S28" i="13"/>
  <c r="R28" i="13"/>
  <c r="Q28" i="13"/>
  <c r="P28" i="13"/>
  <c r="E28" i="13"/>
  <c r="S27" i="13"/>
  <c r="R27" i="13"/>
  <c r="Q27" i="13"/>
  <c r="P27" i="13"/>
  <c r="E27" i="13"/>
  <c r="O25" i="13"/>
  <c r="N25" i="13"/>
  <c r="M25" i="13"/>
  <c r="L25" i="13"/>
  <c r="K25" i="13"/>
  <c r="J25" i="13"/>
  <c r="I25" i="13"/>
  <c r="S25" i="13" s="1"/>
  <c r="H25" i="13"/>
  <c r="R25" i="13" s="1"/>
  <c r="G25" i="13"/>
  <c r="F25" i="13"/>
  <c r="C25" i="13"/>
  <c r="B25" i="13"/>
  <c r="S24" i="13"/>
  <c r="R24" i="13"/>
  <c r="Q24" i="13"/>
  <c r="P24" i="13"/>
  <c r="E24" i="13"/>
  <c r="T24" i="13" s="1"/>
  <c r="U23" i="13"/>
  <c r="S23" i="13"/>
  <c r="R23" i="13"/>
  <c r="Q23" i="13"/>
  <c r="P23" i="13"/>
  <c r="E23" i="13"/>
  <c r="T23" i="13" s="1"/>
  <c r="S22" i="13"/>
  <c r="R22" i="13"/>
  <c r="Q22" i="13"/>
  <c r="U22" i="13" s="1"/>
  <c r="P22" i="13"/>
  <c r="T22" i="13" s="1"/>
  <c r="E22" i="13"/>
  <c r="S21" i="13"/>
  <c r="R21" i="13"/>
  <c r="Q21" i="13"/>
  <c r="P21" i="13"/>
  <c r="E21" i="13"/>
  <c r="T20" i="13"/>
  <c r="S20" i="13"/>
  <c r="R20" i="13"/>
  <c r="Q20" i="13"/>
  <c r="P20" i="13"/>
  <c r="E20" i="13"/>
  <c r="U20" i="13" s="1"/>
  <c r="S19" i="13"/>
  <c r="R19" i="13"/>
  <c r="Q19" i="13"/>
  <c r="P19" i="13"/>
  <c r="E19" i="13"/>
  <c r="U19" i="13" s="1"/>
  <c r="S18" i="13"/>
  <c r="R18" i="13"/>
  <c r="Q18" i="13"/>
  <c r="P18" i="13"/>
  <c r="E18" i="13"/>
  <c r="O16" i="13"/>
  <c r="N16" i="13"/>
  <c r="M16" i="13"/>
  <c r="L16" i="13"/>
  <c r="K16" i="13"/>
  <c r="J16" i="13"/>
  <c r="I16" i="13"/>
  <c r="H16" i="13"/>
  <c r="G16" i="13"/>
  <c r="F16" i="13"/>
  <c r="C16" i="13"/>
  <c r="B16" i="13"/>
  <c r="S15" i="13"/>
  <c r="R15" i="13"/>
  <c r="Q15" i="13"/>
  <c r="P15" i="13"/>
  <c r="E15" i="13"/>
  <c r="S14" i="13"/>
  <c r="R14" i="13"/>
  <c r="Q14" i="13"/>
  <c r="P14" i="13"/>
  <c r="E14" i="13"/>
  <c r="U13" i="13"/>
  <c r="S13" i="13"/>
  <c r="R13" i="13"/>
  <c r="Q13" i="13"/>
  <c r="P13" i="13"/>
  <c r="E13" i="13"/>
  <c r="T13" i="13" s="1"/>
  <c r="S12" i="13"/>
  <c r="R12" i="13"/>
  <c r="Q12" i="13"/>
  <c r="P12" i="13"/>
  <c r="E12" i="13"/>
  <c r="U12" i="13" s="1"/>
  <c r="U11" i="13"/>
  <c r="S11" i="13"/>
  <c r="R11" i="13"/>
  <c r="Q11" i="13"/>
  <c r="P11" i="13"/>
  <c r="E11" i="13"/>
  <c r="T11" i="13" s="1"/>
  <c r="S10" i="13"/>
  <c r="R10" i="13"/>
  <c r="Q10" i="13"/>
  <c r="U10" i="13" s="1"/>
  <c r="P10" i="13"/>
  <c r="T10" i="13" s="1"/>
  <c r="E10" i="13"/>
  <c r="T9" i="13"/>
  <c r="S9" i="13"/>
  <c r="R9" i="13"/>
  <c r="Q9" i="13"/>
  <c r="P9" i="13"/>
  <c r="E9" i="13"/>
  <c r="U9" i="13" s="1"/>
  <c r="U96" i="12"/>
  <c r="S96" i="12"/>
  <c r="R96" i="12"/>
  <c r="Q96" i="12"/>
  <c r="P96" i="12"/>
  <c r="E96" i="12"/>
  <c r="T96" i="12" s="1"/>
  <c r="S95" i="12"/>
  <c r="R95" i="12"/>
  <c r="Q95" i="12"/>
  <c r="P95" i="12"/>
  <c r="E95" i="12"/>
  <c r="S94" i="12"/>
  <c r="R94" i="12"/>
  <c r="Q94" i="12"/>
  <c r="P94" i="12"/>
  <c r="E94" i="12"/>
  <c r="U94" i="12" s="1"/>
  <c r="U93" i="12"/>
  <c r="S93" i="12"/>
  <c r="R93" i="12"/>
  <c r="Q93" i="12"/>
  <c r="P93" i="12"/>
  <c r="E93" i="12"/>
  <c r="T93" i="12" s="1"/>
  <c r="T92" i="12"/>
  <c r="S92" i="12"/>
  <c r="R92" i="12"/>
  <c r="Q92" i="12"/>
  <c r="P92" i="12"/>
  <c r="E92" i="12"/>
  <c r="U92" i="12" s="1"/>
  <c r="S91" i="12"/>
  <c r="R91" i="12"/>
  <c r="Q91" i="12"/>
  <c r="P91" i="12"/>
  <c r="E91" i="12"/>
  <c r="U91" i="12" s="1"/>
  <c r="U90" i="12"/>
  <c r="S90" i="12"/>
  <c r="R90" i="12"/>
  <c r="Q90" i="12"/>
  <c r="P90" i="12"/>
  <c r="E90" i="12"/>
  <c r="T90" i="12" s="1"/>
  <c r="S89" i="12"/>
  <c r="R89" i="12"/>
  <c r="Q89" i="12"/>
  <c r="P89" i="12"/>
  <c r="E89" i="12"/>
  <c r="S88" i="12"/>
  <c r="R88" i="12"/>
  <c r="Q88" i="12"/>
  <c r="P88" i="12"/>
  <c r="E88" i="12"/>
  <c r="S86" i="12"/>
  <c r="R86" i="12"/>
  <c r="Q86" i="12"/>
  <c r="P86" i="12"/>
  <c r="E86" i="12"/>
  <c r="T86" i="12" s="1"/>
  <c r="O74" i="12"/>
  <c r="N74" i="12"/>
  <c r="M74" i="12"/>
  <c r="L74" i="12"/>
  <c r="K74" i="12"/>
  <c r="J74" i="12"/>
  <c r="R74" i="12" s="1"/>
  <c r="I74" i="12"/>
  <c r="H74" i="12"/>
  <c r="G74" i="12"/>
  <c r="F74" i="12"/>
  <c r="C74" i="12"/>
  <c r="B74" i="12"/>
  <c r="O73" i="12"/>
  <c r="N73" i="12"/>
  <c r="M73" i="12"/>
  <c r="L73" i="12"/>
  <c r="K73" i="12"/>
  <c r="J73" i="12"/>
  <c r="I73" i="12"/>
  <c r="H73" i="12"/>
  <c r="R73" i="12" s="1"/>
  <c r="G73" i="12"/>
  <c r="F73" i="12"/>
  <c r="C73" i="12"/>
  <c r="B73" i="12"/>
  <c r="E73" i="12" s="1"/>
  <c r="O72" i="12"/>
  <c r="N72" i="12"/>
  <c r="M72" i="12"/>
  <c r="L72" i="12"/>
  <c r="K72" i="12"/>
  <c r="J72" i="12"/>
  <c r="I72" i="12"/>
  <c r="S72" i="12" s="1"/>
  <c r="H72" i="12"/>
  <c r="G72" i="12"/>
  <c r="F72" i="12"/>
  <c r="C72" i="12"/>
  <c r="B72" i="12"/>
  <c r="S71" i="12"/>
  <c r="R71" i="12"/>
  <c r="Q71" i="12"/>
  <c r="P71" i="12"/>
  <c r="E71" i="12"/>
  <c r="U71" i="12" s="1"/>
  <c r="S70" i="12"/>
  <c r="R70" i="12"/>
  <c r="Q70" i="12"/>
  <c r="U70" i="12" s="1"/>
  <c r="P70" i="12"/>
  <c r="T70" i="12" s="1"/>
  <c r="E70" i="12"/>
  <c r="O68" i="12"/>
  <c r="N68" i="12"/>
  <c r="M68" i="12"/>
  <c r="L68" i="12"/>
  <c r="K68" i="12"/>
  <c r="J68" i="12"/>
  <c r="I68" i="12"/>
  <c r="H68" i="12"/>
  <c r="G68" i="12"/>
  <c r="F68" i="12"/>
  <c r="C68" i="12"/>
  <c r="B68" i="12"/>
  <c r="O67" i="12"/>
  <c r="N67" i="12"/>
  <c r="M67" i="12"/>
  <c r="L67" i="12"/>
  <c r="K67" i="12"/>
  <c r="J67" i="12"/>
  <c r="I67" i="12"/>
  <c r="S67" i="12" s="1"/>
  <c r="H67" i="12"/>
  <c r="R67" i="12" s="1"/>
  <c r="G67" i="12"/>
  <c r="F67" i="12"/>
  <c r="C67" i="12"/>
  <c r="B67" i="12"/>
  <c r="E67" i="12" s="1"/>
  <c r="S66" i="12"/>
  <c r="R66" i="12"/>
  <c r="Q66" i="12"/>
  <c r="P66" i="12"/>
  <c r="E66" i="12"/>
  <c r="T65" i="12"/>
  <c r="S65" i="12"/>
  <c r="R65" i="12"/>
  <c r="Q65" i="12"/>
  <c r="P65" i="12"/>
  <c r="E65" i="12"/>
  <c r="U65" i="12" s="1"/>
  <c r="S64" i="12"/>
  <c r="R64" i="12"/>
  <c r="Q64" i="12"/>
  <c r="P64" i="12"/>
  <c r="E64" i="12"/>
  <c r="T64" i="12" s="1"/>
  <c r="S63" i="12"/>
  <c r="R63" i="12"/>
  <c r="Q63" i="12"/>
  <c r="P63" i="12"/>
  <c r="E63" i="12"/>
  <c r="U63" i="12" s="1"/>
  <c r="S62" i="12"/>
  <c r="R62" i="12"/>
  <c r="Q62" i="12"/>
  <c r="P62" i="12"/>
  <c r="E62" i="12"/>
  <c r="U62" i="12" s="1"/>
  <c r="O60" i="12"/>
  <c r="N60" i="12"/>
  <c r="M60" i="12"/>
  <c r="L60" i="12"/>
  <c r="K60" i="12"/>
  <c r="J60" i="12"/>
  <c r="I60" i="12"/>
  <c r="H60" i="12"/>
  <c r="R60" i="12" s="1"/>
  <c r="C60" i="12"/>
  <c r="B60" i="12"/>
  <c r="S59" i="12"/>
  <c r="R59" i="12"/>
  <c r="Q59" i="12"/>
  <c r="P59" i="12"/>
  <c r="E59" i="12"/>
  <c r="U59" i="12" s="1"/>
  <c r="T58" i="12"/>
  <c r="S58" i="12"/>
  <c r="R58" i="12"/>
  <c r="Q58" i="12"/>
  <c r="P58" i="12"/>
  <c r="E58" i="12"/>
  <c r="U58" i="12" s="1"/>
  <c r="S57" i="12"/>
  <c r="R57" i="12"/>
  <c r="Q57" i="12"/>
  <c r="P57" i="12"/>
  <c r="E57" i="12"/>
  <c r="U56" i="12"/>
  <c r="S56" i="12"/>
  <c r="R56" i="12"/>
  <c r="Q56" i="12"/>
  <c r="P56" i="12"/>
  <c r="E56" i="12"/>
  <c r="T56" i="12" s="1"/>
  <c r="O54" i="12"/>
  <c r="N54" i="12"/>
  <c r="M54" i="12"/>
  <c r="L54" i="12"/>
  <c r="K54" i="12"/>
  <c r="J54" i="12"/>
  <c r="I54" i="12"/>
  <c r="H54" i="12"/>
  <c r="G54" i="12"/>
  <c r="F54" i="12"/>
  <c r="C54" i="12"/>
  <c r="B54" i="12"/>
  <c r="E54" i="12" s="1"/>
  <c r="U53" i="12"/>
  <c r="S53" i="12"/>
  <c r="R53" i="12"/>
  <c r="Q53" i="12"/>
  <c r="P53" i="12"/>
  <c r="E53" i="12"/>
  <c r="T53" i="12" s="1"/>
  <c r="S52" i="12"/>
  <c r="R52" i="12"/>
  <c r="Q52" i="12"/>
  <c r="P52" i="12"/>
  <c r="E52" i="12"/>
  <c r="S51" i="12"/>
  <c r="R51" i="12"/>
  <c r="Q51" i="12"/>
  <c r="P51" i="12"/>
  <c r="E51" i="12"/>
  <c r="S50" i="12"/>
  <c r="R50" i="12"/>
  <c r="Q50" i="12"/>
  <c r="P50" i="12"/>
  <c r="E50" i="12"/>
  <c r="T49" i="12"/>
  <c r="S49" i="12"/>
  <c r="R49" i="12"/>
  <c r="Q49" i="12"/>
  <c r="P49" i="12"/>
  <c r="E49" i="12"/>
  <c r="U49" i="12" s="1"/>
  <c r="U48" i="12"/>
  <c r="S48" i="12"/>
  <c r="R48" i="12"/>
  <c r="Q48" i="12"/>
  <c r="P48" i="12"/>
  <c r="E48" i="12"/>
  <c r="T48" i="12" s="1"/>
  <c r="S47" i="12"/>
  <c r="R47" i="12"/>
  <c r="Q47" i="12"/>
  <c r="P47" i="12"/>
  <c r="E47" i="12"/>
  <c r="S46" i="12"/>
  <c r="R46" i="12"/>
  <c r="Q46" i="12"/>
  <c r="P46" i="12"/>
  <c r="E46" i="12"/>
  <c r="U46" i="12" s="1"/>
  <c r="S45" i="12"/>
  <c r="R45" i="12"/>
  <c r="Q45" i="12"/>
  <c r="U45" i="12" s="1"/>
  <c r="P45" i="12"/>
  <c r="T45" i="12" s="1"/>
  <c r="E45" i="12"/>
  <c r="S44" i="12"/>
  <c r="R44" i="12"/>
  <c r="Q44" i="12"/>
  <c r="P44" i="12"/>
  <c r="E44" i="12"/>
  <c r="T43" i="12"/>
  <c r="S43" i="12"/>
  <c r="R43" i="12"/>
  <c r="Q43" i="12"/>
  <c r="P43" i="12"/>
  <c r="E43" i="12"/>
  <c r="U43" i="12" s="1"/>
  <c r="O41" i="12"/>
  <c r="N41" i="12"/>
  <c r="M41" i="12"/>
  <c r="L41" i="12"/>
  <c r="K41" i="12"/>
  <c r="J41" i="12"/>
  <c r="I41" i="12"/>
  <c r="H41" i="12"/>
  <c r="R41" i="12" s="1"/>
  <c r="G41" i="12"/>
  <c r="F41" i="12"/>
  <c r="C41" i="12"/>
  <c r="B41" i="12"/>
  <c r="S40" i="12"/>
  <c r="R40" i="12"/>
  <c r="Q40" i="12"/>
  <c r="P40" i="12"/>
  <c r="E40" i="12"/>
  <c r="S39" i="12"/>
  <c r="R39" i="12"/>
  <c r="Q39" i="12"/>
  <c r="P39" i="12"/>
  <c r="E39" i="12"/>
  <c r="T39" i="12" s="1"/>
  <c r="S38" i="12"/>
  <c r="R38" i="12"/>
  <c r="Q38" i="12"/>
  <c r="P38" i="12"/>
  <c r="E38" i="12"/>
  <c r="T38" i="12" s="1"/>
  <c r="T37" i="12"/>
  <c r="S37" i="12"/>
  <c r="R37" i="12"/>
  <c r="Q37" i="12"/>
  <c r="P37" i="12"/>
  <c r="E37" i="12"/>
  <c r="U37" i="12" s="1"/>
  <c r="U36" i="12"/>
  <c r="S36" i="12"/>
  <c r="R36" i="12"/>
  <c r="Q36" i="12"/>
  <c r="P36" i="12"/>
  <c r="E36" i="12"/>
  <c r="T36" i="12" s="1"/>
  <c r="O34" i="12"/>
  <c r="N34" i="12"/>
  <c r="M34" i="12"/>
  <c r="L34" i="12"/>
  <c r="K34" i="12"/>
  <c r="J34" i="12"/>
  <c r="I34" i="12"/>
  <c r="S34" i="12" s="1"/>
  <c r="H34" i="12"/>
  <c r="G34" i="12"/>
  <c r="F34" i="12"/>
  <c r="C34" i="12"/>
  <c r="B34" i="12"/>
  <c r="S33" i="12"/>
  <c r="R33" i="12"/>
  <c r="Q33" i="12"/>
  <c r="P33" i="12"/>
  <c r="E33" i="12"/>
  <c r="U33" i="12" s="1"/>
  <c r="O31" i="12"/>
  <c r="N31" i="12"/>
  <c r="M31" i="12"/>
  <c r="L31" i="12"/>
  <c r="K31" i="12"/>
  <c r="J31" i="12"/>
  <c r="I31" i="12"/>
  <c r="S31" i="12" s="1"/>
  <c r="H31" i="12"/>
  <c r="R31" i="12" s="1"/>
  <c r="G31" i="12"/>
  <c r="F31" i="12"/>
  <c r="C31" i="12"/>
  <c r="B31" i="12"/>
  <c r="S30" i="12"/>
  <c r="R30" i="12"/>
  <c r="Q30" i="12"/>
  <c r="P30" i="12"/>
  <c r="E30" i="12"/>
  <c r="T29" i="12"/>
  <c r="S29" i="12"/>
  <c r="R29" i="12"/>
  <c r="Q29" i="12"/>
  <c r="P29" i="12"/>
  <c r="E29" i="12"/>
  <c r="U29" i="12" s="1"/>
  <c r="T28" i="12"/>
  <c r="S28" i="12"/>
  <c r="R28" i="12"/>
  <c r="Q28" i="12"/>
  <c r="P28" i="12"/>
  <c r="E28" i="12"/>
  <c r="U28" i="12" s="1"/>
  <c r="S27" i="12"/>
  <c r="R27" i="12"/>
  <c r="Q27" i="12"/>
  <c r="P27" i="12"/>
  <c r="E27" i="12"/>
  <c r="O25" i="12"/>
  <c r="N25" i="12"/>
  <c r="M25" i="12"/>
  <c r="L25" i="12"/>
  <c r="K25" i="12"/>
  <c r="J25" i="12"/>
  <c r="I25" i="12"/>
  <c r="S25" i="12" s="1"/>
  <c r="H25" i="12"/>
  <c r="R25" i="12" s="1"/>
  <c r="G25" i="12"/>
  <c r="F25" i="12"/>
  <c r="C25" i="12"/>
  <c r="E25" i="12" s="1"/>
  <c r="B25" i="12"/>
  <c r="S24" i="12"/>
  <c r="R24" i="12"/>
  <c r="Q24" i="12"/>
  <c r="P24" i="12"/>
  <c r="E24" i="12"/>
  <c r="T24" i="12" s="1"/>
  <c r="T23" i="12"/>
  <c r="S23" i="12"/>
  <c r="R23" i="12"/>
  <c r="Q23" i="12"/>
  <c r="P23" i="12"/>
  <c r="E23" i="12"/>
  <c r="U23" i="12" s="1"/>
  <c r="S22" i="12"/>
  <c r="R22" i="12"/>
  <c r="Q22" i="12"/>
  <c r="P22" i="12"/>
  <c r="E22" i="12"/>
  <c r="S21" i="12"/>
  <c r="R21" i="12"/>
  <c r="Q21" i="12"/>
  <c r="P21" i="12"/>
  <c r="E21" i="12"/>
  <c r="S20" i="12"/>
  <c r="R20" i="12"/>
  <c r="Q20" i="12"/>
  <c r="P20" i="12"/>
  <c r="E20" i="12"/>
  <c r="U19" i="12"/>
  <c r="S19" i="12"/>
  <c r="R19" i="12"/>
  <c r="Q19" i="12"/>
  <c r="P19" i="12"/>
  <c r="E19" i="12"/>
  <c r="T19" i="12" s="1"/>
  <c r="S18" i="12"/>
  <c r="R18" i="12"/>
  <c r="Q18" i="12"/>
  <c r="P18" i="12"/>
  <c r="E18" i="12"/>
  <c r="O16" i="12"/>
  <c r="N16" i="12"/>
  <c r="M16" i="12"/>
  <c r="L16" i="12"/>
  <c r="K16" i="12"/>
  <c r="J16" i="12"/>
  <c r="I16" i="12"/>
  <c r="S16" i="12" s="1"/>
  <c r="H16" i="12"/>
  <c r="G16" i="12"/>
  <c r="F16" i="12"/>
  <c r="C16" i="12"/>
  <c r="B16" i="12"/>
  <c r="S15" i="12"/>
  <c r="R15" i="12"/>
  <c r="Q15" i="12"/>
  <c r="P15" i="12"/>
  <c r="E15" i="12"/>
  <c r="U15" i="12" s="1"/>
  <c r="T14" i="12"/>
  <c r="S14" i="12"/>
  <c r="R14" i="12"/>
  <c r="Q14" i="12"/>
  <c r="P14" i="12"/>
  <c r="E14" i="12"/>
  <c r="U14" i="12" s="1"/>
  <c r="S13" i="12"/>
  <c r="R13" i="12"/>
  <c r="Q13" i="12"/>
  <c r="P13" i="12"/>
  <c r="E13" i="12"/>
  <c r="S12" i="12"/>
  <c r="R12" i="12"/>
  <c r="Q12" i="12"/>
  <c r="P12" i="12"/>
  <c r="E12" i="12"/>
  <c r="S11" i="12"/>
  <c r="R11" i="12"/>
  <c r="Q11" i="12"/>
  <c r="U11" i="12" s="1"/>
  <c r="P11" i="12"/>
  <c r="E11" i="12"/>
  <c r="S10" i="12"/>
  <c r="R10" i="12"/>
  <c r="Q10" i="12"/>
  <c r="P10" i="12"/>
  <c r="E10" i="12"/>
  <c r="T9" i="12"/>
  <c r="S9" i="12"/>
  <c r="R9" i="12"/>
  <c r="Q9" i="12"/>
  <c r="P9" i="12"/>
  <c r="E9" i="12"/>
  <c r="U9" i="12" s="1"/>
  <c r="S96" i="11"/>
  <c r="R96" i="11"/>
  <c r="Q96" i="11"/>
  <c r="P96" i="11"/>
  <c r="E96" i="11"/>
  <c r="U96" i="11" s="1"/>
  <c r="S95" i="11"/>
  <c r="R95" i="11"/>
  <c r="Q95" i="11"/>
  <c r="P95" i="11"/>
  <c r="E95" i="11"/>
  <c r="U94" i="11"/>
  <c r="T94" i="11"/>
  <c r="S94" i="11"/>
  <c r="R94" i="11"/>
  <c r="Q94" i="11"/>
  <c r="P94" i="11"/>
  <c r="E94" i="11"/>
  <c r="S93" i="11"/>
  <c r="R93" i="11"/>
  <c r="Q93" i="11"/>
  <c r="P93" i="11"/>
  <c r="E93" i="11"/>
  <c r="T93" i="11" s="1"/>
  <c r="S92" i="11"/>
  <c r="R92" i="11"/>
  <c r="Q92" i="11"/>
  <c r="P92" i="11"/>
  <c r="E92" i="11"/>
  <c r="U92" i="11" s="1"/>
  <c r="S91" i="11"/>
  <c r="R91" i="11"/>
  <c r="Q91" i="11"/>
  <c r="P91" i="11"/>
  <c r="E91" i="11"/>
  <c r="T91" i="11" s="1"/>
  <c r="S90" i="11"/>
  <c r="R90" i="11"/>
  <c r="Q90" i="11"/>
  <c r="P90" i="11"/>
  <c r="E90" i="11"/>
  <c r="S89" i="11"/>
  <c r="R89" i="11"/>
  <c r="Q89" i="11"/>
  <c r="P89" i="11"/>
  <c r="E89" i="11"/>
  <c r="U89" i="11" s="1"/>
  <c r="S88" i="11"/>
  <c r="R88" i="11"/>
  <c r="Q88" i="11"/>
  <c r="P88" i="11"/>
  <c r="E88" i="11"/>
  <c r="U88" i="11" s="1"/>
  <c r="S86" i="11"/>
  <c r="R86" i="11"/>
  <c r="Q86" i="11"/>
  <c r="P86" i="11"/>
  <c r="E86" i="11"/>
  <c r="U86" i="11" s="1"/>
  <c r="O74" i="11"/>
  <c r="N74" i="11"/>
  <c r="M74" i="11"/>
  <c r="L74" i="11"/>
  <c r="K74" i="11"/>
  <c r="J74" i="11"/>
  <c r="I74" i="11"/>
  <c r="H74" i="11"/>
  <c r="G74" i="11"/>
  <c r="F74" i="11"/>
  <c r="C74" i="11"/>
  <c r="B74" i="11"/>
  <c r="O73" i="11"/>
  <c r="N73" i="11"/>
  <c r="M73" i="11"/>
  <c r="L73" i="11"/>
  <c r="K73" i="11"/>
  <c r="J73" i="11"/>
  <c r="I73" i="11"/>
  <c r="S73" i="11" s="1"/>
  <c r="H73" i="11"/>
  <c r="G73" i="11"/>
  <c r="F73" i="11"/>
  <c r="C73" i="11"/>
  <c r="B73" i="11"/>
  <c r="E73" i="11" s="1"/>
  <c r="O72" i="11"/>
  <c r="N72" i="11"/>
  <c r="M72" i="11"/>
  <c r="L72" i="11"/>
  <c r="K72" i="11"/>
  <c r="J72" i="11"/>
  <c r="I72" i="11"/>
  <c r="S72" i="11" s="1"/>
  <c r="H72" i="11"/>
  <c r="G72" i="11"/>
  <c r="F72" i="11"/>
  <c r="C72" i="11"/>
  <c r="B72" i="11"/>
  <c r="E72" i="11" s="1"/>
  <c r="S71" i="11"/>
  <c r="R71" i="11"/>
  <c r="Q71" i="11"/>
  <c r="P71" i="11"/>
  <c r="E71" i="11"/>
  <c r="U71" i="11" s="1"/>
  <c r="U70" i="11"/>
  <c r="S70" i="11"/>
  <c r="R70" i="11"/>
  <c r="Q70" i="11"/>
  <c r="P70" i="11"/>
  <c r="E70" i="11"/>
  <c r="T70" i="11" s="1"/>
  <c r="O68" i="11"/>
  <c r="N68" i="11"/>
  <c r="M68" i="11"/>
  <c r="L68" i="11"/>
  <c r="K68" i="11"/>
  <c r="J68" i="11"/>
  <c r="I68" i="11"/>
  <c r="S68" i="11" s="1"/>
  <c r="H68" i="11"/>
  <c r="G68" i="11"/>
  <c r="F68" i="11"/>
  <c r="C68" i="11"/>
  <c r="B68" i="11"/>
  <c r="E68" i="11" s="1"/>
  <c r="O67" i="11"/>
  <c r="N67" i="11"/>
  <c r="M67" i="11"/>
  <c r="L67" i="11"/>
  <c r="K67" i="11"/>
  <c r="J67" i="11"/>
  <c r="I67" i="11"/>
  <c r="S67" i="11" s="1"/>
  <c r="H67" i="11"/>
  <c r="G67" i="11"/>
  <c r="F67" i="11"/>
  <c r="C67" i="11"/>
  <c r="B67" i="11"/>
  <c r="S66" i="11"/>
  <c r="R66" i="11"/>
  <c r="Q66" i="11"/>
  <c r="P66" i="11"/>
  <c r="E66" i="11"/>
  <c r="U66" i="11" s="1"/>
  <c r="S65" i="11"/>
  <c r="R65" i="11"/>
  <c r="Q65" i="11"/>
  <c r="P65" i="11"/>
  <c r="E65" i="11"/>
  <c r="U65" i="11" s="1"/>
  <c r="U64" i="11"/>
  <c r="S64" i="11"/>
  <c r="R64" i="11"/>
  <c r="Q64" i="11"/>
  <c r="P64" i="11"/>
  <c r="E64" i="11"/>
  <c r="T64" i="11" s="1"/>
  <c r="T63" i="11"/>
  <c r="S63" i="11"/>
  <c r="R63" i="11"/>
  <c r="Q63" i="11"/>
  <c r="P63" i="11"/>
  <c r="E63" i="11"/>
  <c r="U63" i="11" s="1"/>
  <c r="S62" i="11"/>
  <c r="R62" i="11"/>
  <c r="Q62" i="11"/>
  <c r="P62" i="11"/>
  <c r="E62" i="11"/>
  <c r="O60" i="11"/>
  <c r="N60" i="11"/>
  <c r="M60" i="11"/>
  <c r="L60" i="11"/>
  <c r="K60" i="11"/>
  <c r="J60" i="11"/>
  <c r="I60" i="11"/>
  <c r="S60" i="11" s="1"/>
  <c r="H60" i="11"/>
  <c r="R60" i="11" s="1"/>
  <c r="C60" i="11"/>
  <c r="B60" i="11"/>
  <c r="S59" i="11"/>
  <c r="R59" i="11"/>
  <c r="Q59" i="11"/>
  <c r="P59" i="11"/>
  <c r="E59" i="11"/>
  <c r="T59" i="11" s="1"/>
  <c r="S58" i="11"/>
  <c r="R58" i="11"/>
  <c r="Q58" i="11"/>
  <c r="P58" i="11"/>
  <c r="E58" i="11"/>
  <c r="S57" i="11"/>
  <c r="R57" i="11"/>
  <c r="Q57" i="11"/>
  <c r="P57" i="11"/>
  <c r="E57" i="11"/>
  <c r="U57" i="11" s="1"/>
  <c r="U56" i="11"/>
  <c r="S56" i="11"/>
  <c r="R56" i="11"/>
  <c r="Q56" i="11"/>
  <c r="P56" i="11"/>
  <c r="E56" i="11"/>
  <c r="T56" i="11" s="1"/>
  <c r="O54" i="11"/>
  <c r="N54" i="11"/>
  <c r="M54" i="11"/>
  <c r="L54" i="11"/>
  <c r="K54" i="11"/>
  <c r="J54" i="11"/>
  <c r="I54" i="11"/>
  <c r="H54" i="11"/>
  <c r="G54" i="11"/>
  <c r="F54" i="11"/>
  <c r="C54" i="11"/>
  <c r="B54" i="11"/>
  <c r="S53" i="11"/>
  <c r="R53" i="11"/>
  <c r="Q53" i="11"/>
  <c r="P53" i="11"/>
  <c r="E53" i="11"/>
  <c r="T53" i="11" s="1"/>
  <c r="U52" i="11"/>
  <c r="S52" i="11"/>
  <c r="R52" i="11"/>
  <c r="Q52" i="11"/>
  <c r="P52" i="11"/>
  <c r="E52" i="11"/>
  <c r="T52" i="11" s="1"/>
  <c r="S51" i="11"/>
  <c r="R51" i="11"/>
  <c r="Q51" i="11"/>
  <c r="P51" i="11"/>
  <c r="E51" i="11"/>
  <c r="U51" i="11" s="1"/>
  <c r="S50" i="11"/>
  <c r="R50" i="11"/>
  <c r="Q50" i="11"/>
  <c r="P50" i="11"/>
  <c r="E50" i="11"/>
  <c r="U50" i="11" s="1"/>
  <c r="T49" i="11"/>
  <c r="S49" i="11"/>
  <c r="R49" i="11"/>
  <c r="Q49" i="11"/>
  <c r="P49" i="11"/>
  <c r="E49" i="11"/>
  <c r="U49" i="11" s="1"/>
  <c r="S48" i="11"/>
  <c r="R48" i="11"/>
  <c r="Q48" i="11"/>
  <c r="P48" i="11"/>
  <c r="E48" i="11"/>
  <c r="T48" i="11" s="1"/>
  <c r="S47" i="11"/>
  <c r="R47" i="11"/>
  <c r="Q47" i="11"/>
  <c r="P47" i="11"/>
  <c r="E47" i="11"/>
  <c r="T47" i="11" s="1"/>
  <c r="U46" i="11"/>
  <c r="S46" i="11"/>
  <c r="R46" i="11"/>
  <c r="Q46" i="11"/>
  <c r="P46" i="11"/>
  <c r="E46" i="11"/>
  <c r="T46" i="11" s="1"/>
  <c r="U45" i="11"/>
  <c r="T45" i="11"/>
  <c r="S45" i="11"/>
  <c r="R45" i="11"/>
  <c r="Q45" i="11"/>
  <c r="P45" i="11"/>
  <c r="E45" i="11"/>
  <c r="U44" i="11"/>
  <c r="S44" i="11"/>
  <c r="R44" i="11"/>
  <c r="Q44" i="11"/>
  <c r="P44" i="11"/>
  <c r="E44" i="11"/>
  <c r="T44" i="11" s="1"/>
  <c r="S43" i="11"/>
  <c r="R43" i="11"/>
  <c r="Q43" i="11"/>
  <c r="P43" i="11"/>
  <c r="E43" i="11"/>
  <c r="O41" i="11"/>
  <c r="N41" i="11"/>
  <c r="M41" i="11"/>
  <c r="L41" i="11"/>
  <c r="K41" i="11"/>
  <c r="J41" i="11"/>
  <c r="I41" i="11"/>
  <c r="H41" i="11"/>
  <c r="R41" i="11" s="1"/>
  <c r="G41" i="11"/>
  <c r="F41" i="11"/>
  <c r="C41" i="11"/>
  <c r="B41" i="11"/>
  <c r="U40" i="11"/>
  <c r="S40" i="11"/>
  <c r="R40" i="11"/>
  <c r="Q40" i="11"/>
  <c r="P40" i="11"/>
  <c r="E40" i="11"/>
  <c r="T40" i="11" s="1"/>
  <c r="U39" i="11"/>
  <c r="T39" i="11"/>
  <c r="S39" i="11"/>
  <c r="R39" i="11"/>
  <c r="Q39" i="11"/>
  <c r="P39" i="11"/>
  <c r="E39" i="11"/>
  <c r="S38" i="11"/>
  <c r="R38" i="11"/>
  <c r="Q38" i="11"/>
  <c r="P38" i="11"/>
  <c r="E38" i="11"/>
  <c r="U38" i="11" s="1"/>
  <c r="S37" i="11"/>
  <c r="R37" i="11"/>
  <c r="Q37" i="11"/>
  <c r="P37" i="11"/>
  <c r="E37" i="11"/>
  <c r="T37" i="11" s="1"/>
  <c r="S36" i="11"/>
  <c r="R36" i="11"/>
  <c r="Q36" i="11"/>
  <c r="P36" i="11"/>
  <c r="E36" i="11"/>
  <c r="U36" i="11" s="1"/>
  <c r="O34" i="11"/>
  <c r="N34" i="11"/>
  <c r="M34" i="11"/>
  <c r="L34" i="11"/>
  <c r="K34" i="11"/>
  <c r="J34" i="11"/>
  <c r="I34" i="11"/>
  <c r="H34" i="11"/>
  <c r="P34" i="11" s="1"/>
  <c r="G34" i="11"/>
  <c r="F34" i="11"/>
  <c r="C34" i="11"/>
  <c r="E34" i="11" s="1"/>
  <c r="B34" i="11"/>
  <c r="S33" i="11"/>
  <c r="R33" i="11"/>
  <c r="Q33" i="11"/>
  <c r="P33" i="11"/>
  <c r="E33" i="11"/>
  <c r="R31" i="11"/>
  <c r="O31" i="11"/>
  <c r="N31" i="11"/>
  <c r="M31" i="11"/>
  <c r="L31" i="11"/>
  <c r="K31" i="11"/>
  <c r="J31" i="11"/>
  <c r="I31" i="11"/>
  <c r="S31" i="11" s="1"/>
  <c r="H31" i="11"/>
  <c r="G31" i="11"/>
  <c r="F31" i="11"/>
  <c r="C31" i="11"/>
  <c r="B31" i="11"/>
  <c r="S30" i="11"/>
  <c r="R30" i="11"/>
  <c r="Q30" i="11"/>
  <c r="P30" i="11"/>
  <c r="E30" i="11"/>
  <c r="U30" i="11" s="1"/>
  <c r="U29" i="11"/>
  <c r="S29" i="11"/>
  <c r="R29" i="11"/>
  <c r="Q29" i="11"/>
  <c r="P29" i="11"/>
  <c r="E29" i="11"/>
  <c r="T29" i="11" s="1"/>
  <c r="S28" i="11"/>
  <c r="R28" i="11"/>
  <c r="Q28" i="11"/>
  <c r="P28" i="11"/>
  <c r="E28" i="11"/>
  <c r="S27" i="11"/>
  <c r="R27" i="11"/>
  <c r="Q27" i="11"/>
  <c r="P27" i="11"/>
  <c r="E27" i="11"/>
  <c r="U27" i="11" s="1"/>
  <c r="O25" i="11"/>
  <c r="N25" i="11"/>
  <c r="M25" i="11"/>
  <c r="L25" i="11"/>
  <c r="K25" i="11"/>
  <c r="J25" i="11"/>
  <c r="I25" i="11"/>
  <c r="H25" i="11"/>
  <c r="R25" i="11" s="1"/>
  <c r="G25" i="11"/>
  <c r="F25" i="11"/>
  <c r="C25" i="11"/>
  <c r="B25" i="11"/>
  <c r="S24" i="11"/>
  <c r="R24" i="11"/>
  <c r="Q24" i="11"/>
  <c r="P24" i="11"/>
  <c r="E24" i="11"/>
  <c r="S23" i="11"/>
  <c r="R23" i="11"/>
  <c r="Q23" i="11"/>
  <c r="P23" i="11"/>
  <c r="E23" i="11"/>
  <c r="U23" i="11" s="1"/>
  <c r="U22" i="11"/>
  <c r="S22" i="11"/>
  <c r="R22" i="11"/>
  <c r="Q22" i="11"/>
  <c r="P22" i="11"/>
  <c r="E22" i="11"/>
  <c r="T22" i="11" s="1"/>
  <c r="S21" i="11"/>
  <c r="R21" i="11"/>
  <c r="Q21" i="11"/>
  <c r="P21" i="11"/>
  <c r="E21" i="11"/>
  <c r="U21" i="11" s="1"/>
  <c r="S20" i="11"/>
  <c r="R20" i="11"/>
  <c r="Q20" i="11"/>
  <c r="P20" i="11"/>
  <c r="E20" i="11"/>
  <c r="S19" i="11"/>
  <c r="R19" i="11"/>
  <c r="Q19" i="11"/>
  <c r="P19" i="11"/>
  <c r="E19" i="11"/>
  <c r="U19" i="11" s="1"/>
  <c r="S18" i="11"/>
  <c r="R18" i="11"/>
  <c r="Q18" i="11"/>
  <c r="P18" i="11"/>
  <c r="E18" i="11"/>
  <c r="T18" i="11" s="1"/>
  <c r="O16" i="11"/>
  <c r="N16" i="11"/>
  <c r="M16" i="11"/>
  <c r="L16" i="11"/>
  <c r="K16" i="11"/>
  <c r="J16" i="11"/>
  <c r="I16" i="11"/>
  <c r="H16" i="11"/>
  <c r="G16" i="11"/>
  <c r="F16" i="11"/>
  <c r="C16" i="11"/>
  <c r="B16" i="11"/>
  <c r="E16" i="11" s="1"/>
  <c r="S15" i="11"/>
  <c r="R15" i="11"/>
  <c r="Q15" i="11"/>
  <c r="P15" i="11"/>
  <c r="E15" i="11"/>
  <c r="T15" i="11" s="1"/>
  <c r="S14" i="11"/>
  <c r="R14" i="11"/>
  <c r="Q14" i="11"/>
  <c r="P14" i="11"/>
  <c r="E14" i="11"/>
  <c r="U14" i="11" s="1"/>
  <c r="U13" i="11"/>
  <c r="S13" i="11"/>
  <c r="R13" i="11"/>
  <c r="Q13" i="11"/>
  <c r="P13" i="11"/>
  <c r="E13" i="11"/>
  <c r="T13" i="11" s="1"/>
  <c r="U12" i="11"/>
  <c r="T12" i="11"/>
  <c r="S12" i="11"/>
  <c r="R12" i="11"/>
  <c r="Q12" i="11"/>
  <c r="P12" i="11"/>
  <c r="E12" i="11"/>
  <c r="S11" i="11"/>
  <c r="R11" i="11"/>
  <c r="Q11" i="11"/>
  <c r="P11" i="11"/>
  <c r="E11" i="11"/>
  <c r="U11" i="11" s="1"/>
  <c r="S10" i="11"/>
  <c r="R10" i="11"/>
  <c r="Q10" i="11"/>
  <c r="P10" i="11"/>
  <c r="E10" i="11"/>
  <c r="S9" i="11"/>
  <c r="R9" i="11"/>
  <c r="Q9" i="11"/>
  <c r="P9" i="11"/>
  <c r="E9" i="11"/>
  <c r="S96" i="10"/>
  <c r="R96" i="10"/>
  <c r="Q96" i="10"/>
  <c r="P96" i="10"/>
  <c r="E96" i="10"/>
  <c r="S95" i="10"/>
  <c r="R95" i="10"/>
  <c r="Q95" i="10"/>
  <c r="P95" i="10"/>
  <c r="E95" i="10"/>
  <c r="U95" i="10" s="1"/>
  <c r="U94" i="10"/>
  <c r="S94" i="10"/>
  <c r="R94" i="10"/>
  <c r="Q94" i="10"/>
  <c r="P94" i="10"/>
  <c r="E94" i="10"/>
  <c r="T94" i="10" s="1"/>
  <c r="S93" i="10"/>
  <c r="R93" i="10"/>
  <c r="Q93" i="10"/>
  <c r="P93" i="10"/>
  <c r="E93" i="10"/>
  <c r="U93" i="10" s="1"/>
  <c r="U92" i="10"/>
  <c r="T92" i="10"/>
  <c r="S92" i="10"/>
  <c r="R92" i="10"/>
  <c r="Q92" i="10"/>
  <c r="P92" i="10"/>
  <c r="E92" i="10"/>
  <c r="S91" i="10"/>
  <c r="R91" i="10"/>
  <c r="Q91" i="10"/>
  <c r="P91" i="10"/>
  <c r="E91" i="10"/>
  <c r="S90" i="10"/>
  <c r="R90" i="10"/>
  <c r="Q90" i="10"/>
  <c r="P90" i="10"/>
  <c r="E90" i="10"/>
  <c r="U89" i="10"/>
  <c r="S89" i="10"/>
  <c r="R89" i="10"/>
  <c r="Q89" i="10"/>
  <c r="P89" i="10"/>
  <c r="E89" i="10"/>
  <c r="T89" i="10" s="1"/>
  <c r="U88" i="10"/>
  <c r="T88" i="10"/>
  <c r="S88" i="10"/>
  <c r="R88" i="10"/>
  <c r="Q88" i="10"/>
  <c r="P88" i="10"/>
  <c r="E88" i="10"/>
  <c r="S86" i="10"/>
  <c r="R86" i="10"/>
  <c r="Q86" i="10"/>
  <c r="P86" i="10"/>
  <c r="E86" i="10"/>
  <c r="U86" i="10" s="1"/>
  <c r="O74" i="10"/>
  <c r="N74" i="10"/>
  <c r="M74" i="10"/>
  <c r="L74" i="10"/>
  <c r="K74" i="10"/>
  <c r="J74" i="10"/>
  <c r="I74" i="10"/>
  <c r="S74" i="10" s="1"/>
  <c r="H74" i="10"/>
  <c r="R74" i="10" s="1"/>
  <c r="G74" i="10"/>
  <c r="F74" i="10"/>
  <c r="C74" i="10"/>
  <c r="B74" i="10"/>
  <c r="R73" i="10"/>
  <c r="O73" i="10"/>
  <c r="N73" i="10"/>
  <c r="M73" i="10"/>
  <c r="L73" i="10"/>
  <c r="K73" i="10"/>
  <c r="J73" i="10"/>
  <c r="I73" i="10"/>
  <c r="S73" i="10" s="1"/>
  <c r="H73" i="10"/>
  <c r="G73" i="10"/>
  <c r="F73" i="10"/>
  <c r="C73" i="10"/>
  <c r="B73" i="10"/>
  <c r="E73" i="10" s="1"/>
  <c r="O72" i="10"/>
  <c r="N72" i="10"/>
  <c r="M72" i="10"/>
  <c r="L72" i="10"/>
  <c r="K72" i="10"/>
  <c r="S72" i="10" s="1"/>
  <c r="J72" i="10"/>
  <c r="I72" i="10"/>
  <c r="H72" i="10"/>
  <c r="R72" i="10" s="1"/>
  <c r="G72" i="10"/>
  <c r="F72" i="10"/>
  <c r="C72" i="10"/>
  <c r="B72" i="10"/>
  <c r="U71" i="10"/>
  <c r="S71" i="10"/>
  <c r="R71" i="10"/>
  <c r="Q71" i="10"/>
  <c r="P71" i="10"/>
  <c r="E71" i="10"/>
  <c r="T71" i="10" s="1"/>
  <c r="S70" i="10"/>
  <c r="R70" i="10"/>
  <c r="Q70" i="10"/>
  <c r="P70" i="10"/>
  <c r="E70" i="10"/>
  <c r="O68" i="10"/>
  <c r="N68" i="10"/>
  <c r="M68" i="10"/>
  <c r="L68" i="10"/>
  <c r="K68" i="10"/>
  <c r="J68" i="10"/>
  <c r="I68" i="10"/>
  <c r="H68" i="10"/>
  <c r="G68" i="10"/>
  <c r="F68" i="10"/>
  <c r="C68" i="10"/>
  <c r="B68" i="10"/>
  <c r="O67" i="10"/>
  <c r="N67" i="10"/>
  <c r="M67" i="10"/>
  <c r="L67" i="10"/>
  <c r="K67" i="10"/>
  <c r="J67" i="10"/>
  <c r="I67" i="10"/>
  <c r="S67" i="10" s="1"/>
  <c r="H67" i="10"/>
  <c r="P67" i="10" s="1"/>
  <c r="G67" i="10"/>
  <c r="F67" i="10"/>
  <c r="C67" i="10"/>
  <c r="B67" i="10"/>
  <c r="S66" i="10"/>
  <c r="R66" i="10"/>
  <c r="Q66" i="10"/>
  <c r="P66" i="10"/>
  <c r="E66" i="10"/>
  <c r="S65" i="10"/>
  <c r="R65" i="10"/>
  <c r="Q65" i="10"/>
  <c r="P65" i="10"/>
  <c r="E65" i="10"/>
  <c r="U65" i="10" s="1"/>
  <c r="S64" i="10"/>
  <c r="R64" i="10"/>
  <c r="Q64" i="10"/>
  <c r="P64" i="10"/>
  <c r="E64" i="10"/>
  <c r="U64" i="10" s="1"/>
  <c r="U63" i="10"/>
  <c r="S63" i="10"/>
  <c r="R63" i="10"/>
  <c r="Q63" i="10"/>
  <c r="P63" i="10"/>
  <c r="E63" i="10"/>
  <c r="T63" i="10" s="1"/>
  <c r="S62" i="10"/>
  <c r="R62" i="10"/>
  <c r="Q62" i="10"/>
  <c r="P62" i="10"/>
  <c r="E62" i="10"/>
  <c r="U62" i="10" s="1"/>
  <c r="O60" i="10"/>
  <c r="N60" i="10"/>
  <c r="M60" i="10"/>
  <c r="L60" i="10"/>
  <c r="K60" i="10"/>
  <c r="J60" i="10"/>
  <c r="I60" i="10"/>
  <c r="S60" i="10" s="1"/>
  <c r="H60" i="10"/>
  <c r="R60" i="10" s="1"/>
  <c r="C60" i="10"/>
  <c r="E60" i="10" s="1"/>
  <c r="B60" i="10"/>
  <c r="S59" i="10"/>
  <c r="R59" i="10"/>
  <c r="Q59" i="10"/>
  <c r="P59" i="10"/>
  <c r="E59" i="10"/>
  <c r="S58" i="10"/>
  <c r="R58" i="10"/>
  <c r="Q58" i="10"/>
  <c r="P58" i="10"/>
  <c r="E58" i="10"/>
  <c r="U57" i="10"/>
  <c r="S57" i="10"/>
  <c r="R57" i="10"/>
  <c r="Q57" i="10"/>
  <c r="P57" i="10"/>
  <c r="E57" i="10"/>
  <c r="T57" i="10" s="1"/>
  <c r="U56" i="10"/>
  <c r="S56" i="10"/>
  <c r="R56" i="10"/>
  <c r="Q56" i="10"/>
  <c r="P56" i="10"/>
  <c r="E56" i="10"/>
  <c r="T56" i="10" s="1"/>
  <c r="O54" i="10"/>
  <c r="N54" i="10"/>
  <c r="M54" i="10"/>
  <c r="L54" i="10"/>
  <c r="K54" i="10"/>
  <c r="J54" i="10"/>
  <c r="I54" i="10"/>
  <c r="S54" i="10" s="1"/>
  <c r="H54" i="10"/>
  <c r="R54" i="10" s="1"/>
  <c r="G54" i="10"/>
  <c r="F54" i="10"/>
  <c r="C54" i="10"/>
  <c r="B54" i="10"/>
  <c r="S53" i="10"/>
  <c r="R53" i="10"/>
  <c r="Q53" i="10"/>
  <c r="P53" i="10"/>
  <c r="E53" i="10"/>
  <c r="U53" i="10" s="1"/>
  <c r="U52" i="10"/>
  <c r="T52" i="10"/>
  <c r="S52" i="10"/>
  <c r="R52" i="10"/>
  <c r="Q52" i="10"/>
  <c r="P52" i="10"/>
  <c r="E52" i="10"/>
  <c r="S51" i="10"/>
  <c r="R51" i="10"/>
  <c r="Q51" i="10"/>
  <c r="P51" i="10"/>
  <c r="E51" i="10"/>
  <c r="S50" i="10"/>
  <c r="R50" i="10"/>
  <c r="Q50" i="10"/>
  <c r="P50" i="10"/>
  <c r="E50" i="10"/>
  <c r="U50" i="10" s="1"/>
  <c r="U49" i="10"/>
  <c r="S49" i="10"/>
  <c r="R49" i="10"/>
  <c r="Q49" i="10"/>
  <c r="P49" i="10"/>
  <c r="E49" i="10"/>
  <c r="T49" i="10" s="1"/>
  <c r="U48" i="10"/>
  <c r="T48" i="10"/>
  <c r="S48" i="10"/>
  <c r="R48" i="10"/>
  <c r="Q48" i="10"/>
  <c r="P48" i="10"/>
  <c r="E48" i="10"/>
  <c r="S47" i="10"/>
  <c r="R47" i="10"/>
  <c r="Q47" i="10"/>
  <c r="P47" i="10"/>
  <c r="E47" i="10"/>
  <c r="U46" i="10"/>
  <c r="S46" i="10"/>
  <c r="R46" i="10"/>
  <c r="Q46" i="10"/>
  <c r="P46" i="10"/>
  <c r="E46" i="10"/>
  <c r="T46" i="10" s="1"/>
  <c r="S45" i="10"/>
  <c r="R45" i="10"/>
  <c r="Q45" i="10"/>
  <c r="P45" i="10"/>
  <c r="E45" i="10"/>
  <c r="S44" i="10"/>
  <c r="R44" i="10"/>
  <c r="Q44" i="10"/>
  <c r="P44" i="10"/>
  <c r="E44" i="10"/>
  <c r="S43" i="10"/>
  <c r="R43" i="10"/>
  <c r="Q43" i="10"/>
  <c r="P43" i="10"/>
  <c r="E43" i="10"/>
  <c r="T43" i="10" s="1"/>
  <c r="O41" i="10"/>
  <c r="N41" i="10"/>
  <c r="M41" i="10"/>
  <c r="L41" i="10"/>
  <c r="K41" i="10"/>
  <c r="J41" i="10"/>
  <c r="I41" i="10"/>
  <c r="Q41" i="10" s="1"/>
  <c r="H41" i="10"/>
  <c r="R41" i="10" s="1"/>
  <c r="G41" i="10"/>
  <c r="F41" i="10"/>
  <c r="C41" i="10"/>
  <c r="B41" i="10"/>
  <c r="S40" i="10"/>
  <c r="R40" i="10"/>
  <c r="Q40" i="10"/>
  <c r="P40" i="10"/>
  <c r="E40" i="10"/>
  <c r="U39" i="10"/>
  <c r="S39" i="10"/>
  <c r="R39" i="10"/>
  <c r="Q39" i="10"/>
  <c r="P39" i="10"/>
  <c r="E39" i="10"/>
  <c r="T39" i="10" s="1"/>
  <c r="U38" i="10"/>
  <c r="S38" i="10"/>
  <c r="R38" i="10"/>
  <c r="Q38" i="10"/>
  <c r="P38" i="10"/>
  <c r="E38" i="10"/>
  <c r="T38" i="10" s="1"/>
  <c r="S37" i="10"/>
  <c r="R37" i="10"/>
  <c r="Q37" i="10"/>
  <c r="P37" i="10"/>
  <c r="E37" i="10"/>
  <c r="U37" i="10" s="1"/>
  <c r="S36" i="10"/>
  <c r="R36" i="10"/>
  <c r="Q36" i="10"/>
  <c r="P36" i="10"/>
  <c r="T36" i="10" s="1"/>
  <c r="E36" i="10"/>
  <c r="O34" i="10"/>
  <c r="N34" i="10"/>
  <c r="M34" i="10"/>
  <c r="L34" i="10"/>
  <c r="K34" i="10"/>
  <c r="S34" i="10" s="1"/>
  <c r="J34" i="10"/>
  <c r="I34" i="10"/>
  <c r="H34" i="10"/>
  <c r="R34" i="10" s="1"/>
  <c r="G34" i="10"/>
  <c r="F34" i="10"/>
  <c r="C34" i="10"/>
  <c r="E34" i="10" s="1"/>
  <c r="B34" i="10"/>
  <c r="S33" i="10"/>
  <c r="R33" i="10"/>
  <c r="Q33" i="10"/>
  <c r="P33" i="10"/>
  <c r="E33" i="10"/>
  <c r="U33" i="10" s="1"/>
  <c r="S31" i="10"/>
  <c r="O31" i="10"/>
  <c r="N31" i="10"/>
  <c r="M31" i="10"/>
  <c r="L31" i="10"/>
  <c r="K31" i="10"/>
  <c r="J31" i="10"/>
  <c r="I31" i="10"/>
  <c r="H31" i="10"/>
  <c r="R31" i="10" s="1"/>
  <c r="G31" i="10"/>
  <c r="F31" i="10"/>
  <c r="C31" i="10"/>
  <c r="B31" i="10"/>
  <c r="S30" i="10"/>
  <c r="R30" i="10"/>
  <c r="Q30" i="10"/>
  <c r="P30" i="10"/>
  <c r="E30" i="10"/>
  <c r="U30" i="10" s="1"/>
  <c r="S29" i="10"/>
  <c r="R29" i="10"/>
  <c r="Q29" i="10"/>
  <c r="P29" i="10"/>
  <c r="E29" i="10"/>
  <c r="S28" i="10"/>
  <c r="R28" i="10"/>
  <c r="Q28" i="10"/>
  <c r="P28" i="10"/>
  <c r="E28" i="10"/>
  <c r="U28" i="10" s="1"/>
  <c r="U27" i="10"/>
  <c r="S27" i="10"/>
  <c r="R27" i="10"/>
  <c r="Q27" i="10"/>
  <c r="P27" i="10"/>
  <c r="E27" i="10"/>
  <c r="T27" i="10" s="1"/>
  <c r="O25" i="10"/>
  <c r="N25" i="10"/>
  <c r="M25" i="10"/>
  <c r="L25" i="10"/>
  <c r="K25" i="10"/>
  <c r="J25" i="10"/>
  <c r="I25" i="10"/>
  <c r="S25" i="10" s="1"/>
  <c r="H25" i="10"/>
  <c r="R25" i="10" s="1"/>
  <c r="G25" i="10"/>
  <c r="F25" i="10"/>
  <c r="E25" i="10"/>
  <c r="C25" i="10"/>
  <c r="B25" i="10"/>
  <c r="U24" i="10"/>
  <c r="T24" i="10"/>
  <c r="S24" i="10"/>
  <c r="R24" i="10"/>
  <c r="Q24" i="10"/>
  <c r="P24" i="10"/>
  <c r="E24" i="10"/>
  <c r="S23" i="10"/>
  <c r="R23" i="10"/>
  <c r="Q23" i="10"/>
  <c r="P23" i="10"/>
  <c r="E23" i="10"/>
  <c r="S22" i="10"/>
  <c r="R22" i="10"/>
  <c r="Q22" i="10"/>
  <c r="P22" i="10"/>
  <c r="E22" i="10"/>
  <c r="U22" i="10" s="1"/>
  <c r="U21" i="10"/>
  <c r="S21" i="10"/>
  <c r="R21" i="10"/>
  <c r="Q21" i="10"/>
  <c r="P21" i="10"/>
  <c r="E21" i="10"/>
  <c r="T21" i="10" s="1"/>
  <c r="U20" i="10"/>
  <c r="T20" i="10"/>
  <c r="S20" i="10"/>
  <c r="R20" i="10"/>
  <c r="Q20" i="10"/>
  <c r="P20" i="10"/>
  <c r="E20" i="10"/>
  <c r="S19" i="10"/>
  <c r="R19" i="10"/>
  <c r="Q19" i="10"/>
  <c r="P19" i="10"/>
  <c r="E19" i="10"/>
  <c r="U19" i="10" s="1"/>
  <c r="U18" i="10"/>
  <c r="S18" i="10"/>
  <c r="R18" i="10"/>
  <c r="Q18" i="10"/>
  <c r="P18" i="10"/>
  <c r="E18" i="10"/>
  <c r="T18" i="10" s="1"/>
  <c r="O16" i="10"/>
  <c r="N16" i="10"/>
  <c r="M16" i="10"/>
  <c r="L16" i="10"/>
  <c r="K16" i="10"/>
  <c r="S16" i="10" s="1"/>
  <c r="J16" i="10"/>
  <c r="I16" i="10"/>
  <c r="H16" i="10"/>
  <c r="G16" i="10"/>
  <c r="F16" i="10"/>
  <c r="C16" i="10"/>
  <c r="E16" i="10" s="1"/>
  <c r="B16" i="10"/>
  <c r="S15" i="10"/>
  <c r="R15" i="10"/>
  <c r="Q15" i="10"/>
  <c r="P15" i="10"/>
  <c r="E15" i="10"/>
  <c r="T15" i="10" s="1"/>
  <c r="S14" i="10"/>
  <c r="R14" i="10"/>
  <c r="Q14" i="10"/>
  <c r="P14" i="10"/>
  <c r="E14" i="10"/>
  <c r="T14" i="10" s="1"/>
  <c r="S13" i="10"/>
  <c r="R13" i="10"/>
  <c r="Q13" i="10"/>
  <c r="P13" i="10"/>
  <c r="E13" i="10"/>
  <c r="U12" i="10"/>
  <c r="S12" i="10"/>
  <c r="R12" i="10"/>
  <c r="Q12" i="10"/>
  <c r="P12" i="10"/>
  <c r="E12" i="10"/>
  <c r="T12" i="10" s="1"/>
  <c r="U11" i="10"/>
  <c r="T11" i="10"/>
  <c r="S11" i="10"/>
  <c r="R11" i="10"/>
  <c r="Q11" i="10"/>
  <c r="P11" i="10"/>
  <c r="E11" i="10"/>
  <c r="S10" i="10"/>
  <c r="R10" i="10"/>
  <c r="Q10" i="10"/>
  <c r="P10" i="10"/>
  <c r="E10" i="10"/>
  <c r="T10" i="10" s="1"/>
  <c r="U9" i="10"/>
  <c r="S9" i="10"/>
  <c r="R9" i="10"/>
  <c r="Q9" i="10"/>
  <c r="P9" i="10"/>
  <c r="E9" i="10"/>
  <c r="T9" i="10" s="1"/>
  <c r="S96" i="9"/>
  <c r="R96" i="9"/>
  <c r="Q96" i="9"/>
  <c r="P96" i="9"/>
  <c r="E96" i="9"/>
  <c r="U96" i="9" s="1"/>
  <c r="S95" i="9"/>
  <c r="R95" i="9"/>
  <c r="Q95" i="9"/>
  <c r="P95" i="9"/>
  <c r="E95" i="9"/>
  <c r="T95" i="9" s="1"/>
  <c r="S94" i="9"/>
  <c r="R94" i="9"/>
  <c r="Q94" i="9"/>
  <c r="P94" i="9"/>
  <c r="E94" i="9"/>
  <c r="U94" i="9" s="1"/>
  <c r="U93" i="9"/>
  <c r="S93" i="9"/>
  <c r="R93" i="9"/>
  <c r="Q93" i="9"/>
  <c r="P93" i="9"/>
  <c r="E93" i="9"/>
  <c r="T93" i="9" s="1"/>
  <c r="S92" i="9"/>
  <c r="R92" i="9"/>
  <c r="Q92" i="9"/>
  <c r="P92" i="9"/>
  <c r="E92" i="9"/>
  <c r="U92" i="9" s="1"/>
  <c r="S91" i="9"/>
  <c r="R91" i="9"/>
  <c r="Q91" i="9"/>
  <c r="P91" i="9"/>
  <c r="E91" i="9"/>
  <c r="U90" i="9"/>
  <c r="S90" i="9"/>
  <c r="R90" i="9"/>
  <c r="Q90" i="9"/>
  <c r="P90" i="9"/>
  <c r="E90" i="9"/>
  <c r="T90" i="9" s="1"/>
  <c r="S89" i="9"/>
  <c r="R89" i="9"/>
  <c r="Q89" i="9"/>
  <c r="P89" i="9"/>
  <c r="E89" i="9"/>
  <c r="U89" i="9" s="1"/>
  <c r="T88" i="9"/>
  <c r="S88" i="9"/>
  <c r="R88" i="9"/>
  <c r="Q88" i="9"/>
  <c r="P88" i="9"/>
  <c r="E88" i="9"/>
  <c r="S86" i="9"/>
  <c r="R86" i="9"/>
  <c r="Q86" i="9"/>
  <c r="P86" i="9"/>
  <c r="E86" i="9"/>
  <c r="O74" i="9"/>
  <c r="N74" i="9"/>
  <c r="M74" i="9"/>
  <c r="L74" i="9"/>
  <c r="K74" i="9"/>
  <c r="S74" i="9" s="1"/>
  <c r="J74" i="9"/>
  <c r="I74" i="9"/>
  <c r="H74" i="9"/>
  <c r="R74" i="9" s="1"/>
  <c r="G74" i="9"/>
  <c r="F74" i="9"/>
  <c r="C74" i="9"/>
  <c r="B74" i="9"/>
  <c r="O73" i="9"/>
  <c r="N73" i="9"/>
  <c r="M73" i="9"/>
  <c r="L73" i="9"/>
  <c r="K73" i="9"/>
  <c r="J73" i="9"/>
  <c r="I73" i="9"/>
  <c r="S73" i="9" s="1"/>
  <c r="H73" i="9"/>
  <c r="R73" i="9" s="1"/>
  <c r="G73" i="9"/>
  <c r="F73" i="9"/>
  <c r="C73" i="9"/>
  <c r="B73" i="9"/>
  <c r="E73" i="9" s="1"/>
  <c r="O72" i="9"/>
  <c r="N72" i="9"/>
  <c r="M72" i="9"/>
  <c r="L72" i="9"/>
  <c r="K72" i="9"/>
  <c r="J72" i="9"/>
  <c r="I72" i="9"/>
  <c r="H72" i="9"/>
  <c r="R72" i="9" s="1"/>
  <c r="G72" i="9"/>
  <c r="F72" i="9"/>
  <c r="C72" i="9"/>
  <c r="E72" i="9" s="1"/>
  <c r="B72" i="9"/>
  <c r="S71" i="9"/>
  <c r="R71" i="9"/>
  <c r="Q71" i="9"/>
  <c r="P71" i="9"/>
  <c r="E71" i="9"/>
  <c r="U71" i="9" s="1"/>
  <c r="S70" i="9"/>
  <c r="R70" i="9"/>
  <c r="Q70" i="9"/>
  <c r="P70" i="9"/>
  <c r="E70" i="9"/>
  <c r="O68" i="9"/>
  <c r="N68" i="9"/>
  <c r="M68" i="9"/>
  <c r="L68" i="9"/>
  <c r="K68" i="9"/>
  <c r="J68" i="9"/>
  <c r="I68" i="9"/>
  <c r="S68" i="9" s="1"/>
  <c r="H68" i="9"/>
  <c r="G68" i="9"/>
  <c r="F68" i="9"/>
  <c r="C68" i="9"/>
  <c r="B68" i="9"/>
  <c r="O67" i="9"/>
  <c r="N67" i="9"/>
  <c r="M67" i="9"/>
  <c r="L67" i="9"/>
  <c r="K67" i="9"/>
  <c r="J67" i="9"/>
  <c r="I67" i="9"/>
  <c r="S67" i="9" s="1"/>
  <c r="H67" i="9"/>
  <c r="R67" i="9" s="1"/>
  <c r="G67" i="9"/>
  <c r="F67" i="9"/>
  <c r="E67" i="9"/>
  <c r="C67" i="9"/>
  <c r="B67" i="9"/>
  <c r="S66" i="9"/>
  <c r="R66" i="9"/>
  <c r="Q66" i="9"/>
  <c r="P66" i="9"/>
  <c r="E66" i="9"/>
  <c r="U66" i="9" s="1"/>
  <c r="T65" i="9"/>
  <c r="S65" i="9"/>
  <c r="R65" i="9"/>
  <c r="Q65" i="9"/>
  <c r="P65" i="9"/>
  <c r="E65" i="9"/>
  <c r="U65" i="9" s="1"/>
  <c r="S64" i="9"/>
  <c r="R64" i="9"/>
  <c r="Q64" i="9"/>
  <c r="P64" i="9"/>
  <c r="E64" i="9"/>
  <c r="S63" i="9"/>
  <c r="R63" i="9"/>
  <c r="Q63" i="9"/>
  <c r="P63" i="9"/>
  <c r="E63" i="9"/>
  <c r="U63" i="9" s="1"/>
  <c r="S62" i="9"/>
  <c r="R62" i="9"/>
  <c r="Q62" i="9"/>
  <c r="P62" i="9"/>
  <c r="E62" i="9"/>
  <c r="U62" i="9" s="1"/>
  <c r="O60" i="9"/>
  <c r="N60" i="9"/>
  <c r="M60" i="9"/>
  <c r="L60" i="9"/>
  <c r="K60" i="9"/>
  <c r="J60" i="9"/>
  <c r="I60" i="9"/>
  <c r="H60" i="9"/>
  <c r="R60" i="9" s="1"/>
  <c r="C60" i="9"/>
  <c r="B60" i="9"/>
  <c r="S59" i="9"/>
  <c r="R59" i="9"/>
  <c r="Q59" i="9"/>
  <c r="P59" i="9"/>
  <c r="E59" i="9"/>
  <c r="T59" i="9" s="1"/>
  <c r="S58" i="9"/>
  <c r="R58" i="9"/>
  <c r="Q58" i="9"/>
  <c r="P58" i="9"/>
  <c r="E58" i="9"/>
  <c r="U58" i="9" s="1"/>
  <c r="U57" i="9"/>
  <c r="T57" i="9"/>
  <c r="S57" i="9"/>
  <c r="R57" i="9"/>
  <c r="Q57" i="9"/>
  <c r="P57" i="9"/>
  <c r="E57" i="9"/>
  <c r="S56" i="9"/>
  <c r="R56" i="9"/>
  <c r="Q56" i="9"/>
  <c r="P56" i="9"/>
  <c r="E56" i="9"/>
  <c r="U56" i="9" s="1"/>
  <c r="S54" i="9"/>
  <c r="O54" i="9"/>
  <c r="N54" i="9"/>
  <c r="M54" i="9"/>
  <c r="L54" i="9"/>
  <c r="K54" i="9"/>
  <c r="J54" i="9"/>
  <c r="I54" i="9"/>
  <c r="H54" i="9"/>
  <c r="R54" i="9" s="1"/>
  <c r="G54" i="9"/>
  <c r="F54" i="9"/>
  <c r="C54" i="9"/>
  <c r="B54" i="9"/>
  <c r="S53" i="9"/>
  <c r="R53" i="9"/>
  <c r="Q53" i="9"/>
  <c r="P53" i="9"/>
  <c r="E53" i="9"/>
  <c r="S52" i="9"/>
  <c r="R52" i="9"/>
  <c r="Q52" i="9"/>
  <c r="P52" i="9"/>
  <c r="E52" i="9"/>
  <c r="T51" i="9"/>
  <c r="S51" i="9"/>
  <c r="R51" i="9"/>
  <c r="Q51" i="9"/>
  <c r="P51" i="9"/>
  <c r="E51" i="9"/>
  <c r="U51" i="9" s="1"/>
  <c r="U50" i="9"/>
  <c r="S50" i="9"/>
  <c r="R50" i="9"/>
  <c r="Q50" i="9"/>
  <c r="P50" i="9"/>
  <c r="E50" i="9"/>
  <c r="T50" i="9" s="1"/>
  <c r="S49" i="9"/>
  <c r="R49" i="9"/>
  <c r="Q49" i="9"/>
  <c r="P49" i="9"/>
  <c r="E49" i="9"/>
  <c r="S48" i="9"/>
  <c r="R48" i="9"/>
  <c r="Q48" i="9"/>
  <c r="P48" i="9"/>
  <c r="E48" i="9"/>
  <c r="U48" i="9" s="1"/>
  <c r="S47" i="9"/>
  <c r="R47" i="9"/>
  <c r="Q47" i="9"/>
  <c r="P47" i="9"/>
  <c r="E47" i="9"/>
  <c r="U47" i="9" s="1"/>
  <c r="S46" i="9"/>
  <c r="R46" i="9"/>
  <c r="Q46" i="9"/>
  <c r="P46" i="9"/>
  <c r="E46" i="9"/>
  <c r="S45" i="9"/>
  <c r="R45" i="9"/>
  <c r="Q45" i="9"/>
  <c r="P45" i="9"/>
  <c r="E45" i="9"/>
  <c r="S44" i="9"/>
  <c r="R44" i="9"/>
  <c r="Q44" i="9"/>
  <c r="P44" i="9"/>
  <c r="E44" i="9"/>
  <c r="U44" i="9" s="1"/>
  <c r="U43" i="9"/>
  <c r="S43" i="9"/>
  <c r="R43" i="9"/>
  <c r="Q43" i="9"/>
  <c r="P43" i="9"/>
  <c r="E43" i="9"/>
  <c r="T43" i="9" s="1"/>
  <c r="O41" i="9"/>
  <c r="N41" i="9"/>
  <c r="M41" i="9"/>
  <c r="Q41" i="9" s="1"/>
  <c r="L41" i="9"/>
  <c r="K41" i="9"/>
  <c r="J41" i="9"/>
  <c r="I41" i="9"/>
  <c r="S41" i="9" s="1"/>
  <c r="H41" i="9"/>
  <c r="R41" i="9" s="1"/>
  <c r="G41" i="9"/>
  <c r="F41" i="9"/>
  <c r="C41" i="9"/>
  <c r="B41" i="9"/>
  <c r="S40" i="9"/>
  <c r="R40" i="9"/>
  <c r="Q40" i="9"/>
  <c r="P40" i="9"/>
  <c r="E40" i="9"/>
  <c r="U40" i="9" s="1"/>
  <c r="S39" i="9"/>
  <c r="R39" i="9"/>
  <c r="Q39" i="9"/>
  <c r="P39" i="9"/>
  <c r="E39" i="9"/>
  <c r="S38" i="9"/>
  <c r="R38" i="9"/>
  <c r="Q38" i="9"/>
  <c r="P38" i="9"/>
  <c r="E38" i="9"/>
  <c r="S37" i="9"/>
  <c r="R37" i="9"/>
  <c r="Q37" i="9"/>
  <c r="P37" i="9"/>
  <c r="E37" i="9"/>
  <c r="U37" i="9" s="1"/>
  <c r="S36" i="9"/>
  <c r="R36" i="9"/>
  <c r="Q36" i="9"/>
  <c r="P36" i="9"/>
  <c r="E36" i="9"/>
  <c r="U36" i="9" s="1"/>
  <c r="O34" i="9"/>
  <c r="N34" i="9"/>
  <c r="M34" i="9"/>
  <c r="L34" i="9"/>
  <c r="K34" i="9"/>
  <c r="J34" i="9"/>
  <c r="I34" i="9"/>
  <c r="H34" i="9"/>
  <c r="G34" i="9"/>
  <c r="F34" i="9"/>
  <c r="C34" i="9"/>
  <c r="B34" i="9"/>
  <c r="E34" i="9" s="1"/>
  <c r="U33" i="9"/>
  <c r="S33" i="9"/>
  <c r="R33" i="9"/>
  <c r="Q33" i="9"/>
  <c r="P33" i="9"/>
  <c r="T33" i="9" s="1"/>
  <c r="E33" i="9"/>
  <c r="O31" i="9"/>
  <c r="N31" i="9"/>
  <c r="M31" i="9"/>
  <c r="L31" i="9"/>
  <c r="K31" i="9"/>
  <c r="J31" i="9"/>
  <c r="I31" i="9"/>
  <c r="H31" i="9"/>
  <c r="P31" i="9" s="1"/>
  <c r="G31" i="9"/>
  <c r="F31" i="9"/>
  <c r="C31" i="9"/>
  <c r="B31" i="9"/>
  <c r="U30" i="9"/>
  <c r="S30" i="9"/>
  <c r="R30" i="9"/>
  <c r="Q30" i="9"/>
  <c r="P30" i="9"/>
  <c r="E30" i="9"/>
  <c r="T30" i="9" s="1"/>
  <c r="T29" i="9"/>
  <c r="S29" i="9"/>
  <c r="R29" i="9"/>
  <c r="Q29" i="9"/>
  <c r="P29" i="9"/>
  <c r="E29" i="9"/>
  <c r="U29" i="9" s="1"/>
  <c r="S28" i="9"/>
  <c r="R28" i="9"/>
  <c r="Q28" i="9"/>
  <c r="P28" i="9"/>
  <c r="E28" i="9"/>
  <c r="U27" i="9"/>
  <c r="S27" i="9"/>
  <c r="R27" i="9"/>
  <c r="Q27" i="9"/>
  <c r="P27" i="9"/>
  <c r="E27" i="9"/>
  <c r="T27" i="9" s="1"/>
  <c r="O25" i="9"/>
  <c r="N25" i="9"/>
  <c r="M25" i="9"/>
  <c r="L25" i="9"/>
  <c r="K25" i="9"/>
  <c r="J25" i="9"/>
  <c r="I25" i="9"/>
  <c r="S25" i="9" s="1"/>
  <c r="H25" i="9"/>
  <c r="P25" i="9" s="1"/>
  <c r="G25" i="9"/>
  <c r="F25" i="9"/>
  <c r="C25" i="9"/>
  <c r="E25" i="9" s="1"/>
  <c r="B25" i="9"/>
  <c r="S24" i="9"/>
  <c r="R24" i="9"/>
  <c r="Q24" i="9"/>
  <c r="P24" i="9"/>
  <c r="E24" i="9"/>
  <c r="T24" i="9" s="1"/>
  <c r="S23" i="9"/>
  <c r="R23" i="9"/>
  <c r="Q23" i="9"/>
  <c r="P23" i="9"/>
  <c r="E23" i="9"/>
  <c r="T23" i="9" s="1"/>
  <c r="T22" i="9"/>
  <c r="S22" i="9"/>
  <c r="R22" i="9"/>
  <c r="Q22" i="9"/>
  <c r="P22" i="9"/>
  <c r="E22" i="9"/>
  <c r="U22" i="9" s="1"/>
  <c r="U21" i="9"/>
  <c r="S21" i="9"/>
  <c r="R21" i="9"/>
  <c r="Q21" i="9"/>
  <c r="P21" i="9"/>
  <c r="E21" i="9"/>
  <c r="T21" i="9" s="1"/>
  <c r="U20" i="9"/>
  <c r="S20" i="9"/>
  <c r="R20" i="9"/>
  <c r="Q20" i="9"/>
  <c r="P20" i="9"/>
  <c r="E20" i="9"/>
  <c r="T20" i="9" s="1"/>
  <c r="T19" i="9"/>
  <c r="S19" i="9"/>
  <c r="R19" i="9"/>
  <c r="Q19" i="9"/>
  <c r="P19" i="9"/>
  <c r="E19" i="9"/>
  <c r="U19" i="9" s="1"/>
  <c r="U18" i="9"/>
  <c r="S18" i="9"/>
  <c r="R18" i="9"/>
  <c r="Q18" i="9"/>
  <c r="P18" i="9"/>
  <c r="E18" i="9"/>
  <c r="T18" i="9" s="1"/>
  <c r="O16" i="9"/>
  <c r="N16" i="9"/>
  <c r="M16" i="9"/>
  <c r="L16" i="9"/>
  <c r="K16" i="9"/>
  <c r="J16" i="9"/>
  <c r="I16" i="9"/>
  <c r="S16" i="9" s="1"/>
  <c r="H16" i="9"/>
  <c r="G16" i="9"/>
  <c r="F16" i="9"/>
  <c r="C16" i="9"/>
  <c r="B16" i="9"/>
  <c r="S15" i="9"/>
  <c r="R15" i="9"/>
  <c r="Q15" i="9"/>
  <c r="P15" i="9"/>
  <c r="E15" i="9"/>
  <c r="S14" i="9"/>
  <c r="R14" i="9"/>
  <c r="Q14" i="9"/>
  <c r="P14" i="9"/>
  <c r="E14" i="9"/>
  <c r="S13" i="9"/>
  <c r="R13" i="9"/>
  <c r="Q13" i="9"/>
  <c r="P13" i="9"/>
  <c r="E13" i="9"/>
  <c r="U13" i="9" s="1"/>
  <c r="S12" i="9"/>
  <c r="R12" i="9"/>
  <c r="Q12" i="9"/>
  <c r="P12" i="9"/>
  <c r="E12" i="9"/>
  <c r="U12" i="9" s="1"/>
  <c r="S11" i="9"/>
  <c r="R11" i="9"/>
  <c r="Q11" i="9"/>
  <c r="P11" i="9"/>
  <c r="E11" i="9"/>
  <c r="S10" i="9"/>
  <c r="R10" i="9"/>
  <c r="Q10" i="9"/>
  <c r="P10" i="9"/>
  <c r="T10" i="9" s="1"/>
  <c r="E10" i="9"/>
  <c r="U10" i="9" s="1"/>
  <c r="S9" i="9"/>
  <c r="R9" i="9"/>
  <c r="Q9" i="9"/>
  <c r="P9" i="9"/>
  <c r="E9" i="9"/>
  <c r="U96" i="8"/>
  <c r="S96" i="8"/>
  <c r="R96" i="8"/>
  <c r="Q96" i="8"/>
  <c r="P96" i="8"/>
  <c r="E96" i="8"/>
  <c r="T96" i="8" s="1"/>
  <c r="S95" i="8"/>
  <c r="R95" i="8"/>
  <c r="Q95" i="8"/>
  <c r="P95" i="8"/>
  <c r="E95" i="8"/>
  <c r="T95" i="8" s="1"/>
  <c r="S94" i="8"/>
  <c r="R94" i="8"/>
  <c r="Q94" i="8"/>
  <c r="P94" i="8"/>
  <c r="E94" i="8"/>
  <c r="U94" i="8" s="1"/>
  <c r="S93" i="8"/>
  <c r="R93" i="8"/>
  <c r="Q93" i="8"/>
  <c r="P93" i="8"/>
  <c r="E93" i="8"/>
  <c r="T93" i="8" s="1"/>
  <c r="U92" i="8"/>
  <c r="S92" i="8"/>
  <c r="R92" i="8"/>
  <c r="Q92" i="8"/>
  <c r="P92" i="8"/>
  <c r="E92" i="8"/>
  <c r="T92" i="8" s="1"/>
  <c r="S91" i="8"/>
  <c r="R91" i="8"/>
  <c r="Q91" i="8"/>
  <c r="P91" i="8"/>
  <c r="E91" i="8"/>
  <c r="S90" i="8"/>
  <c r="R90" i="8"/>
  <c r="Q90" i="8"/>
  <c r="P90" i="8"/>
  <c r="E90" i="8"/>
  <c r="U90" i="8" s="1"/>
  <c r="S89" i="8"/>
  <c r="R89" i="8"/>
  <c r="Q89" i="8"/>
  <c r="P89" i="8"/>
  <c r="E89" i="8"/>
  <c r="T89" i="8" s="1"/>
  <c r="U88" i="8"/>
  <c r="T88" i="8"/>
  <c r="S88" i="8"/>
  <c r="R88" i="8"/>
  <c r="Q88" i="8"/>
  <c r="P88" i="8"/>
  <c r="E88" i="8"/>
  <c r="S86" i="8"/>
  <c r="R86" i="8"/>
  <c r="Q86" i="8"/>
  <c r="P86" i="8"/>
  <c r="E86" i="8"/>
  <c r="U86" i="8" s="1"/>
  <c r="O74" i="8"/>
  <c r="N74" i="8"/>
  <c r="M74" i="8"/>
  <c r="L74" i="8"/>
  <c r="K74" i="8"/>
  <c r="J74" i="8"/>
  <c r="I74" i="8"/>
  <c r="S74" i="8" s="1"/>
  <c r="H74" i="8"/>
  <c r="G74" i="8"/>
  <c r="F74" i="8"/>
  <c r="C74" i="8"/>
  <c r="B74" i="8"/>
  <c r="O73" i="8"/>
  <c r="N73" i="8"/>
  <c r="M73" i="8"/>
  <c r="L73" i="8"/>
  <c r="K73" i="8"/>
  <c r="J73" i="8"/>
  <c r="I73" i="8"/>
  <c r="S73" i="8" s="1"/>
  <c r="H73" i="8"/>
  <c r="G73" i="8"/>
  <c r="F73" i="8"/>
  <c r="C73" i="8"/>
  <c r="B73" i="8"/>
  <c r="O72" i="8"/>
  <c r="N72" i="8"/>
  <c r="M72" i="8"/>
  <c r="L72" i="8"/>
  <c r="K72" i="8"/>
  <c r="J72" i="8"/>
  <c r="R72" i="8" s="1"/>
  <c r="I72" i="8"/>
  <c r="S72" i="8" s="1"/>
  <c r="H72" i="8"/>
  <c r="G72" i="8"/>
  <c r="F72" i="8"/>
  <c r="C72" i="8"/>
  <c r="B72" i="8"/>
  <c r="T71" i="8"/>
  <c r="S71" i="8"/>
  <c r="R71" i="8"/>
  <c r="Q71" i="8"/>
  <c r="P71" i="8"/>
  <c r="E71" i="8"/>
  <c r="U71" i="8" s="1"/>
  <c r="S70" i="8"/>
  <c r="R70" i="8"/>
  <c r="Q70" i="8"/>
  <c r="P70" i="8"/>
  <c r="E70" i="8"/>
  <c r="U70" i="8" s="1"/>
  <c r="O68" i="8"/>
  <c r="N68" i="8"/>
  <c r="M68" i="8"/>
  <c r="L68" i="8"/>
  <c r="K68" i="8"/>
  <c r="J68" i="8"/>
  <c r="I68" i="8"/>
  <c r="S68" i="8" s="1"/>
  <c r="H68" i="8"/>
  <c r="R68" i="8" s="1"/>
  <c r="G68" i="8"/>
  <c r="F68" i="8"/>
  <c r="C68" i="8"/>
  <c r="B68" i="8"/>
  <c r="O67" i="8"/>
  <c r="N67" i="8"/>
  <c r="M67" i="8"/>
  <c r="L67" i="8"/>
  <c r="K67" i="8"/>
  <c r="J67" i="8"/>
  <c r="I67" i="8"/>
  <c r="S67" i="8" s="1"/>
  <c r="H67" i="8"/>
  <c r="R67" i="8" s="1"/>
  <c r="G67" i="8"/>
  <c r="F67" i="8"/>
  <c r="C67" i="8"/>
  <c r="B67" i="8"/>
  <c r="U66" i="8"/>
  <c r="S66" i="8"/>
  <c r="R66" i="8"/>
  <c r="Q66" i="8"/>
  <c r="P66" i="8"/>
  <c r="E66" i="8"/>
  <c r="T66" i="8" s="1"/>
  <c r="T65" i="8"/>
  <c r="S65" i="8"/>
  <c r="R65" i="8"/>
  <c r="Q65" i="8"/>
  <c r="P65" i="8"/>
  <c r="E65" i="8"/>
  <c r="U65" i="8" s="1"/>
  <c r="U64" i="8"/>
  <c r="S64" i="8"/>
  <c r="R64" i="8"/>
  <c r="Q64" i="8"/>
  <c r="P64" i="8"/>
  <c r="E64" i="8"/>
  <c r="T64" i="8" s="1"/>
  <c r="S63" i="8"/>
  <c r="R63" i="8"/>
  <c r="Q63" i="8"/>
  <c r="P63" i="8"/>
  <c r="E63" i="8"/>
  <c r="U63" i="8" s="1"/>
  <c r="S62" i="8"/>
  <c r="R62" i="8"/>
  <c r="Q62" i="8"/>
  <c r="P62" i="8"/>
  <c r="E62" i="8"/>
  <c r="U62" i="8" s="1"/>
  <c r="S60" i="8"/>
  <c r="O60" i="8"/>
  <c r="N60" i="8"/>
  <c r="M60" i="8"/>
  <c r="L60" i="8"/>
  <c r="K60" i="8"/>
  <c r="J60" i="8"/>
  <c r="I60" i="8"/>
  <c r="H60" i="8"/>
  <c r="R60" i="8" s="1"/>
  <c r="C60" i="8"/>
  <c r="B60" i="8"/>
  <c r="S59" i="8"/>
  <c r="R59" i="8"/>
  <c r="Q59" i="8"/>
  <c r="P59" i="8"/>
  <c r="E59" i="8"/>
  <c r="U59" i="8" s="1"/>
  <c r="S58" i="8"/>
  <c r="R58" i="8"/>
  <c r="Q58" i="8"/>
  <c r="P58" i="8"/>
  <c r="E58" i="8"/>
  <c r="T58" i="8" s="1"/>
  <c r="S57" i="8"/>
  <c r="R57" i="8"/>
  <c r="Q57" i="8"/>
  <c r="P57" i="8"/>
  <c r="E57" i="8"/>
  <c r="S56" i="8"/>
  <c r="R56" i="8"/>
  <c r="Q56" i="8"/>
  <c r="P56" i="8"/>
  <c r="E56" i="8"/>
  <c r="U56" i="8" s="1"/>
  <c r="O54" i="8"/>
  <c r="N54" i="8"/>
  <c r="M54" i="8"/>
  <c r="L54" i="8"/>
  <c r="K54" i="8"/>
  <c r="J54" i="8"/>
  <c r="I54" i="8"/>
  <c r="S54" i="8" s="1"/>
  <c r="H54" i="8"/>
  <c r="R54" i="8" s="1"/>
  <c r="G54" i="8"/>
  <c r="F54" i="8"/>
  <c r="C54" i="8"/>
  <c r="B54" i="8"/>
  <c r="S53" i="8"/>
  <c r="R53" i="8"/>
  <c r="Q53" i="8"/>
  <c r="P53" i="8"/>
  <c r="E53" i="8"/>
  <c r="S52" i="8"/>
  <c r="R52" i="8"/>
  <c r="Q52" i="8"/>
  <c r="P52" i="8"/>
  <c r="E52" i="8"/>
  <c r="T52" i="8" s="1"/>
  <c r="S51" i="8"/>
  <c r="R51" i="8"/>
  <c r="Q51" i="8"/>
  <c r="P51" i="8"/>
  <c r="E51" i="8"/>
  <c r="U51" i="8" s="1"/>
  <c r="S50" i="8"/>
  <c r="R50" i="8"/>
  <c r="Q50" i="8"/>
  <c r="P50" i="8"/>
  <c r="E50" i="8"/>
  <c r="T50" i="8" s="1"/>
  <c r="S49" i="8"/>
  <c r="R49" i="8"/>
  <c r="Q49" i="8"/>
  <c r="P49" i="8"/>
  <c r="E49" i="8"/>
  <c r="S48" i="8"/>
  <c r="R48" i="8"/>
  <c r="Q48" i="8"/>
  <c r="P48" i="8"/>
  <c r="E48" i="8"/>
  <c r="S47" i="8"/>
  <c r="R47" i="8"/>
  <c r="Q47" i="8"/>
  <c r="P47" i="8"/>
  <c r="E47" i="8"/>
  <c r="U47" i="8" s="1"/>
  <c r="S46" i="8"/>
  <c r="R46" i="8"/>
  <c r="Q46" i="8"/>
  <c r="P46" i="8"/>
  <c r="E46" i="8"/>
  <c r="T46" i="8" s="1"/>
  <c r="U45" i="8"/>
  <c r="S45" i="8"/>
  <c r="R45" i="8"/>
  <c r="Q45" i="8"/>
  <c r="P45" i="8"/>
  <c r="E45" i="8"/>
  <c r="T45" i="8" s="1"/>
  <c r="S44" i="8"/>
  <c r="R44" i="8"/>
  <c r="Q44" i="8"/>
  <c r="P44" i="8"/>
  <c r="E44" i="8"/>
  <c r="U44" i="8" s="1"/>
  <c r="S43" i="8"/>
  <c r="R43" i="8"/>
  <c r="Q43" i="8"/>
  <c r="P43" i="8"/>
  <c r="E43" i="8"/>
  <c r="U43" i="8" s="1"/>
  <c r="S41" i="8"/>
  <c r="O41" i="8"/>
  <c r="N41" i="8"/>
  <c r="M41" i="8"/>
  <c r="L41" i="8"/>
  <c r="K41" i="8"/>
  <c r="J41" i="8"/>
  <c r="I41" i="8"/>
  <c r="H41" i="8"/>
  <c r="R41" i="8" s="1"/>
  <c r="G41" i="8"/>
  <c r="F41" i="8"/>
  <c r="C41" i="8"/>
  <c r="B41" i="8"/>
  <c r="E41" i="8" s="1"/>
  <c r="S40" i="8"/>
  <c r="R40" i="8"/>
  <c r="Q40" i="8"/>
  <c r="P40" i="8"/>
  <c r="E40" i="8"/>
  <c r="S39" i="8"/>
  <c r="R39" i="8"/>
  <c r="Q39" i="8"/>
  <c r="P39" i="8"/>
  <c r="E39" i="8"/>
  <c r="U38" i="8"/>
  <c r="S38" i="8"/>
  <c r="R38" i="8"/>
  <c r="Q38" i="8"/>
  <c r="P38" i="8"/>
  <c r="E38" i="8"/>
  <c r="T38" i="8" s="1"/>
  <c r="S37" i="8"/>
  <c r="R37" i="8"/>
  <c r="Q37" i="8"/>
  <c r="P37" i="8"/>
  <c r="E37" i="8"/>
  <c r="S36" i="8"/>
  <c r="R36" i="8"/>
  <c r="Q36" i="8"/>
  <c r="P36" i="8"/>
  <c r="E36" i="8"/>
  <c r="U36" i="8" s="1"/>
  <c r="O34" i="8"/>
  <c r="N34" i="8"/>
  <c r="M34" i="8"/>
  <c r="L34" i="8"/>
  <c r="K34" i="8"/>
  <c r="J34" i="8"/>
  <c r="I34" i="8"/>
  <c r="S34" i="8" s="1"/>
  <c r="H34" i="8"/>
  <c r="R34" i="8" s="1"/>
  <c r="G34" i="8"/>
  <c r="F34" i="8"/>
  <c r="C34" i="8"/>
  <c r="B34" i="8"/>
  <c r="E34" i="8" s="1"/>
  <c r="S33" i="8"/>
  <c r="R33" i="8"/>
  <c r="Q33" i="8"/>
  <c r="P33" i="8"/>
  <c r="E33" i="8"/>
  <c r="U33" i="8" s="1"/>
  <c r="O31" i="8"/>
  <c r="N31" i="8"/>
  <c r="M31" i="8"/>
  <c r="L31" i="8"/>
  <c r="K31" i="8"/>
  <c r="J31" i="8"/>
  <c r="I31" i="8"/>
  <c r="S31" i="8" s="1"/>
  <c r="H31" i="8"/>
  <c r="R31" i="8" s="1"/>
  <c r="G31" i="8"/>
  <c r="F31" i="8"/>
  <c r="C31" i="8"/>
  <c r="B31" i="8"/>
  <c r="S30" i="8"/>
  <c r="R30" i="8"/>
  <c r="Q30" i="8"/>
  <c r="P30" i="8"/>
  <c r="E30" i="8"/>
  <c r="U30" i="8" s="1"/>
  <c r="S29" i="8"/>
  <c r="R29" i="8"/>
  <c r="Q29" i="8"/>
  <c r="P29" i="8"/>
  <c r="E29" i="8"/>
  <c r="U29" i="8" s="1"/>
  <c r="S28" i="8"/>
  <c r="R28" i="8"/>
  <c r="Q28" i="8"/>
  <c r="P28" i="8"/>
  <c r="E28" i="8"/>
  <c r="S27" i="8"/>
  <c r="R27" i="8"/>
  <c r="Q27" i="8"/>
  <c r="P27" i="8"/>
  <c r="E27" i="8"/>
  <c r="O25" i="8"/>
  <c r="N25" i="8"/>
  <c r="M25" i="8"/>
  <c r="L25" i="8"/>
  <c r="K25" i="8"/>
  <c r="J25" i="8"/>
  <c r="I25" i="8"/>
  <c r="S25" i="8" s="1"/>
  <c r="H25" i="8"/>
  <c r="R25" i="8" s="1"/>
  <c r="G25" i="8"/>
  <c r="F25" i="8"/>
  <c r="E25" i="8"/>
  <c r="C25" i="8"/>
  <c r="B25" i="8"/>
  <c r="S24" i="8"/>
  <c r="R24" i="8"/>
  <c r="Q24" i="8"/>
  <c r="P24" i="8"/>
  <c r="E24" i="8"/>
  <c r="U24" i="8" s="1"/>
  <c r="T23" i="8"/>
  <c r="S23" i="8"/>
  <c r="R23" i="8"/>
  <c r="Q23" i="8"/>
  <c r="P23" i="8"/>
  <c r="E23" i="8"/>
  <c r="U23" i="8" s="1"/>
  <c r="S22" i="8"/>
  <c r="R22" i="8"/>
  <c r="Q22" i="8"/>
  <c r="P22" i="8"/>
  <c r="E22" i="8"/>
  <c r="T22" i="8" s="1"/>
  <c r="S21" i="8"/>
  <c r="R21" i="8"/>
  <c r="Q21" i="8"/>
  <c r="P21" i="8"/>
  <c r="E21" i="8"/>
  <c r="U21" i="8" s="1"/>
  <c r="U20" i="8"/>
  <c r="S20" i="8"/>
  <c r="R20" i="8"/>
  <c r="Q20" i="8"/>
  <c r="P20" i="8"/>
  <c r="E20" i="8"/>
  <c r="T20" i="8" s="1"/>
  <c r="S19" i="8"/>
  <c r="R19" i="8"/>
  <c r="Q19" i="8"/>
  <c r="P19" i="8"/>
  <c r="E19" i="8"/>
  <c r="S18" i="8"/>
  <c r="R18" i="8"/>
  <c r="Q18" i="8"/>
  <c r="P18" i="8"/>
  <c r="E18" i="8"/>
  <c r="U18" i="8" s="1"/>
  <c r="O16" i="8"/>
  <c r="N16" i="8"/>
  <c r="M16" i="8"/>
  <c r="L16" i="8"/>
  <c r="K16" i="8"/>
  <c r="J16" i="8"/>
  <c r="I16" i="8"/>
  <c r="S16" i="8" s="1"/>
  <c r="H16" i="8"/>
  <c r="G16" i="8"/>
  <c r="F16" i="8"/>
  <c r="C16" i="8"/>
  <c r="B16" i="8"/>
  <c r="S15" i="8"/>
  <c r="R15" i="8"/>
  <c r="Q15" i="8"/>
  <c r="P15" i="8"/>
  <c r="E15" i="8"/>
  <c r="T15" i="8" s="1"/>
  <c r="T14" i="8"/>
  <c r="S14" i="8"/>
  <c r="R14" i="8"/>
  <c r="Q14" i="8"/>
  <c r="P14" i="8"/>
  <c r="E14" i="8"/>
  <c r="U14" i="8" s="1"/>
  <c r="U13" i="8"/>
  <c r="S13" i="8"/>
  <c r="R13" i="8"/>
  <c r="Q13" i="8"/>
  <c r="P13" i="8"/>
  <c r="E13" i="8"/>
  <c r="T13" i="8" s="1"/>
  <c r="S12" i="8"/>
  <c r="R12" i="8"/>
  <c r="Q12" i="8"/>
  <c r="P12" i="8"/>
  <c r="E12" i="8"/>
  <c r="U12" i="8" s="1"/>
  <c r="T11" i="8"/>
  <c r="S11" i="8"/>
  <c r="R11" i="8"/>
  <c r="Q11" i="8"/>
  <c r="P11" i="8"/>
  <c r="E11" i="8"/>
  <c r="U11" i="8" s="1"/>
  <c r="S10" i="8"/>
  <c r="R10" i="8"/>
  <c r="Q10" i="8"/>
  <c r="P10" i="8"/>
  <c r="E10" i="8"/>
  <c r="S9" i="8"/>
  <c r="R9" i="8"/>
  <c r="Q9" i="8"/>
  <c r="P9" i="8"/>
  <c r="E9" i="8"/>
  <c r="T9" i="8" s="1"/>
  <c r="U96" i="7"/>
  <c r="S96" i="7"/>
  <c r="R96" i="7"/>
  <c r="Q96" i="7"/>
  <c r="P96" i="7"/>
  <c r="E96" i="7"/>
  <c r="T96" i="7" s="1"/>
  <c r="S95" i="7"/>
  <c r="R95" i="7"/>
  <c r="Q95" i="7"/>
  <c r="P95" i="7"/>
  <c r="E95" i="7"/>
  <c r="U95" i="7" s="1"/>
  <c r="S94" i="7"/>
  <c r="R94" i="7"/>
  <c r="Q94" i="7"/>
  <c r="P94" i="7"/>
  <c r="E94" i="7"/>
  <c r="U94" i="7" s="1"/>
  <c r="T93" i="7"/>
  <c r="S93" i="7"/>
  <c r="R93" i="7"/>
  <c r="Q93" i="7"/>
  <c r="P93" i="7"/>
  <c r="E93" i="7"/>
  <c r="U93" i="7" s="1"/>
  <c r="S92" i="7"/>
  <c r="R92" i="7"/>
  <c r="Q92" i="7"/>
  <c r="P92" i="7"/>
  <c r="E92" i="7"/>
  <c r="U92" i="7" s="1"/>
  <c r="S91" i="7"/>
  <c r="R91" i="7"/>
  <c r="Q91" i="7"/>
  <c r="U91" i="7" s="1"/>
  <c r="P91" i="7"/>
  <c r="T91" i="7" s="1"/>
  <c r="E91" i="7"/>
  <c r="S90" i="7"/>
  <c r="R90" i="7"/>
  <c r="Q90" i="7"/>
  <c r="P90" i="7"/>
  <c r="E90" i="7"/>
  <c r="T89" i="7"/>
  <c r="S89" i="7"/>
  <c r="R89" i="7"/>
  <c r="Q89" i="7"/>
  <c r="P89" i="7"/>
  <c r="E89" i="7"/>
  <c r="U89" i="7" s="1"/>
  <c r="S88" i="7"/>
  <c r="R88" i="7"/>
  <c r="Q88" i="7"/>
  <c r="P88" i="7"/>
  <c r="E88" i="7"/>
  <c r="S86" i="7"/>
  <c r="R86" i="7"/>
  <c r="Q86" i="7"/>
  <c r="P86" i="7"/>
  <c r="E86" i="7"/>
  <c r="U86" i="7" s="1"/>
  <c r="O74" i="7"/>
  <c r="N74" i="7"/>
  <c r="M74" i="7"/>
  <c r="L74" i="7"/>
  <c r="K74" i="7"/>
  <c r="J74" i="7"/>
  <c r="I74" i="7"/>
  <c r="H74" i="7"/>
  <c r="G74" i="7"/>
  <c r="F74" i="7"/>
  <c r="C74" i="7"/>
  <c r="B74" i="7"/>
  <c r="O73" i="7"/>
  <c r="N73" i="7"/>
  <c r="M73" i="7"/>
  <c r="L73" i="7"/>
  <c r="K73" i="7"/>
  <c r="J73" i="7"/>
  <c r="I73" i="7"/>
  <c r="H73" i="7"/>
  <c r="G73" i="7"/>
  <c r="F73" i="7"/>
  <c r="C73" i="7"/>
  <c r="B73" i="7"/>
  <c r="O72" i="7"/>
  <c r="N72" i="7"/>
  <c r="M72" i="7"/>
  <c r="L72" i="7"/>
  <c r="K72" i="7"/>
  <c r="J72" i="7"/>
  <c r="I72" i="7"/>
  <c r="H72" i="7"/>
  <c r="R72" i="7" s="1"/>
  <c r="G72" i="7"/>
  <c r="F72" i="7"/>
  <c r="C72" i="7"/>
  <c r="B72" i="7"/>
  <c r="E72" i="7" s="1"/>
  <c r="S71" i="7"/>
  <c r="R71" i="7"/>
  <c r="Q71" i="7"/>
  <c r="P71" i="7"/>
  <c r="E71" i="7"/>
  <c r="U71" i="7" s="1"/>
  <c r="S70" i="7"/>
  <c r="R70" i="7"/>
  <c r="Q70" i="7"/>
  <c r="P70" i="7"/>
  <c r="E70" i="7"/>
  <c r="U70" i="7" s="1"/>
  <c r="O68" i="7"/>
  <c r="N68" i="7"/>
  <c r="M68" i="7"/>
  <c r="L68" i="7"/>
  <c r="K68" i="7"/>
  <c r="J68" i="7"/>
  <c r="I68" i="7"/>
  <c r="H68" i="7"/>
  <c r="G68" i="7"/>
  <c r="F68" i="7"/>
  <c r="C68" i="7"/>
  <c r="B68" i="7"/>
  <c r="O67" i="7"/>
  <c r="N67" i="7"/>
  <c r="M67" i="7"/>
  <c r="L67" i="7"/>
  <c r="K67" i="7"/>
  <c r="J67" i="7"/>
  <c r="I67" i="7"/>
  <c r="S67" i="7" s="1"/>
  <c r="H67" i="7"/>
  <c r="R67" i="7" s="1"/>
  <c r="G67" i="7"/>
  <c r="F67" i="7"/>
  <c r="C67" i="7"/>
  <c r="B67" i="7"/>
  <c r="T66" i="7"/>
  <c r="S66" i="7"/>
  <c r="R66" i="7"/>
  <c r="Q66" i="7"/>
  <c r="P66" i="7"/>
  <c r="E66" i="7"/>
  <c r="U66" i="7" s="1"/>
  <c r="U65" i="7"/>
  <c r="S65" i="7"/>
  <c r="R65" i="7"/>
  <c r="Q65" i="7"/>
  <c r="P65" i="7"/>
  <c r="E65" i="7"/>
  <c r="T65" i="7" s="1"/>
  <c r="S64" i="7"/>
  <c r="R64" i="7"/>
  <c r="Q64" i="7"/>
  <c r="P64" i="7"/>
  <c r="E64" i="7"/>
  <c r="S63" i="7"/>
  <c r="R63" i="7"/>
  <c r="Q63" i="7"/>
  <c r="P63" i="7"/>
  <c r="E63" i="7"/>
  <c r="U63" i="7" s="1"/>
  <c r="U62" i="7"/>
  <c r="S62" i="7"/>
  <c r="R62" i="7"/>
  <c r="Q62" i="7"/>
  <c r="P62" i="7"/>
  <c r="E62" i="7"/>
  <c r="T62" i="7" s="1"/>
  <c r="O60" i="7"/>
  <c r="N60" i="7"/>
  <c r="M60" i="7"/>
  <c r="L60" i="7"/>
  <c r="K60" i="7"/>
  <c r="J60" i="7"/>
  <c r="I60" i="7"/>
  <c r="S60" i="7" s="1"/>
  <c r="H60" i="7"/>
  <c r="R60" i="7" s="1"/>
  <c r="C60" i="7"/>
  <c r="B60" i="7"/>
  <c r="E60" i="7" s="1"/>
  <c r="S59" i="7"/>
  <c r="R59" i="7"/>
  <c r="Q59" i="7"/>
  <c r="P59" i="7"/>
  <c r="E59" i="7"/>
  <c r="U59" i="7" s="1"/>
  <c r="S58" i="7"/>
  <c r="R58" i="7"/>
  <c r="Q58" i="7"/>
  <c r="P58" i="7"/>
  <c r="E58" i="7"/>
  <c r="S57" i="7"/>
  <c r="R57" i="7"/>
  <c r="Q57" i="7"/>
  <c r="P57" i="7"/>
  <c r="E57" i="7"/>
  <c r="U57" i="7" s="1"/>
  <c r="S56" i="7"/>
  <c r="R56" i="7"/>
  <c r="Q56" i="7"/>
  <c r="P56" i="7"/>
  <c r="E56" i="7"/>
  <c r="O54" i="7"/>
  <c r="N54" i="7"/>
  <c r="M54" i="7"/>
  <c r="L54" i="7"/>
  <c r="K54" i="7"/>
  <c r="J54" i="7"/>
  <c r="I54" i="7"/>
  <c r="H54" i="7"/>
  <c r="R54" i="7" s="1"/>
  <c r="G54" i="7"/>
  <c r="F54" i="7"/>
  <c r="C54" i="7"/>
  <c r="B54" i="7"/>
  <c r="S53" i="7"/>
  <c r="R53" i="7"/>
  <c r="Q53" i="7"/>
  <c r="P53" i="7"/>
  <c r="E53" i="7"/>
  <c r="S52" i="7"/>
  <c r="R52" i="7"/>
  <c r="Q52" i="7"/>
  <c r="P52" i="7"/>
  <c r="E52" i="7"/>
  <c r="S51" i="7"/>
  <c r="R51" i="7"/>
  <c r="Q51" i="7"/>
  <c r="P51" i="7"/>
  <c r="E51" i="7"/>
  <c r="U51" i="7" s="1"/>
  <c r="T50" i="7"/>
  <c r="S50" i="7"/>
  <c r="R50" i="7"/>
  <c r="Q50" i="7"/>
  <c r="P50" i="7"/>
  <c r="E50" i="7"/>
  <c r="U50" i="7" s="1"/>
  <c r="S49" i="7"/>
  <c r="R49" i="7"/>
  <c r="Q49" i="7"/>
  <c r="P49" i="7"/>
  <c r="E49" i="7"/>
  <c r="U49" i="7" s="1"/>
  <c r="S48" i="7"/>
  <c r="R48" i="7"/>
  <c r="Q48" i="7"/>
  <c r="P48" i="7"/>
  <c r="E48" i="7"/>
  <c r="U48" i="7" s="1"/>
  <c r="S47" i="7"/>
  <c r="R47" i="7"/>
  <c r="Q47" i="7"/>
  <c r="P47" i="7"/>
  <c r="E47" i="7"/>
  <c r="S46" i="7"/>
  <c r="R46" i="7"/>
  <c r="Q46" i="7"/>
  <c r="P46" i="7"/>
  <c r="E46" i="7"/>
  <c r="U46" i="7" s="1"/>
  <c r="S45" i="7"/>
  <c r="R45" i="7"/>
  <c r="Q45" i="7"/>
  <c r="P45" i="7"/>
  <c r="E45" i="7"/>
  <c r="U44" i="7"/>
  <c r="S44" i="7"/>
  <c r="R44" i="7"/>
  <c r="Q44" i="7"/>
  <c r="P44" i="7"/>
  <c r="E44" i="7"/>
  <c r="T44" i="7" s="1"/>
  <c r="U43" i="7"/>
  <c r="T43" i="7"/>
  <c r="S43" i="7"/>
  <c r="R43" i="7"/>
  <c r="Q43" i="7"/>
  <c r="P43" i="7"/>
  <c r="E43" i="7"/>
  <c r="O41" i="7"/>
  <c r="N41" i="7"/>
  <c r="M41" i="7"/>
  <c r="L41" i="7"/>
  <c r="K41" i="7"/>
  <c r="J41" i="7"/>
  <c r="I41" i="7"/>
  <c r="S41" i="7" s="1"/>
  <c r="H41" i="7"/>
  <c r="G41" i="7"/>
  <c r="F41" i="7"/>
  <c r="C41" i="7"/>
  <c r="B41" i="7"/>
  <c r="S40" i="7"/>
  <c r="R40" i="7"/>
  <c r="Q40" i="7"/>
  <c r="P40" i="7"/>
  <c r="E40" i="7"/>
  <c r="S39" i="7"/>
  <c r="R39" i="7"/>
  <c r="Q39" i="7"/>
  <c r="P39" i="7"/>
  <c r="E39" i="7"/>
  <c r="U39" i="7" s="1"/>
  <c r="S38" i="7"/>
  <c r="R38" i="7"/>
  <c r="Q38" i="7"/>
  <c r="P38" i="7"/>
  <c r="E38" i="7"/>
  <c r="U38" i="7" s="1"/>
  <c r="U37" i="7"/>
  <c r="S37" i="7"/>
  <c r="R37" i="7"/>
  <c r="Q37" i="7"/>
  <c r="P37" i="7"/>
  <c r="E37" i="7"/>
  <c r="T37" i="7" s="1"/>
  <c r="S36" i="7"/>
  <c r="R36" i="7"/>
  <c r="Q36" i="7"/>
  <c r="P36" i="7"/>
  <c r="E36" i="7"/>
  <c r="O34" i="7"/>
  <c r="N34" i="7"/>
  <c r="M34" i="7"/>
  <c r="L34" i="7"/>
  <c r="K34" i="7"/>
  <c r="J34" i="7"/>
  <c r="I34" i="7"/>
  <c r="S34" i="7" s="1"/>
  <c r="H34" i="7"/>
  <c r="G34" i="7"/>
  <c r="F34" i="7"/>
  <c r="C34" i="7"/>
  <c r="B34" i="7"/>
  <c r="S33" i="7"/>
  <c r="R33" i="7"/>
  <c r="Q33" i="7"/>
  <c r="P33" i="7"/>
  <c r="E33" i="7"/>
  <c r="O31" i="7"/>
  <c r="N31" i="7"/>
  <c r="M31" i="7"/>
  <c r="L31" i="7"/>
  <c r="K31" i="7"/>
  <c r="J31" i="7"/>
  <c r="I31" i="7"/>
  <c r="S31" i="7" s="1"/>
  <c r="H31" i="7"/>
  <c r="R31" i="7" s="1"/>
  <c r="G31" i="7"/>
  <c r="F31" i="7"/>
  <c r="C31" i="7"/>
  <c r="E31" i="7" s="1"/>
  <c r="B31" i="7"/>
  <c r="S30" i="7"/>
  <c r="R30" i="7"/>
  <c r="Q30" i="7"/>
  <c r="P30" i="7"/>
  <c r="E30" i="7"/>
  <c r="S29" i="7"/>
  <c r="R29" i="7"/>
  <c r="Q29" i="7"/>
  <c r="P29" i="7"/>
  <c r="E29" i="7"/>
  <c r="S28" i="7"/>
  <c r="R28" i="7"/>
  <c r="Q28" i="7"/>
  <c r="P28" i="7"/>
  <c r="E28" i="7"/>
  <c r="T28" i="7" s="1"/>
  <c r="U27" i="7"/>
  <c r="T27" i="7"/>
  <c r="S27" i="7"/>
  <c r="R27" i="7"/>
  <c r="Q27" i="7"/>
  <c r="P27" i="7"/>
  <c r="E27" i="7"/>
  <c r="O25" i="7"/>
  <c r="N25" i="7"/>
  <c r="M25" i="7"/>
  <c r="L25" i="7"/>
  <c r="K25" i="7"/>
  <c r="J25" i="7"/>
  <c r="I25" i="7"/>
  <c r="S25" i="7" s="1"/>
  <c r="H25" i="7"/>
  <c r="G25" i="7"/>
  <c r="F25" i="7"/>
  <c r="C25" i="7"/>
  <c r="B25" i="7"/>
  <c r="E25" i="7" s="1"/>
  <c r="U24" i="7"/>
  <c r="T24" i="7"/>
  <c r="S24" i="7"/>
  <c r="R24" i="7"/>
  <c r="Q24" i="7"/>
  <c r="P24" i="7"/>
  <c r="E24" i="7"/>
  <c r="S23" i="7"/>
  <c r="R23" i="7"/>
  <c r="Q23" i="7"/>
  <c r="P23" i="7"/>
  <c r="E23" i="7"/>
  <c r="S22" i="7"/>
  <c r="R22" i="7"/>
  <c r="Q22" i="7"/>
  <c r="P22" i="7"/>
  <c r="E22" i="7"/>
  <c r="U22" i="7" s="1"/>
  <c r="S21" i="7"/>
  <c r="R21" i="7"/>
  <c r="Q21" i="7"/>
  <c r="P21" i="7"/>
  <c r="E21" i="7"/>
  <c r="U21" i="7" s="1"/>
  <c r="S20" i="7"/>
  <c r="R20" i="7"/>
  <c r="Q20" i="7"/>
  <c r="P20" i="7"/>
  <c r="E20" i="7"/>
  <c r="S19" i="7"/>
  <c r="R19" i="7"/>
  <c r="Q19" i="7"/>
  <c r="P19" i="7"/>
  <c r="E19" i="7"/>
  <c r="T18" i="7"/>
  <c r="S18" i="7"/>
  <c r="R18" i="7"/>
  <c r="Q18" i="7"/>
  <c r="P18" i="7"/>
  <c r="E18" i="7"/>
  <c r="U18" i="7" s="1"/>
  <c r="O16" i="7"/>
  <c r="N16" i="7"/>
  <c r="M16" i="7"/>
  <c r="L16" i="7"/>
  <c r="K16" i="7"/>
  <c r="S16" i="7" s="1"/>
  <c r="J16" i="7"/>
  <c r="I16" i="7"/>
  <c r="H16" i="7"/>
  <c r="R16" i="7" s="1"/>
  <c r="G16" i="7"/>
  <c r="F16" i="7"/>
  <c r="C16" i="7"/>
  <c r="B16" i="7"/>
  <c r="T15" i="7"/>
  <c r="S15" i="7"/>
  <c r="R15" i="7"/>
  <c r="Q15" i="7"/>
  <c r="P15" i="7"/>
  <c r="E15" i="7"/>
  <c r="U15" i="7" s="1"/>
  <c r="S14" i="7"/>
  <c r="R14" i="7"/>
  <c r="Q14" i="7"/>
  <c r="P14" i="7"/>
  <c r="E14" i="7"/>
  <c r="T14" i="7" s="1"/>
  <c r="U13" i="7"/>
  <c r="T13" i="7"/>
  <c r="S13" i="7"/>
  <c r="R13" i="7"/>
  <c r="Q13" i="7"/>
  <c r="P13" i="7"/>
  <c r="E13" i="7"/>
  <c r="S12" i="7"/>
  <c r="R12" i="7"/>
  <c r="Q12" i="7"/>
  <c r="P12" i="7"/>
  <c r="E12" i="7"/>
  <c r="S11" i="7"/>
  <c r="R11" i="7"/>
  <c r="Q11" i="7"/>
  <c r="P11" i="7"/>
  <c r="E11" i="7"/>
  <c r="U11" i="7" s="1"/>
  <c r="S10" i="7"/>
  <c r="R10" i="7"/>
  <c r="Q10" i="7"/>
  <c r="P10" i="7"/>
  <c r="E10" i="7"/>
  <c r="U10" i="7" s="1"/>
  <c r="U9" i="7"/>
  <c r="S9" i="7"/>
  <c r="R9" i="7"/>
  <c r="Q9" i="7"/>
  <c r="P9" i="7"/>
  <c r="E9" i="7"/>
  <c r="T9" i="7" s="1"/>
  <c r="S96" i="6"/>
  <c r="R96" i="6"/>
  <c r="Q96" i="6"/>
  <c r="P96" i="6"/>
  <c r="E96" i="6"/>
  <c r="T95" i="6"/>
  <c r="S95" i="6"/>
  <c r="R95" i="6"/>
  <c r="Q95" i="6"/>
  <c r="P95" i="6"/>
  <c r="E95" i="6"/>
  <c r="U95" i="6" s="1"/>
  <c r="U94" i="6"/>
  <c r="S94" i="6"/>
  <c r="R94" i="6"/>
  <c r="Q94" i="6"/>
  <c r="P94" i="6"/>
  <c r="E94" i="6"/>
  <c r="T94" i="6" s="1"/>
  <c r="U93" i="6"/>
  <c r="S93" i="6"/>
  <c r="R93" i="6"/>
  <c r="Q93" i="6"/>
  <c r="P93" i="6"/>
  <c r="E93" i="6"/>
  <c r="T93" i="6" s="1"/>
  <c r="U92" i="6"/>
  <c r="T92" i="6"/>
  <c r="S92" i="6"/>
  <c r="R92" i="6"/>
  <c r="Q92" i="6"/>
  <c r="P92" i="6"/>
  <c r="E92" i="6"/>
  <c r="S91" i="6"/>
  <c r="R91" i="6"/>
  <c r="Q91" i="6"/>
  <c r="P91" i="6"/>
  <c r="E91" i="6"/>
  <c r="U91" i="6" s="1"/>
  <c r="S90" i="6"/>
  <c r="R90" i="6"/>
  <c r="Q90" i="6"/>
  <c r="P90" i="6"/>
  <c r="E90" i="6"/>
  <c r="U90" i="6" s="1"/>
  <c r="T89" i="6"/>
  <c r="S89" i="6"/>
  <c r="R89" i="6"/>
  <c r="Q89" i="6"/>
  <c r="P89" i="6"/>
  <c r="E89" i="6"/>
  <c r="U89" i="6" s="1"/>
  <c r="S88" i="6"/>
  <c r="R88" i="6"/>
  <c r="Q88" i="6"/>
  <c r="P88" i="6"/>
  <c r="E88" i="6"/>
  <c r="S86" i="6"/>
  <c r="R86" i="6"/>
  <c r="Q86" i="6"/>
  <c r="P86" i="6"/>
  <c r="E86" i="6"/>
  <c r="U86" i="6" s="1"/>
  <c r="O74" i="6"/>
  <c r="N74" i="6"/>
  <c r="M74" i="6"/>
  <c r="L74" i="6"/>
  <c r="K74" i="6"/>
  <c r="S74" i="6" s="1"/>
  <c r="J74" i="6"/>
  <c r="I74" i="6"/>
  <c r="H74" i="6"/>
  <c r="G74" i="6"/>
  <c r="F74" i="6"/>
  <c r="C74" i="6"/>
  <c r="B74" i="6"/>
  <c r="O73" i="6"/>
  <c r="N73" i="6"/>
  <c r="M73" i="6"/>
  <c r="L73" i="6"/>
  <c r="K73" i="6"/>
  <c r="J73" i="6"/>
  <c r="R73" i="6" s="1"/>
  <c r="I73" i="6"/>
  <c r="H73" i="6"/>
  <c r="G73" i="6"/>
  <c r="F73" i="6"/>
  <c r="C73" i="6"/>
  <c r="B73" i="6"/>
  <c r="O72" i="6"/>
  <c r="N72" i="6"/>
  <c r="M72" i="6"/>
  <c r="L72" i="6"/>
  <c r="K72" i="6"/>
  <c r="S72" i="6" s="1"/>
  <c r="J72" i="6"/>
  <c r="I72" i="6"/>
  <c r="H72" i="6"/>
  <c r="R72" i="6" s="1"/>
  <c r="G72" i="6"/>
  <c r="F72" i="6"/>
  <c r="C72" i="6"/>
  <c r="B72" i="6"/>
  <c r="E72" i="6" s="1"/>
  <c r="S71" i="6"/>
  <c r="R71" i="6"/>
  <c r="Q71" i="6"/>
  <c r="P71" i="6"/>
  <c r="E71" i="6"/>
  <c r="U71" i="6" s="1"/>
  <c r="S70" i="6"/>
  <c r="R70" i="6"/>
  <c r="Q70" i="6"/>
  <c r="P70" i="6"/>
  <c r="E70" i="6"/>
  <c r="O68" i="6"/>
  <c r="N68" i="6"/>
  <c r="M68" i="6"/>
  <c r="L68" i="6"/>
  <c r="K68" i="6"/>
  <c r="J68" i="6"/>
  <c r="I68" i="6"/>
  <c r="H68" i="6"/>
  <c r="G68" i="6"/>
  <c r="F68" i="6"/>
  <c r="C68" i="6"/>
  <c r="B68" i="6"/>
  <c r="O67" i="6"/>
  <c r="N67" i="6"/>
  <c r="M67" i="6"/>
  <c r="L67" i="6"/>
  <c r="K67" i="6"/>
  <c r="J67" i="6"/>
  <c r="I67" i="6"/>
  <c r="S67" i="6" s="1"/>
  <c r="H67" i="6"/>
  <c r="R67" i="6" s="1"/>
  <c r="G67" i="6"/>
  <c r="F67" i="6"/>
  <c r="C67" i="6"/>
  <c r="E67" i="6" s="1"/>
  <c r="B67" i="6"/>
  <c r="S66" i="6"/>
  <c r="R66" i="6"/>
  <c r="Q66" i="6"/>
  <c r="P66" i="6"/>
  <c r="E66" i="6"/>
  <c r="S65" i="6"/>
  <c r="R65" i="6"/>
  <c r="Q65" i="6"/>
  <c r="P65" i="6"/>
  <c r="E65" i="6"/>
  <c r="T64" i="6"/>
  <c r="S64" i="6"/>
  <c r="R64" i="6"/>
  <c r="Q64" i="6"/>
  <c r="P64" i="6"/>
  <c r="E64" i="6"/>
  <c r="U64" i="6" s="1"/>
  <c r="U63" i="6"/>
  <c r="S63" i="6"/>
  <c r="R63" i="6"/>
  <c r="Q63" i="6"/>
  <c r="P63" i="6"/>
  <c r="E63" i="6"/>
  <c r="T63" i="6" s="1"/>
  <c r="S62" i="6"/>
  <c r="R62" i="6"/>
  <c r="Q62" i="6"/>
  <c r="P62" i="6"/>
  <c r="E62" i="6"/>
  <c r="O60" i="6"/>
  <c r="N60" i="6"/>
  <c r="M60" i="6"/>
  <c r="L60" i="6"/>
  <c r="K60" i="6"/>
  <c r="J60" i="6"/>
  <c r="I60" i="6"/>
  <c r="H60" i="6"/>
  <c r="C60" i="6"/>
  <c r="B60" i="6"/>
  <c r="E60" i="6" s="1"/>
  <c r="S59" i="6"/>
  <c r="R59" i="6"/>
  <c r="Q59" i="6"/>
  <c r="P59" i="6"/>
  <c r="E59" i="6"/>
  <c r="U59" i="6" s="1"/>
  <c r="S58" i="6"/>
  <c r="R58" i="6"/>
  <c r="Q58" i="6"/>
  <c r="P58" i="6"/>
  <c r="E58" i="6"/>
  <c r="U58" i="6" s="1"/>
  <c r="T57" i="6"/>
  <c r="S57" i="6"/>
  <c r="R57" i="6"/>
  <c r="Q57" i="6"/>
  <c r="P57" i="6"/>
  <c r="E57" i="6"/>
  <c r="U57" i="6" s="1"/>
  <c r="S56" i="6"/>
  <c r="R56" i="6"/>
  <c r="Q56" i="6"/>
  <c r="P56" i="6"/>
  <c r="E56" i="6"/>
  <c r="O54" i="6"/>
  <c r="N54" i="6"/>
  <c r="M54" i="6"/>
  <c r="L54" i="6"/>
  <c r="K54" i="6"/>
  <c r="J54" i="6"/>
  <c r="I54" i="6"/>
  <c r="S54" i="6" s="1"/>
  <c r="H54" i="6"/>
  <c r="R54" i="6" s="1"/>
  <c r="G54" i="6"/>
  <c r="F54" i="6"/>
  <c r="C54" i="6"/>
  <c r="E54" i="6" s="1"/>
  <c r="B54" i="6"/>
  <c r="S53" i="6"/>
  <c r="R53" i="6"/>
  <c r="Q53" i="6"/>
  <c r="P53" i="6"/>
  <c r="E53" i="6"/>
  <c r="S52" i="6"/>
  <c r="R52" i="6"/>
  <c r="Q52" i="6"/>
  <c r="P52" i="6"/>
  <c r="E52" i="6"/>
  <c r="U52" i="6" s="1"/>
  <c r="U51" i="6"/>
  <c r="S51" i="6"/>
  <c r="R51" i="6"/>
  <c r="Q51" i="6"/>
  <c r="P51" i="6"/>
  <c r="E51" i="6"/>
  <c r="T51" i="6" s="1"/>
  <c r="U50" i="6"/>
  <c r="T50" i="6"/>
  <c r="S50" i="6"/>
  <c r="R50" i="6"/>
  <c r="Q50" i="6"/>
  <c r="P50" i="6"/>
  <c r="E50" i="6"/>
  <c r="T49" i="6"/>
  <c r="S49" i="6"/>
  <c r="R49" i="6"/>
  <c r="Q49" i="6"/>
  <c r="P49" i="6"/>
  <c r="E49" i="6"/>
  <c r="U49" i="6" s="1"/>
  <c r="S48" i="6"/>
  <c r="R48" i="6"/>
  <c r="Q48" i="6"/>
  <c r="P48" i="6"/>
  <c r="E48" i="6"/>
  <c r="U48" i="6" s="1"/>
  <c r="S47" i="6"/>
  <c r="R47" i="6"/>
  <c r="Q47" i="6"/>
  <c r="P47" i="6"/>
  <c r="E47" i="6"/>
  <c r="U47" i="6" s="1"/>
  <c r="U46" i="6"/>
  <c r="T46" i="6"/>
  <c r="S46" i="6"/>
  <c r="R46" i="6"/>
  <c r="Q46" i="6"/>
  <c r="P46" i="6"/>
  <c r="E46" i="6"/>
  <c r="S45" i="6"/>
  <c r="R45" i="6"/>
  <c r="Q45" i="6"/>
  <c r="P45" i="6"/>
  <c r="E45" i="6"/>
  <c r="S44" i="6"/>
  <c r="R44" i="6"/>
  <c r="Q44" i="6"/>
  <c r="P44" i="6"/>
  <c r="E44" i="6"/>
  <c r="T44" i="6" s="1"/>
  <c r="S43" i="6"/>
  <c r="R43" i="6"/>
  <c r="Q43" i="6"/>
  <c r="P43" i="6"/>
  <c r="E43" i="6"/>
  <c r="T43" i="6" s="1"/>
  <c r="O41" i="6"/>
  <c r="N41" i="6"/>
  <c r="M41" i="6"/>
  <c r="L41" i="6"/>
  <c r="K41" i="6"/>
  <c r="J41" i="6"/>
  <c r="I41" i="6"/>
  <c r="H41" i="6"/>
  <c r="G41" i="6"/>
  <c r="F41" i="6"/>
  <c r="C41" i="6"/>
  <c r="B41" i="6"/>
  <c r="S40" i="6"/>
  <c r="R40" i="6"/>
  <c r="Q40" i="6"/>
  <c r="P40" i="6"/>
  <c r="E40" i="6"/>
  <c r="T40" i="6" s="1"/>
  <c r="U39" i="6"/>
  <c r="S39" i="6"/>
  <c r="R39" i="6"/>
  <c r="Q39" i="6"/>
  <c r="P39" i="6"/>
  <c r="E39" i="6"/>
  <c r="T39" i="6" s="1"/>
  <c r="U38" i="6"/>
  <c r="T38" i="6"/>
  <c r="S38" i="6"/>
  <c r="R38" i="6"/>
  <c r="Q38" i="6"/>
  <c r="P38" i="6"/>
  <c r="E38" i="6"/>
  <c r="T37" i="6"/>
  <c r="S37" i="6"/>
  <c r="R37" i="6"/>
  <c r="Q37" i="6"/>
  <c r="P37" i="6"/>
  <c r="E37" i="6"/>
  <c r="U37" i="6" s="1"/>
  <c r="S36" i="6"/>
  <c r="R36" i="6"/>
  <c r="Q36" i="6"/>
  <c r="P36" i="6"/>
  <c r="E36" i="6"/>
  <c r="U36" i="6" s="1"/>
  <c r="O34" i="6"/>
  <c r="N34" i="6"/>
  <c r="M34" i="6"/>
  <c r="L34" i="6"/>
  <c r="K34" i="6"/>
  <c r="J34" i="6"/>
  <c r="I34" i="6"/>
  <c r="H34" i="6"/>
  <c r="R34" i="6" s="1"/>
  <c r="G34" i="6"/>
  <c r="F34" i="6"/>
  <c r="C34" i="6"/>
  <c r="B34" i="6"/>
  <c r="S33" i="6"/>
  <c r="R33" i="6"/>
  <c r="Q33" i="6"/>
  <c r="P33" i="6"/>
  <c r="E33" i="6"/>
  <c r="S31" i="6"/>
  <c r="O31" i="6"/>
  <c r="N31" i="6"/>
  <c r="M31" i="6"/>
  <c r="L31" i="6"/>
  <c r="K31" i="6"/>
  <c r="J31" i="6"/>
  <c r="I31" i="6"/>
  <c r="H31" i="6"/>
  <c r="R31" i="6" s="1"/>
  <c r="G31" i="6"/>
  <c r="F31" i="6"/>
  <c r="C31" i="6"/>
  <c r="B31" i="6"/>
  <c r="E31" i="6" s="1"/>
  <c r="S30" i="6"/>
  <c r="R30" i="6"/>
  <c r="Q30" i="6"/>
  <c r="P30" i="6"/>
  <c r="E30" i="6"/>
  <c r="U30" i="6" s="1"/>
  <c r="S29" i="6"/>
  <c r="R29" i="6"/>
  <c r="Q29" i="6"/>
  <c r="P29" i="6"/>
  <c r="E29" i="6"/>
  <c r="U29" i="6" s="1"/>
  <c r="S28" i="6"/>
  <c r="R28" i="6"/>
  <c r="Q28" i="6"/>
  <c r="P28" i="6"/>
  <c r="E28" i="6"/>
  <c r="T27" i="6"/>
  <c r="S27" i="6"/>
  <c r="R27" i="6"/>
  <c r="Q27" i="6"/>
  <c r="P27" i="6"/>
  <c r="E27" i="6"/>
  <c r="U27" i="6" s="1"/>
  <c r="S25" i="6"/>
  <c r="O25" i="6"/>
  <c r="N25" i="6"/>
  <c r="M25" i="6"/>
  <c r="L25" i="6"/>
  <c r="K25" i="6"/>
  <c r="J25" i="6"/>
  <c r="I25" i="6"/>
  <c r="H25" i="6"/>
  <c r="R25" i="6" s="1"/>
  <c r="G25" i="6"/>
  <c r="F25" i="6"/>
  <c r="C25" i="6"/>
  <c r="B25" i="6"/>
  <c r="E25" i="6" s="1"/>
  <c r="S24" i="6"/>
  <c r="R24" i="6"/>
  <c r="Q24" i="6"/>
  <c r="P24" i="6"/>
  <c r="E24" i="6"/>
  <c r="S23" i="6"/>
  <c r="R23" i="6"/>
  <c r="Q23" i="6"/>
  <c r="P23" i="6"/>
  <c r="E23" i="6"/>
  <c r="T23" i="6" s="1"/>
  <c r="U22" i="6"/>
  <c r="T22" i="6"/>
  <c r="S22" i="6"/>
  <c r="R22" i="6"/>
  <c r="Q22" i="6"/>
  <c r="P22" i="6"/>
  <c r="E22" i="6"/>
  <c r="U21" i="6"/>
  <c r="T21" i="6"/>
  <c r="S21" i="6"/>
  <c r="R21" i="6"/>
  <c r="Q21" i="6"/>
  <c r="P21" i="6"/>
  <c r="E21" i="6"/>
  <c r="S20" i="6"/>
  <c r="R20" i="6"/>
  <c r="Q20" i="6"/>
  <c r="P20" i="6"/>
  <c r="E20" i="6"/>
  <c r="U20" i="6" s="1"/>
  <c r="S19" i="6"/>
  <c r="R19" i="6"/>
  <c r="Q19" i="6"/>
  <c r="P19" i="6"/>
  <c r="E19" i="6"/>
  <c r="U19" i="6" s="1"/>
  <c r="U18" i="6"/>
  <c r="S18" i="6"/>
  <c r="R18" i="6"/>
  <c r="Q18" i="6"/>
  <c r="P18" i="6"/>
  <c r="E18" i="6"/>
  <c r="T18" i="6" s="1"/>
  <c r="O16" i="6"/>
  <c r="N16" i="6"/>
  <c r="M16" i="6"/>
  <c r="L16" i="6"/>
  <c r="K16" i="6"/>
  <c r="S16" i="6" s="1"/>
  <c r="J16" i="6"/>
  <c r="I16" i="6"/>
  <c r="H16" i="6"/>
  <c r="G16" i="6"/>
  <c r="F16" i="6"/>
  <c r="C16" i="6"/>
  <c r="B16" i="6"/>
  <c r="E16" i="6" s="1"/>
  <c r="S15" i="6"/>
  <c r="R15" i="6"/>
  <c r="Q15" i="6"/>
  <c r="P15" i="6"/>
  <c r="E15" i="6"/>
  <c r="U15" i="6" s="1"/>
  <c r="S14" i="6"/>
  <c r="R14" i="6"/>
  <c r="Q14" i="6"/>
  <c r="P14" i="6"/>
  <c r="E14" i="6"/>
  <c r="T13" i="6"/>
  <c r="S13" i="6"/>
  <c r="R13" i="6"/>
  <c r="Q13" i="6"/>
  <c r="P13" i="6"/>
  <c r="E13" i="6"/>
  <c r="U13" i="6" s="1"/>
  <c r="U12" i="6"/>
  <c r="S12" i="6"/>
  <c r="R12" i="6"/>
  <c r="Q12" i="6"/>
  <c r="P12" i="6"/>
  <c r="E12" i="6"/>
  <c r="T12" i="6" s="1"/>
  <c r="S11" i="6"/>
  <c r="R11" i="6"/>
  <c r="Q11" i="6"/>
  <c r="P11" i="6"/>
  <c r="E11" i="6"/>
  <c r="U11" i="6" s="1"/>
  <c r="U10" i="6"/>
  <c r="S10" i="6"/>
  <c r="R10" i="6"/>
  <c r="Q10" i="6"/>
  <c r="P10" i="6"/>
  <c r="T10" i="6" s="1"/>
  <c r="E10" i="6"/>
  <c r="S9" i="6"/>
  <c r="R9" i="6"/>
  <c r="Q9" i="6"/>
  <c r="P9" i="6"/>
  <c r="E9" i="6"/>
  <c r="U9" i="6" s="1"/>
  <c r="S96" i="5"/>
  <c r="R96" i="5"/>
  <c r="Q96" i="5"/>
  <c r="P96" i="5"/>
  <c r="E96" i="5"/>
  <c r="U96" i="5" s="1"/>
  <c r="T95" i="5"/>
  <c r="S95" i="5"/>
  <c r="R95" i="5"/>
  <c r="Q95" i="5"/>
  <c r="P95" i="5"/>
  <c r="E95" i="5"/>
  <c r="U95" i="5" s="1"/>
  <c r="S94" i="5"/>
  <c r="R94" i="5"/>
  <c r="Q94" i="5"/>
  <c r="P94" i="5"/>
  <c r="E94" i="5"/>
  <c r="S93" i="5"/>
  <c r="R93" i="5"/>
  <c r="Q93" i="5"/>
  <c r="P93" i="5"/>
  <c r="E93" i="5"/>
  <c r="U93" i="5" s="1"/>
  <c r="S92" i="5"/>
  <c r="R92" i="5"/>
  <c r="Q92" i="5"/>
  <c r="P92" i="5"/>
  <c r="E92" i="5"/>
  <c r="T92" i="5" s="1"/>
  <c r="S91" i="5"/>
  <c r="R91" i="5"/>
  <c r="Q91" i="5"/>
  <c r="P91" i="5"/>
  <c r="E91" i="5"/>
  <c r="U91" i="5" s="1"/>
  <c r="U90" i="5"/>
  <c r="T90" i="5"/>
  <c r="S90" i="5"/>
  <c r="R90" i="5"/>
  <c r="Q90" i="5"/>
  <c r="P90" i="5"/>
  <c r="E90" i="5"/>
  <c r="S89" i="5"/>
  <c r="R89" i="5"/>
  <c r="Q89" i="5"/>
  <c r="P89" i="5"/>
  <c r="E89" i="5"/>
  <c r="U89" i="5" s="1"/>
  <c r="S88" i="5"/>
  <c r="R88" i="5"/>
  <c r="Q88" i="5"/>
  <c r="P88" i="5"/>
  <c r="E88" i="5"/>
  <c r="U88" i="5" s="1"/>
  <c r="T86" i="5"/>
  <c r="S86" i="5"/>
  <c r="R86" i="5"/>
  <c r="Q86" i="5"/>
  <c r="P86" i="5"/>
  <c r="E86" i="5"/>
  <c r="U86" i="5" s="1"/>
  <c r="O74" i="5"/>
  <c r="N74" i="5"/>
  <c r="M74" i="5"/>
  <c r="L74" i="5"/>
  <c r="K74" i="5"/>
  <c r="S74" i="5" s="1"/>
  <c r="J74" i="5"/>
  <c r="I74" i="5"/>
  <c r="H74" i="5"/>
  <c r="G74" i="5"/>
  <c r="F74" i="5"/>
  <c r="C74" i="5"/>
  <c r="B74" i="5"/>
  <c r="O73" i="5"/>
  <c r="N73" i="5"/>
  <c r="M73" i="5"/>
  <c r="L73" i="5"/>
  <c r="K73" i="5"/>
  <c r="J73" i="5"/>
  <c r="I73" i="5"/>
  <c r="H73" i="5"/>
  <c r="R73" i="5" s="1"/>
  <c r="G73" i="5"/>
  <c r="F73" i="5"/>
  <c r="C73" i="5"/>
  <c r="B73" i="5"/>
  <c r="E73" i="5" s="1"/>
  <c r="O72" i="5"/>
  <c r="N72" i="5"/>
  <c r="M72" i="5"/>
  <c r="L72" i="5"/>
  <c r="K72" i="5"/>
  <c r="J72" i="5"/>
  <c r="I72" i="5"/>
  <c r="S72" i="5" s="1"/>
  <c r="H72" i="5"/>
  <c r="R72" i="5" s="1"/>
  <c r="G72" i="5"/>
  <c r="F72" i="5"/>
  <c r="C72" i="5"/>
  <c r="B72" i="5"/>
  <c r="E72" i="5" s="1"/>
  <c r="S71" i="5"/>
  <c r="R71" i="5"/>
  <c r="Q71" i="5"/>
  <c r="P71" i="5"/>
  <c r="E71" i="5"/>
  <c r="U71" i="5" s="1"/>
  <c r="S70" i="5"/>
  <c r="R70" i="5"/>
  <c r="Q70" i="5"/>
  <c r="P70" i="5"/>
  <c r="E70" i="5"/>
  <c r="T70" i="5" s="1"/>
  <c r="O68" i="5"/>
  <c r="N68" i="5"/>
  <c r="M68" i="5"/>
  <c r="L68" i="5"/>
  <c r="K68" i="5"/>
  <c r="J68" i="5"/>
  <c r="I68" i="5"/>
  <c r="H68" i="5"/>
  <c r="G68" i="5"/>
  <c r="F68" i="5"/>
  <c r="C68" i="5"/>
  <c r="B68" i="5"/>
  <c r="Q67" i="5"/>
  <c r="O67" i="5"/>
  <c r="N67" i="5"/>
  <c r="M67" i="5"/>
  <c r="L67" i="5"/>
  <c r="K67" i="5"/>
  <c r="J67" i="5"/>
  <c r="I67" i="5"/>
  <c r="S67" i="5" s="1"/>
  <c r="H67" i="5"/>
  <c r="R67" i="5" s="1"/>
  <c r="G67" i="5"/>
  <c r="F67" i="5"/>
  <c r="C67" i="5"/>
  <c r="B67" i="5"/>
  <c r="S66" i="5"/>
  <c r="R66" i="5"/>
  <c r="Q66" i="5"/>
  <c r="P66" i="5"/>
  <c r="E66" i="5"/>
  <c r="U66" i="5" s="1"/>
  <c r="S65" i="5"/>
  <c r="R65" i="5"/>
  <c r="Q65" i="5"/>
  <c r="P65" i="5"/>
  <c r="E65" i="5"/>
  <c r="S64" i="5"/>
  <c r="R64" i="5"/>
  <c r="Q64" i="5"/>
  <c r="P64" i="5"/>
  <c r="E64" i="5"/>
  <c r="U64" i="5" s="1"/>
  <c r="S63" i="5"/>
  <c r="R63" i="5"/>
  <c r="Q63" i="5"/>
  <c r="P63" i="5"/>
  <c r="E63" i="5"/>
  <c r="S62" i="5"/>
  <c r="R62" i="5"/>
  <c r="Q62" i="5"/>
  <c r="P62" i="5"/>
  <c r="E62" i="5"/>
  <c r="T62" i="5" s="1"/>
  <c r="O60" i="5"/>
  <c r="N60" i="5"/>
  <c r="M60" i="5"/>
  <c r="L60" i="5"/>
  <c r="K60" i="5"/>
  <c r="J60" i="5"/>
  <c r="I60" i="5"/>
  <c r="S60" i="5" s="1"/>
  <c r="H60" i="5"/>
  <c r="R60" i="5" s="1"/>
  <c r="C60" i="5"/>
  <c r="B60" i="5"/>
  <c r="T59" i="5"/>
  <c r="S59" i="5"/>
  <c r="R59" i="5"/>
  <c r="Q59" i="5"/>
  <c r="P59" i="5"/>
  <c r="E59" i="5"/>
  <c r="U59" i="5" s="1"/>
  <c r="U58" i="5"/>
  <c r="S58" i="5"/>
  <c r="R58" i="5"/>
  <c r="Q58" i="5"/>
  <c r="P58" i="5"/>
  <c r="E58" i="5"/>
  <c r="T58" i="5" s="1"/>
  <c r="S57" i="5"/>
  <c r="R57" i="5"/>
  <c r="Q57" i="5"/>
  <c r="P57" i="5"/>
  <c r="E57" i="5"/>
  <c r="U57" i="5" s="1"/>
  <c r="U56" i="5"/>
  <c r="S56" i="5"/>
  <c r="R56" i="5"/>
  <c r="Q56" i="5"/>
  <c r="P56" i="5"/>
  <c r="E56" i="5"/>
  <c r="T56" i="5" s="1"/>
  <c r="S54" i="5"/>
  <c r="O54" i="5"/>
  <c r="N54" i="5"/>
  <c r="M54" i="5"/>
  <c r="L54" i="5"/>
  <c r="K54" i="5"/>
  <c r="J54" i="5"/>
  <c r="I54" i="5"/>
  <c r="H54" i="5"/>
  <c r="G54" i="5"/>
  <c r="F54" i="5"/>
  <c r="C54" i="5"/>
  <c r="B54" i="5"/>
  <c r="E54" i="5" s="1"/>
  <c r="S53" i="5"/>
  <c r="R53" i="5"/>
  <c r="Q53" i="5"/>
  <c r="P53" i="5"/>
  <c r="E53" i="5"/>
  <c r="S52" i="5"/>
  <c r="R52" i="5"/>
  <c r="Q52" i="5"/>
  <c r="P52" i="5"/>
  <c r="E52" i="5"/>
  <c r="U52" i="5" s="1"/>
  <c r="S51" i="5"/>
  <c r="R51" i="5"/>
  <c r="Q51" i="5"/>
  <c r="P51" i="5"/>
  <c r="E51" i="5"/>
  <c r="S50" i="5"/>
  <c r="R50" i="5"/>
  <c r="Q50" i="5"/>
  <c r="P50" i="5"/>
  <c r="E50" i="5"/>
  <c r="U50" i="5" s="1"/>
  <c r="S49" i="5"/>
  <c r="R49" i="5"/>
  <c r="Q49" i="5"/>
  <c r="P49" i="5"/>
  <c r="E49" i="5"/>
  <c r="T49" i="5" s="1"/>
  <c r="U48" i="5"/>
  <c r="S48" i="5"/>
  <c r="R48" i="5"/>
  <c r="Q48" i="5"/>
  <c r="P48" i="5"/>
  <c r="E48" i="5"/>
  <c r="T48" i="5" s="1"/>
  <c r="S47" i="5"/>
  <c r="R47" i="5"/>
  <c r="Q47" i="5"/>
  <c r="P47" i="5"/>
  <c r="E47" i="5"/>
  <c r="T47" i="5" s="1"/>
  <c r="S46" i="5"/>
  <c r="R46" i="5"/>
  <c r="Q46" i="5"/>
  <c r="P46" i="5"/>
  <c r="E46" i="5"/>
  <c r="S45" i="5"/>
  <c r="R45" i="5"/>
  <c r="Q45" i="5"/>
  <c r="P45" i="5"/>
  <c r="E45" i="5"/>
  <c r="T45" i="5" s="1"/>
  <c r="U44" i="5"/>
  <c r="T44" i="5"/>
  <c r="S44" i="5"/>
  <c r="R44" i="5"/>
  <c r="Q44" i="5"/>
  <c r="P44" i="5"/>
  <c r="E44" i="5"/>
  <c r="S43" i="5"/>
  <c r="R43" i="5"/>
  <c r="Q43" i="5"/>
  <c r="P43" i="5"/>
  <c r="E43" i="5"/>
  <c r="T43" i="5" s="1"/>
  <c r="O41" i="5"/>
  <c r="N41" i="5"/>
  <c r="M41" i="5"/>
  <c r="L41" i="5"/>
  <c r="K41" i="5"/>
  <c r="J41" i="5"/>
  <c r="I41" i="5"/>
  <c r="S41" i="5" s="1"/>
  <c r="H41" i="5"/>
  <c r="R41" i="5" s="1"/>
  <c r="G41" i="5"/>
  <c r="F41" i="5"/>
  <c r="C41" i="5"/>
  <c r="B41" i="5"/>
  <c r="U40" i="5"/>
  <c r="S40" i="5"/>
  <c r="R40" i="5"/>
  <c r="Q40" i="5"/>
  <c r="P40" i="5"/>
  <c r="E40" i="5"/>
  <c r="T40" i="5" s="1"/>
  <c r="S39" i="5"/>
  <c r="R39" i="5"/>
  <c r="Q39" i="5"/>
  <c r="P39" i="5"/>
  <c r="E39" i="5"/>
  <c r="U39" i="5" s="1"/>
  <c r="S38" i="5"/>
  <c r="R38" i="5"/>
  <c r="Q38" i="5"/>
  <c r="P38" i="5"/>
  <c r="E38" i="5"/>
  <c r="T38" i="5" s="1"/>
  <c r="U37" i="5"/>
  <c r="S37" i="5"/>
  <c r="R37" i="5"/>
  <c r="Q37" i="5"/>
  <c r="P37" i="5"/>
  <c r="T37" i="5" s="1"/>
  <c r="E37" i="5"/>
  <c r="U36" i="5"/>
  <c r="S36" i="5"/>
  <c r="R36" i="5"/>
  <c r="Q36" i="5"/>
  <c r="P36" i="5"/>
  <c r="E36" i="5"/>
  <c r="O34" i="5"/>
  <c r="N34" i="5"/>
  <c r="M34" i="5"/>
  <c r="L34" i="5"/>
  <c r="K34" i="5"/>
  <c r="J34" i="5"/>
  <c r="I34" i="5"/>
  <c r="S34" i="5" s="1"/>
  <c r="H34" i="5"/>
  <c r="G34" i="5"/>
  <c r="F34" i="5"/>
  <c r="C34" i="5"/>
  <c r="B34" i="5"/>
  <c r="S33" i="5"/>
  <c r="R33" i="5"/>
  <c r="Q33" i="5"/>
  <c r="U33" i="5" s="1"/>
  <c r="P33" i="5"/>
  <c r="E33" i="5"/>
  <c r="O31" i="5"/>
  <c r="N31" i="5"/>
  <c r="M31" i="5"/>
  <c r="L31" i="5"/>
  <c r="K31" i="5"/>
  <c r="J31" i="5"/>
  <c r="I31" i="5"/>
  <c r="S31" i="5" s="1"/>
  <c r="H31" i="5"/>
  <c r="G31" i="5"/>
  <c r="F31" i="5"/>
  <c r="C31" i="5"/>
  <c r="B31" i="5"/>
  <c r="S30" i="5"/>
  <c r="R30" i="5"/>
  <c r="Q30" i="5"/>
  <c r="P30" i="5"/>
  <c r="E30" i="5"/>
  <c r="S29" i="5"/>
  <c r="R29" i="5"/>
  <c r="Q29" i="5"/>
  <c r="P29" i="5"/>
  <c r="E29" i="5"/>
  <c r="U29" i="5" s="1"/>
  <c r="U28" i="5"/>
  <c r="S28" i="5"/>
  <c r="R28" i="5"/>
  <c r="Q28" i="5"/>
  <c r="P28" i="5"/>
  <c r="E28" i="5"/>
  <c r="T28" i="5" s="1"/>
  <c r="T27" i="5"/>
  <c r="S27" i="5"/>
  <c r="R27" i="5"/>
  <c r="Q27" i="5"/>
  <c r="P27" i="5"/>
  <c r="E27" i="5"/>
  <c r="U27" i="5" s="1"/>
  <c r="O25" i="5"/>
  <c r="N25" i="5"/>
  <c r="M25" i="5"/>
  <c r="L25" i="5"/>
  <c r="K25" i="5"/>
  <c r="J25" i="5"/>
  <c r="I25" i="5"/>
  <c r="S25" i="5" s="1"/>
  <c r="H25" i="5"/>
  <c r="G25" i="5"/>
  <c r="F25" i="5"/>
  <c r="C25" i="5"/>
  <c r="B25" i="5"/>
  <c r="E25" i="5" s="1"/>
  <c r="S24" i="5"/>
  <c r="R24" i="5"/>
  <c r="Q24" i="5"/>
  <c r="P24" i="5"/>
  <c r="E24" i="5"/>
  <c r="U24" i="5" s="1"/>
  <c r="U23" i="5"/>
  <c r="S23" i="5"/>
  <c r="R23" i="5"/>
  <c r="Q23" i="5"/>
  <c r="P23" i="5"/>
  <c r="E23" i="5"/>
  <c r="T23" i="5" s="1"/>
  <c r="T22" i="5"/>
  <c r="S22" i="5"/>
  <c r="R22" i="5"/>
  <c r="Q22" i="5"/>
  <c r="P22" i="5"/>
  <c r="E22" i="5"/>
  <c r="U22" i="5" s="1"/>
  <c r="U21" i="5"/>
  <c r="S21" i="5"/>
  <c r="R21" i="5"/>
  <c r="Q21" i="5"/>
  <c r="P21" i="5"/>
  <c r="E21" i="5"/>
  <c r="T21" i="5" s="1"/>
  <c r="S20" i="5"/>
  <c r="R20" i="5"/>
  <c r="Q20" i="5"/>
  <c r="P20" i="5"/>
  <c r="E20" i="5"/>
  <c r="S19" i="5"/>
  <c r="R19" i="5"/>
  <c r="Q19" i="5"/>
  <c r="P19" i="5"/>
  <c r="E19" i="5"/>
  <c r="T19" i="5" s="1"/>
  <c r="T18" i="5"/>
  <c r="S18" i="5"/>
  <c r="R18" i="5"/>
  <c r="Q18" i="5"/>
  <c r="P18" i="5"/>
  <c r="E18" i="5"/>
  <c r="U18" i="5" s="1"/>
  <c r="O16" i="5"/>
  <c r="N16" i="5"/>
  <c r="M16" i="5"/>
  <c r="L16" i="5"/>
  <c r="K16" i="5"/>
  <c r="J16" i="5"/>
  <c r="I16" i="5"/>
  <c r="S16" i="5" s="1"/>
  <c r="H16" i="5"/>
  <c r="R16" i="5" s="1"/>
  <c r="G16" i="5"/>
  <c r="F16" i="5"/>
  <c r="C16" i="5"/>
  <c r="B16" i="5"/>
  <c r="E16" i="5" s="1"/>
  <c r="S15" i="5"/>
  <c r="R15" i="5"/>
  <c r="Q15" i="5"/>
  <c r="P15" i="5"/>
  <c r="E15" i="5"/>
  <c r="U15" i="5" s="1"/>
  <c r="S14" i="5"/>
  <c r="R14" i="5"/>
  <c r="Q14" i="5"/>
  <c r="P14" i="5"/>
  <c r="E14" i="5"/>
  <c r="T14" i="5" s="1"/>
  <c r="U13" i="5"/>
  <c r="S13" i="5"/>
  <c r="R13" i="5"/>
  <c r="Q13" i="5"/>
  <c r="P13" i="5"/>
  <c r="E13" i="5"/>
  <c r="T13" i="5" s="1"/>
  <c r="S12" i="5"/>
  <c r="R12" i="5"/>
  <c r="Q12" i="5"/>
  <c r="P12" i="5"/>
  <c r="E12" i="5"/>
  <c r="S11" i="5"/>
  <c r="R11" i="5"/>
  <c r="Q11" i="5"/>
  <c r="P11" i="5"/>
  <c r="E11" i="5"/>
  <c r="U11" i="5" s="1"/>
  <c r="S10" i="5"/>
  <c r="R10" i="5"/>
  <c r="Q10" i="5"/>
  <c r="P10" i="5"/>
  <c r="E10" i="5"/>
  <c r="T10" i="5" s="1"/>
  <c r="U9" i="5"/>
  <c r="S9" i="5"/>
  <c r="R9" i="5"/>
  <c r="Q9" i="5"/>
  <c r="P9" i="5"/>
  <c r="E9" i="5"/>
  <c r="T9" i="5" s="1"/>
  <c r="S96" i="4"/>
  <c r="R96" i="4"/>
  <c r="Q96" i="4"/>
  <c r="P96" i="4"/>
  <c r="E96" i="4"/>
  <c r="S95" i="4"/>
  <c r="R95" i="4"/>
  <c r="Q95" i="4"/>
  <c r="P95" i="4"/>
  <c r="E95" i="4"/>
  <c r="U95" i="4" s="1"/>
  <c r="U94" i="4"/>
  <c r="S94" i="4"/>
  <c r="R94" i="4"/>
  <c r="Q94" i="4"/>
  <c r="P94" i="4"/>
  <c r="E94" i="4"/>
  <c r="T94" i="4" s="1"/>
  <c r="T93" i="4"/>
  <c r="S93" i="4"/>
  <c r="R93" i="4"/>
  <c r="Q93" i="4"/>
  <c r="P93" i="4"/>
  <c r="E93" i="4"/>
  <c r="U93" i="4" s="1"/>
  <c r="S92" i="4"/>
  <c r="R92" i="4"/>
  <c r="Q92" i="4"/>
  <c r="P92" i="4"/>
  <c r="E92" i="4"/>
  <c r="T92" i="4" s="1"/>
  <c r="S91" i="4"/>
  <c r="R91" i="4"/>
  <c r="Q91" i="4"/>
  <c r="P91" i="4"/>
  <c r="E91" i="4"/>
  <c r="U91" i="4" s="1"/>
  <c r="S90" i="4"/>
  <c r="R90" i="4"/>
  <c r="Q90" i="4"/>
  <c r="P90" i="4"/>
  <c r="E90" i="4"/>
  <c r="T90" i="4" s="1"/>
  <c r="U89" i="4"/>
  <c r="S89" i="4"/>
  <c r="R89" i="4"/>
  <c r="Q89" i="4"/>
  <c r="P89" i="4"/>
  <c r="E89" i="4"/>
  <c r="T89" i="4" s="1"/>
  <c r="S88" i="4"/>
  <c r="R88" i="4"/>
  <c r="Q88" i="4"/>
  <c r="P88" i="4"/>
  <c r="E88" i="4"/>
  <c r="S86" i="4"/>
  <c r="R86" i="4"/>
  <c r="Q86" i="4"/>
  <c r="P86" i="4"/>
  <c r="E86" i="4"/>
  <c r="U86" i="4" s="1"/>
  <c r="O74" i="4"/>
  <c r="N74" i="4"/>
  <c r="M74" i="4"/>
  <c r="L74" i="4"/>
  <c r="K74" i="4"/>
  <c r="J74" i="4"/>
  <c r="I74" i="4"/>
  <c r="H74" i="4"/>
  <c r="G74" i="4"/>
  <c r="F74" i="4"/>
  <c r="C74" i="4"/>
  <c r="B74" i="4"/>
  <c r="O73" i="4"/>
  <c r="N73" i="4"/>
  <c r="M73" i="4"/>
  <c r="L73" i="4"/>
  <c r="K73" i="4"/>
  <c r="J73" i="4"/>
  <c r="I73" i="4"/>
  <c r="S73" i="4" s="1"/>
  <c r="H73" i="4"/>
  <c r="P73" i="4" s="1"/>
  <c r="G73" i="4"/>
  <c r="F73" i="4"/>
  <c r="C73" i="4"/>
  <c r="E73" i="4" s="1"/>
  <c r="B73" i="4"/>
  <c r="O72" i="4"/>
  <c r="N72" i="4"/>
  <c r="M72" i="4"/>
  <c r="Q72" i="4" s="1"/>
  <c r="L72" i="4"/>
  <c r="K72" i="4"/>
  <c r="J72" i="4"/>
  <c r="I72" i="4"/>
  <c r="S72" i="4" s="1"/>
  <c r="H72" i="4"/>
  <c r="G72" i="4"/>
  <c r="F72" i="4"/>
  <c r="C72" i="4"/>
  <c r="E72" i="4" s="1"/>
  <c r="B72" i="4"/>
  <c r="S71" i="4"/>
  <c r="R71" i="4"/>
  <c r="Q71" i="4"/>
  <c r="P71" i="4"/>
  <c r="E71" i="4"/>
  <c r="S70" i="4"/>
  <c r="R70" i="4"/>
  <c r="Q70" i="4"/>
  <c r="P70" i="4"/>
  <c r="E70" i="4"/>
  <c r="O68" i="4"/>
  <c r="N68" i="4"/>
  <c r="M68" i="4"/>
  <c r="L68" i="4"/>
  <c r="K68" i="4"/>
  <c r="J68" i="4"/>
  <c r="I68" i="4"/>
  <c r="S68" i="4" s="1"/>
  <c r="H68" i="4"/>
  <c r="G68" i="4"/>
  <c r="F68" i="4"/>
  <c r="C68" i="4"/>
  <c r="B68" i="4"/>
  <c r="O67" i="4"/>
  <c r="N67" i="4"/>
  <c r="M67" i="4"/>
  <c r="L67" i="4"/>
  <c r="K67" i="4"/>
  <c r="J67" i="4"/>
  <c r="I67" i="4"/>
  <c r="S67" i="4" s="1"/>
  <c r="H67" i="4"/>
  <c r="G67" i="4"/>
  <c r="F67" i="4"/>
  <c r="C67" i="4"/>
  <c r="B67" i="4"/>
  <c r="E67" i="4" s="1"/>
  <c r="U66" i="4"/>
  <c r="S66" i="4"/>
  <c r="R66" i="4"/>
  <c r="Q66" i="4"/>
  <c r="P66" i="4"/>
  <c r="E66" i="4"/>
  <c r="T66" i="4" s="1"/>
  <c r="U65" i="4"/>
  <c r="S65" i="4"/>
  <c r="R65" i="4"/>
  <c r="Q65" i="4"/>
  <c r="P65" i="4"/>
  <c r="E65" i="4"/>
  <c r="T65" i="4" s="1"/>
  <c r="S64" i="4"/>
  <c r="R64" i="4"/>
  <c r="Q64" i="4"/>
  <c r="P64" i="4"/>
  <c r="E64" i="4"/>
  <c r="U64" i="4" s="1"/>
  <c r="S63" i="4"/>
  <c r="R63" i="4"/>
  <c r="Q63" i="4"/>
  <c r="P63" i="4"/>
  <c r="E63" i="4"/>
  <c r="S62" i="4"/>
  <c r="R62" i="4"/>
  <c r="Q62" i="4"/>
  <c r="P62" i="4"/>
  <c r="E62" i="4"/>
  <c r="U62" i="4" s="1"/>
  <c r="O60" i="4"/>
  <c r="N60" i="4"/>
  <c r="M60" i="4"/>
  <c r="L60" i="4"/>
  <c r="K60" i="4"/>
  <c r="J60" i="4"/>
  <c r="I60" i="4"/>
  <c r="S60" i="4" s="1"/>
  <c r="H60" i="4"/>
  <c r="E60" i="4"/>
  <c r="C60" i="4"/>
  <c r="B60" i="4"/>
  <c r="S59" i="4"/>
  <c r="R59" i="4"/>
  <c r="Q59" i="4"/>
  <c r="P59" i="4"/>
  <c r="E59" i="4"/>
  <c r="U59" i="4" s="1"/>
  <c r="S58" i="4"/>
  <c r="R58" i="4"/>
  <c r="Q58" i="4"/>
  <c r="P58" i="4"/>
  <c r="E58" i="4"/>
  <c r="T58" i="4" s="1"/>
  <c r="T57" i="4"/>
  <c r="S57" i="4"/>
  <c r="R57" i="4"/>
  <c r="Q57" i="4"/>
  <c r="P57" i="4"/>
  <c r="E57" i="4"/>
  <c r="U57" i="4" s="1"/>
  <c r="U56" i="4"/>
  <c r="S56" i="4"/>
  <c r="R56" i="4"/>
  <c r="Q56" i="4"/>
  <c r="P56" i="4"/>
  <c r="E56" i="4"/>
  <c r="T56" i="4" s="1"/>
  <c r="O54" i="4"/>
  <c r="N54" i="4"/>
  <c r="M54" i="4"/>
  <c r="L54" i="4"/>
  <c r="K54" i="4"/>
  <c r="J54" i="4"/>
  <c r="I54" i="4"/>
  <c r="S54" i="4" s="1"/>
  <c r="H54" i="4"/>
  <c r="G54" i="4"/>
  <c r="F54" i="4"/>
  <c r="C54" i="4"/>
  <c r="E54" i="4" s="1"/>
  <c r="B54" i="4"/>
  <c r="S53" i="4"/>
  <c r="R53" i="4"/>
  <c r="Q53" i="4"/>
  <c r="P53" i="4"/>
  <c r="E53" i="4"/>
  <c r="T53" i="4" s="1"/>
  <c r="S52" i="4"/>
  <c r="R52" i="4"/>
  <c r="Q52" i="4"/>
  <c r="P52" i="4"/>
  <c r="E52" i="4"/>
  <c r="S51" i="4"/>
  <c r="R51" i="4"/>
  <c r="Q51" i="4"/>
  <c r="P51" i="4"/>
  <c r="E51" i="4"/>
  <c r="T51" i="4" s="1"/>
  <c r="U50" i="4"/>
  <c r="T50" i="4"/>
  <c r="S50" i="4"/>
  <c r="R50" i="4"/>
  <c r="Q50" i="4"/>
  <c r="P50" i="4"/>
  <c r="E50" i="4"/>
  <c r="S49" i="4"/>
  <c r="R49" i="4"/>
  <c r="Q49" i="4"/>
  <c r="P49" i="4"/>
  <c r="E49" i="4"/>
  <c r="T49" i="4" s="1"/>
  <c r="S48" i="4"/>
  <c r="R48" i="4"/>
  <c r="Q48" i="4"/>
  <c r="P48" i="4"/>
  <c r="E48" i="4"/>
  <c r="U48" i="4" s="1"/>
  <c r="U47" i="4"/>
  <c r="S47" i="4"/>
  <c r="R47" i="4"/>
  <c r="Q47" i="4"/>
  <c r="P47" i="4"/>
  <c r="E47" i="4"/>
  <c r="T47" i="4" s="1"/>
  <c r="U46" i="4"/>
  <c r="T46" i="4"/>
  <c r="S46" i="4"/>
  <c r="R46" i="4"/>
  <c r="Q46" i="4"/>
  <c r="P46" i="4"/>
  <c r="E46" i="4"/>
  <c r="S45" i="4"/>
  <c r="R45" i="4"/>
  <c r="Q45" i="4"/>
  <c r="P45" i="4"/>
  <c r="E45" i="4"/>
  <c r="T45" i="4" s="1"/>
  <c r="S44" i="4"/>
  <c r="R44" i="4"/>
  <c r="Q44" i="4"/>
  <c r="P44" i="4"/>
  <c r="E44" i="4"/>
  <c r="S43" i="4"/>
  <c r="R43" i="4"/>
  <c r="Q43" i="4"/>
  <c r="P43" i="4"/>
  <c r="E43" i="4"/>
  <c r="T43" i="4" s="1"/>
  <c r="O41" i="4"/>
  <c r="N41" i="4"/>
  <c r="M41" i="4"/>
  <c r="L41" i="4"/>
  <c r="K41" i="4"/>
  <c r="J41" i="4"/>
  <c r="I41" i="4"/>
  <c r="H41" i="4"/>
  <c r="P41" i="4" s="1"/>
  <c r="G41" i="4"/>
  <c r="F41" i="4"/>
  <c r="C41" i="4"/>
  <c r="B41" i="4"/>
  <c r="U40" i="4"/>
  <c r="S40" i="4"/>
  <c r="R40" i="4"/>
  <c r="Q40" i="4"/>
  <c r="P40" i="4"/>
  <c r="E40" i="4"/>
  <c r="T40" i="4" s="1"/>
  <c r="S39" i="4"/>
  <c r="R39" i="4"/>
  <c r="Q39" i="4"/>
  <c r="P39" i="4"/>
  <c r="T39" i="4" s="1"/>
  <c r="E39" i="4"/>
  <c r="U39" i="4" s="1"/>
  <c r="S38" i="4"/>
  <c r="R38" i="4"/>
  <c r="Q38" i="4"/>
  <c r="P38" i="4"/>
  <c r="E38" i="4"/>
  <c r="T38" i="4" s="1"/>
  <c r="S37" i="4"/>
  <c r="R37" i="4"/>
  <c r="Q37" i="4"/>
  <c r="P37" i="4"/>
  <c r="E37" i="4"/>
  <c r="T37" i="4" s="1"/>
  <c r="S36" i="4"/>
  <c r="R36" i="4"/>
  <c r="Q36" i="4"/>
  <c r="P36" i="4"/>
  <c r="E36" i="4"/>
  <c r="U36" i="4" s="1"/>
  <c r="S34" i="4"/>
  <c r="O34" i="4"/>
  <c r="N34" i="4"/>
  <c r="M34" i="4"/>
  <c r="L34" i="4"/>
  <c r="K34" i="4"/>
  <c r="J34" i="4"/>
  <c r="I34" i="4"/>
  <c r="H34" i="4"/>
  <c r="G34" i="4"/>
  <c r="F34" i="4"/>
  <c r="C34" i="4"/>
  <c r="B34" i="4"/>
  <c r="S33" i="4"/>
  <c r="R33" i="4"/>
  <c r="Q33" i="4"/>
  <c r="P33" i="4"/>
  <c r="E33" i="4"/>
  <c r="T33" i="4" s="1"/>
  <c r="S31" i="4"/>
  <c r="O31" i="4"/>
  <c r="N31" i="4"/>
  <c r="M31" i="4"/>
  <c r="L31" i="4"/>
  <c r="K31" i="4"/>
  <c r="J31" i="4"/>
  <c r="I31" i="4"/>
  <c r="H31" i="4"/>
  <c r="R31" i="4" s="1"/>
  <c r="G31" i="4"/>
  <c r="F31" i="4"/>
  <c r="C31" i="4"/>
  <c r="B31" i="4"/>
  <c r="U30" i="4"/>
  <c r="S30" i="4"/>
  <c r="R30" i="4"/>
  <c r="Q30" i="4"/>
  <c r="P30" i="4"/>
  <c r="E30" i="4"/>
  <c r="T30" i="4" s="1"/>
  <c r="U29" i="4"/>
  <c r="T29" i="4"/>
  <c r="S29" i="4"/>
  <c r="R29" i="4"/>
  <c r="Q29" i="4"/>
  <c r="P29" i="4"/>
  <c r="E29" i="4"/>
  <c r="S28" i="4"/>
  <c r="R28" i="4"/>
  <c r="Q28" i="4"/>
  <c r="P28" i="4"/>
  <c r="E28" i="4"/>
  <c r="T28" i="4" s="1"/>
  <c r="S27" i="4"/>
  <c r="R27" i="4"/>
  <c r="Q27" i="4"/>
  <c r="P27" i="4"/>
  <c r="E27" i="4"/>
  <c r="O25" i="4"/>
  <c r="N25" i="4"/>
  <c r="M25" i="4"/>
  <c r="L25" i="4"/>
  <c r="K25" i="4"/>
  <c r="J25" i="4"/>
  <c r="I25" i="4"/>
  <c r="Q25" i="4" s="1"/>
  <c r="H25" i="4"/>
  <c r="R25" i="4" s="1"/>
  <c r="G25" i="4"/>
  <c r="F25" i="4"/>
  <c r="C25" i="4"/>
  <c r="B25" i="4"/>
  <c r="S24" i="4"/>
  <c r="R24" i="4"/>
  <c r="Q24" i="4"/>
  <c r="P24" i="4"/>
  <c r="E24" i="4"/>
  <c r="U24" i="4" s="1"/>
  <c r="S23" i="4"/>
  <c r="R23" i="4"/>
  <c r="Q23" i="4"/>
  <c r="P23" i="4"/>
  <c r="E23" i="4"/>
  <c r="T23" i="4" s="1"/>
  <c r="U22" i="4"/>
  <c r="S22" i="4"/>
  <c r="R22" i="4"/>
  <c r="Q22" i="4"/>
  <c r="P22" i="4"/>
  <c r="T22" i="4" s="1"/>
  <c r="E22" i="4"/>
  <c r="S21" i="4"/>
  <c r="R21" i="4"/>
  <c r="Q21" i="4"/>
  <c r="P21" i="4"/>
  <c r="E21" i="4"/>
  <c r="T21" i="4" s="1"/>
  <c r="S20" i="4"/>
  <c r="R20" i="4"/>
  <c r="Q20" i="4"/>
  <c r="P20" i="4"/>
  <c r="E20" i="4"/>
  <c r="S19" i="4"/>
  <c r="R19" i="4"/>
  <c r="Q19" i="4"/>
  <c r="P19" i="4"/>
  <c r="E19" i="4"/>
  <c r="U18" i="4"/>
  <c r="T18" i="4"/>
  <c r="S18" i="4"/>
  <c r="R18" i="4"/>
  <c r="Q18" i="4"/>
  <c r="P18" i="4"/>
  <c r="E18" i="4"/>
  <c r="O16" i="4"/>
  <c r="N16" i="4"/>
  <c r="M16" i="4"/>
  <c r="Q16" i="4" s="1"/>
  <c r="L16" i="4"/>
  <c r="K16" i="4"/>
  <c r="J16" i="4"/>
  <c r="R16" i="4" s="1"/>
  <c r="I16" i="4"/>
  <c r="H16" i="4"/>
  <c r="G16" i="4"/>
  <c r="F16" i="4"/>
  <c r="E16" i="4"/>
  <c r="C16" i="4"/>
  <c r="B16" i="4"/>
  <c r="U15" i="4"/>
  <c r="T15" i="4"/>
  <c r="S15" i="4"/>
  <c r="R15" i="4"/>
  <c r="Q15" i="4"/>
  <c r="P15" i="4"/>
  <c r="E15" i="4"/>
  <c r="S14" i="4"/>
  <c r="R14" i="4"/>
  <c r="Q14" i="4"/>
  <c r="P14" i="4"/>
  <c r="E14" i="4"/>
  <c r="T14" i="4" s="1"/>
  <c r="T13" i="4"/>
  <c r="S13" i="4"/>
  <c r="R13" i="4"/>
  <c r="Q13" i="4"/>
  <c r="P13" i="4"/>
  <c r="E13" i="4"/>
  <c r="U13" i="4" s="1"/>
  <c r="S12" i="4"/>
  <c r="R12" i="4"/>
  <c r="Q12" i="4"/>
  <c r="P12" i="4"/>
  <c r="E12" i="4"/>
  <c r="T12" i="4" s="1"/>
  <c r="S11" i="4"/>
  <c r="R11" i="4"/>
  <c r="Q11" i="4"/>
  <c r="P11" i="4"/>
  <c r="E11" i="4"/>
  <c r="S10" i="4"/>
  <c r="R10" i="4"/>
  <c r="Q10" i="4"/>
  <c r="P10" i="4"/>
  <c r="E10" i="4"/>
  <c r="T9" i="4"/>
  <c r="S9" i="4"/>
  <c r="R9" i="4"/>
  <c r="Q9" i="4"/>
  <c r="P9" i="4"/>
  <c r="E9" i="4"/>
  <c r="U96" i="3"/>
  <c r="S96" i="3"/>
  <c r="R96" i="3"/>
  <c r="Q96" i="3"/>
  <c r="P96" i="3"/>
  <c r="E96" i="3"/>
  <c r="T96" i="3" s="1"/>
  <c r="S95" i="3"/>
  <c r="R95" i="3"/>
  <c r="Q95" i="3"/>
  <c r="P95" i="3"/>
  <c r="E95" i="3"/>
  <c r="S94" i="3"/>
  <c r="R94" i="3"/>
  <c r="Q94" i="3"/>
  <c r="P94" i="3"/>
  <c r="E94" i="3"/>
  <c r="U94" i="3" s="1"/>
  <c r="S93" i="3"/>
  <c r="R93" i="3"/>
  <c r="Q93" i="3"/>
  <c r="P93" i="3"/>
  <c r="E93" i="3"/>
  <c r="U93" i="3" s="1"/>
  <c r="S92" i="3"/>
  <c r="R92" i="3"/>
  <c r="Q92" i="3"/>
  <c r="P92" i="3"/>
  <c r="E92" i="3"/>
  <c r="T92" i="3" s="1"/>
  <c r="S91" i="3"/>
  <c r="R91" i="3"/>
  <c r="Q91" i="3"/>
  <c r="P91" i="3"/>
  <c r="E91" i="3"/>
  <c r="T91" i="3" s="1"/>
  <c r="U90" i="3"/>
  <c r="T90" i="3"/>
  <c r="S90" i="3"/>
  <c r="R90" i="3"/>
  <c r="Q90" i="3"/>
  <c r="P90" i="3"/>
  <c r="E90" i="3"/>
  <c r="S89" i="3"/>
  <c r="R89" i="3"/>
  <c r="Q89" i="3"/>
  <c r="P89" i="3"/>
  <c r="E89" i="3"/>
  <c r="U89" i="3" s="1"/>
  <c r="S88" i="3"/>
  <c r="R88" i="3"/>
  <c r="Q88" i="3"/>
  <c r="P88" i="3"/>
  <c r="E88" i="3"/>
  <c r="U88" i="3" s="1"/>
  <c r="U86" i="3"/>
  <c r="S86" i="3"/>
  <c r="R86" i="3"/>
  <c r="Q86" i="3"/>
  <c r="P86" i="3"/>
  <c r="E86" i="3"/>
  <c r="T86" i="3" s="1"/>
  <c r="O74" i="3"/>
  <c r="N74" i="3"/>
  <c r="M74" i="3"/>
  <c r="L74" i="3"/>
  <c r="K74" i="3"/>
  <c r="J74" i="3"/>
  <c r="R74" i="3" s="1"/>
  <c r="I74" i="3"/>
  <c r="H74" i="3"/>
  <c r="G74" i="3"/>
  <c r="F74" i="3"/>
  <c r="C74" i="3"/>
  <c r="B74" i="3"/>
  <c r="O73" i="3"/>
  <c r="N73" i="3"/>
  <c r="M73" i="3"/>
  <c r="L73" i="3"/>
  <c r="K73" i="3"/>
  <c r="S73" i="3" s="1"/>
  <c r="J73" i="3"/>
  <c r="I73" i="3"/>
  <c r="H73" i="3"/>
  <c r="G73" i="3"/>
  <c r="F73" i="3"/>
  <c r="C73" i="3"/>
  <c r="B73" i="3"/>
  <c r="E73" i="3" s="1"/>
  <c r="O72" i="3"/>
  <c r="N72" i="3"/>
  <c r="M72" i="3"/>
  <c r="L72" i="3"/>
  <c r="K72" i="3"/>
  <c r="J72" i="3"/>
  <c r="I72" i="3"/>
  <c r="H72" i="3"/>
  <c r="R72" i="3" s="1"/>
  <c r="G72" i="3"/>
  <c r="F72" i="3"/>
  <c r="C72" i="3"/>
  <c r="B72" i="3"/>
  <c r="E72" i="3" s="1"/>
  <c r="S71" i="3"/>
  <c r="R71" i="3"/>
  <c r="Q71" i="3"/>
  <c r="P71" i="3"/>
  <c r="E71" i="3"/>
  <c r="S70" i="3"/>
  <c r="R70" i="3"/>
  <c r="Q70" i="3"/>
  <c r="P70" i="3"/>
  <c r="E70" i="3"/>
  <c r="O68" i="3"/>
  <c r="N68" i="3"/>
  <c r="M68" i="3"/>
  <c r="L68" i="3"/>
  <c r="K68" i="3"/>
  <c r="S68" i="3" s="1"/>
  <c r="J68" i="3"/>
  <c r="I68" i="3"/>
  <c r="H68" i="3"/>
  <c r="G68" i="3"/>
  <c r="F68" i="3"/>
  <c r="C68" i="3"/>
  <c r="B68" i="3"/>
  <c r="S67" i="3"/>
  <c r="O67" i="3"/>
  <c r="N67" i="3"/>
  <c r="M67" i="3"/>
  <c r="L67" i="3"/>
  <c r="K67" i="3"/>
  <c r="J67" i="3"/>
  <c r="I67" i="3"/>
  <c r="H67" i="3"/>
  <c r="R67" i="3" s="1"/>
  <c r="G67" i="3"/>
  <c r="F67" i="3"/>
  <c r="C67" i="3"/>
  <c r="B67" i="3"/>
  <c r="S66" i="3"/>
  <c r="R66" i="3"/>
  <c r="Q66" i="3"/>
  <c r="P66" i="3"/>
  <c r="E66" i="3"/>
  <c r="U66" i="3" s="1"/>
  <c r="U65" i="3"/>
  <c r="S65" i="3"/>
  <c r="R65" i="3"/>
  <c r="Q65" i="3"/>
  <c r="P65" i="3"/>
  <c r="E65" i="3"/>
  <c r="T65" i="3" s="1"/>
  <c r="S64" i="3"/>
  <c r="R64" i="3"/>
  <c r="Q64" i="3"/>
  <c r="P64" i="3"/>
  <c r="E64" i="3"/>
  <c r="S63" i="3"/>
  <c r="R63" i="3"/>
  <c r="Q63" i="3"/>
  <c r="P63" i="3"/>
  <c r="E63" i="3"/>
  <c r="T62" i="3"/>
  <c r="S62" i="3"/>
  <c r="R62" i="3"/>
  <c r="Q62" i="3"/>
  <c r="P62" i="3"/>
  <c r="E62" i="3"/>
  <c r="O60" i="3"/>
  <c r="N60" i="3"/>
  <c r="M60" i="3"/>
  <c r="L60" i="3"/>
  <c r="K60" i="3"/>
  <c r="J60" i="3"/>
  <c r="I60" i="3"/>
  <c r="S60" i="3" s="1"/>
  <c r="H60" i="3"/>
  <c r="R60" i="3" s="1"/>
  <c r="C60" i="3"/>
  <c r="B60" i="3"/>
  <c r="S59" i="3"/>
  <c r="R59" i="3"/>
  <c r="Q59" i="3"/>
  <c r="P59" i="3"/>
  <c r="E59" i="3"/>
  <c r="T59" i="3" s="1"/>
  <c r="T58" i="3"/>
  <c r="S58" i="3"/>
  <c r="R58" i="3"/>
  <c r="Q58" i="3"/>
  <c r="P58" i="3"/>
  <c r="E58" i="3"/>
  <c r="U58" i="3" s="1"/>
  <c r="S57" i="3"/>
  <c r="R57" i="3"/>
  <c r="Q57" i="3"/>
  <c r="P57" i="3"/>
  <c r="E57" i="3"/>
  <c r="U57" i="3" s="1"/>
  <c r="S56" i="3"/>
  <c r="R56" i="3"/>
  <c r="Q56" i="3"/>
  <c r="P56" i="3"/>
  <c r="E56" i="3"/>
  <c r="O54" i="3"/>
  <c r="N54" i="3"/>
  <c r="M54" i="3"/>
  <c r="L54" i="3"/>
  <c r="K54" i="3"/>
  <c r="J54" i="3"/>
  <c r="I54" i="3"/>
  <c r="S54" i="3" s="1"/>
  <c r="H54" i="3"/>
  <c r="R54" i="3" s="1"/>
  <c r="G54" i="3"/>
  <c r="F54" i="3"/>
  <c r="C54" i="3"/>
  <c r="B54" i="3"/>
  <c r="S53" i="3"/>
  <c r="R53" i="3"/>
  <c r="Q53" i="3"/>
  <c r="P53" i="3"/>
  <c r="E53" i="3"/>
  <c r="T53" i="3" s="1"/>
  <c r="S52" i="3"/>
  <c r="R52" i="3"/>
  <c r="Q52" i="3"/>
  <c r="P52" i="3"/>
  <c r="E52" i="3"/>
  <c r="S51" i="3"/>
  <c r="R51" i="3"/>
  <c r="Q51" i="3"/>
  <c r="P51" i="3"/>
  <c r="E51" i="3"/>
  <c r="U51" i="3" s="1"/>
  <c r="S50" i="3"/>
  <c r="R50" i="3"/>
  <c r="Q50" i="3"/>
  <c r="P50" i="3"/>
  <c r="E50" i="3"/>
  <c r="U50" i="3" s="1"/>
  <c r="S49" i="3"/>
  <c r="R49" i="3"/>
  <c r="Q49" i="3"/>
  <c r="P49" i="3"/>
  <c r="E49" i="3"/>
  <c r="T49" i="3" s="1"/>
  <c r="S48" i="3"/>
  <c r="R48" i="3"/>
  <c r="Q48" i="3"/>
  <c r="P48" i="3"/>
  <c r="E48" i="3"/>
  <c r="S47" i="3"/>
  <c r="R47" i="3"/>
  <c r="Q47" i="3"/>
  <c r="P47" i="3"/>
  <c r="E47" i="3"/>
  <c r="T46" i="3"/>
  <c r="S46" i="3"/>
  <c r="R46" i="3"/>
  <c r="Q46" i="3"/>
  <c r="P46" i="3"/>
  <c r="E46" i="3"/>
  <c r="U46" i="3" s="1"/>
  <c r="S45" i="3"/>
  <c r="R45" i="3"/>
  <c r="Q45" i="3"/>
  <c r="P45" i="3"/>
  <c r="E45" i="3"/>
  <c r="T45" i="3" s="1"/>
  <c r="S44" i="3"/>
  <c r="R44" i="3"/>
  <c r="Q44" i="3"/>
  <c r="P44" i="3"/>
  <c r="E44" i="3"/>
  <c r="S43" i="3"/>
  <c r="R43" i="3"/>
  <c r="Q43" i="3"/>
  <c r="P43" i="3"/>
  <c r="E43" i="3"/>
  <c r="U43" i="3" s="1"/>
  <c r="O41" i="3"/>
  <c r="N41" i="3"/>
  <c r="M41" i="3"/>
  <c r="L41" i="3"/>
  <c r="K41" i="3"/>
  <c r="J41" i="3"/>
  <c r="I41" i="3"/>
  <c r="H41" i="3"/>
  <c r="G41" i="3"/>
  <c r="F41" i="3"/>
  <c r="E41" i="3"/>
  <c r="C41" i="3"/>
  <c r="B41" i="3"/>
  <c r="S40" i="3"/>
  <c r="R40" i="3"/>
  <c r="Q40" i="3"/>
  <c r="P40" i="3"/>
  <c r="E40" i="3"/>
  <c r="U40" i="3" s="1"/>
  <c r="T39" i="3"/>
  <c r="S39" i="3"/>
  <c r="R39" i="3"/>
  <c r="Q39" i="3"/>
  <c r="P39" i="3"/>
  <c r="E39" i="3"/>
  <c r="U38" i="3"/>
  <c r="S38" i="3"/>
  <c r="R38" i="3"/>
  <c r="Q38" i="3"/>
  <c r="P38" i="3"/>
  <c r="E38" i="3"/>
  <c r="T38" i="3" s="1"/>
  <c r="S37" i="3"/>
  <c r="R37" i="3"/>
  <c r="Q37" i="3"/>
  <c r="U37" i="3" s="1"/>
  <c r="P37" i="3"/>
  <c r="T37" i="3" s="1"/>
  <c r="E37" i="3"/>
  <c r="S36" i="3"/>
  <c r="R36" i="3"/>
  <c r="Q36" i="3"/>
  <c r="P36" i="3"/>
  <c r="E36" i="3"/>
  <c r="O34" i="3"/>
  <c r="N34" i="3"/>
  <c r="M34" i="3"/>
  <c r="L34" i="3"/>
  <c r="K34" i="3"/>
  <c r="J34" i="3"/>
  <c r="I34" i="3"/>
  <c r="H34" i="3"/>
  <c r="G34" i="3"/>
  <c r="F34" i="3"/>
  <c r="C34" i="3"/>
  <c r="B34" i="3"/>
  <c r="S33" i="3"/>
  <c r="R33" i="3"/>
  <c r="Q33" i="3"/>
  <c r="P33" i="3"/>
  <c r="E33" i="3"/>
  <c r="U33" i="3" s="1"/>
  <c r="O31" i="3"/>
  <c r="N31" i="3"/>
  <c r="M31" i="3"/>
  <c r="L31" i="3"/>
  <c r="K31" i="3"/>
  <c r="J31" i="3"/>
  <c r="I31" i="3"/>
  <c r="S31" i="3" s="1"/>
  <c r="H31" i="3"/>
  <c r="R31" i="3" s="1"/>
  <c r="G31" i="3"/>
  <c r="F31" i="3"/>
  <c r="E31" i="3"/>
  <c r="C31" i="3"/>
  <c r="B31" i="3"/>
  <c r="S30" i="3"/>
  <c r="R30" i="3"/>
  <c r="Q30" i="3"/>
  <c r="P30" i="3"/>
  <c r="E30" i="3"/>
  <c r="U30" i="3" s="1"/>
  <c r="S29" i="3"/>
  <c r="R29" i="3"/>
  <c r="Q29" i="3"/>
  <c r="P29" i="3"/>
  <c r="E29" i="3"/>
  <c r="U29" i="3" s="1"/>
  <c r="U28" i="3"/>
  <c r="S28" i="3"/>
  <c r="R28" i="3"/>
  <c r="Q28" i="3"/>
  <c r="P28" i="3"/>
  <c r="E28" i="3"/>
  <c r="T28" i="3" s="1"/>
  <c r="S27" i="3"/>
  <c r="R27" i="3"/>
  <c r="Q27" i="3"/>
  <c r="P27" i="3"/>
  <c r="E27" i="3"/>
  <c r="U27" i="3" s="1"/>
  <c r="O25" i="3"/>
  <c r="N25" i="3"/>
  <c r="M25" i="3"/>
  <c r="L25" i="3"/>
  <c r="K25" i="3"/>
  <c r="J25" i="3"/>
  <c r="I25" i="3"/>
  <c r="S25" i="3" s="1"/>
  <c r="H25" i="3"/>
  <c r="R25" i="3" s="1"/>
  <c r="G25" i="3"/>
  <c r="F25" i="3"/>
  <c r="C25" i="3"/>
  <c r="B25" i="3"/>
  <c r="E25" i="3" s="1"/>
  <c r="S24" i="3"/>
  <c r="R24" i="3"/>
  <c r="Q24" i="3"/>
  <c r="P24" i="3"/>
  <c r="E24" i="3"/>
  <c r="U24" i="3" s="1"/>
  <c r="S23" i="3"/>
  <c r="R23" i="3"/>
  <c r="Q23" i="3"/>
  <c r="P23" i="3"/>
  <c r="E23" i="3"/>
  <c r="U23" i="3" s="1"/>
  <c r="S22" i="3"/>
  <c r="R22" i="3"/>
  <c r="Q22" i="3"/>
  <c r="P22" i="3"/>
  <c r="E22" i="3"/>
  <c r="S21" i="3"/>
  <c r="R21" i="3"/>
  <c r="Q21" i="3"/>
  <c r="P21" i="3"/>
  <c r="E21" i="3"/>
  <c r="T21" i="3" s="1"/>
  <c r="U20" i="3"/>
  <c r="S20" i="3"/>
  <c r="R20" i="3"/>
  <c r="Q20" i="3"/>
  <c r="P20" i="3"/>
  <c r="E20" i="3"/>
  <c r="T20" i="3" s="1"/>
  <c r="U19" i="3"/>
  <c r="T19" i="3"/>
  <c r="S19" i="3"/>
  <c r="R19" i="3"/>
  <c r="Q19" i="3"/>
  <c r="P19" i="3"/>
  <c r="E19" i="3"/>
  <c r="S18" i="3"/>
  <c r="R18" i="3"/>
  <c r="Q18" i="3"/>
  <c r="P18" i="3"/>
  <c r="E18" i="3"/>
  <c r="U18" i="3" s="1"/>
  <c r="O16" i="3"/>
  <c r="N16" i="3"/>
  <c r="M16" i="3"/>
  <c r="L16" i="3"/>
  <c r="K16" i="3"/>
  <c r="J16" i="3"/>
  <c r="I16" i="3"/>
  <c r="H16" i="3"/>
  <c r="G16" i="3"/>
  <c r="F16" i="3"/>
  <c r="C16" i="3"/>
  <c r="B16" i="3"/>
  <c r="S15" i="3"/>
  <c r="R15" i="3"/>
  <c r="Q15" i="3"/>
  <c r="P15" i="3"/>
  <c r="E15" i="3"/>
  <c r="U15" i="3" s="1"/>
  <c r="S14" i="3"/>
  <c r="R14" i="3"/>
  <c r="Q14" i="3"/>
  <c r="P14" i="3"/>
  <c r="E14" i="3"/>
  <c r="T14" i="3" s="1"/>
  <c r="S13" i="3"/>
  <c r="R13" i="3"/>
  <c r="Q13" i="3"/>
  <c r="P13" i="3"/>
  <c r="E13" i="3"/>
  <c r="S12" i="3"/>
  <c r="R12" i="3"/>
  <c r="Q12" i="3"/>
  <c r="P12" i="3"/>
  <c r="E12" i="3"/>
  <c r="U12" i="3" s="1"/>
  <c r="T11" i="3"/>
  <c r="S11" i="3"/>
  <c r="R11" i="3"/>
  <c r="Q11" i="3"/>
  <c r="P11" i="3"/>
  <c r="E11" i="3"/>
  <c r="U11" i="3" s="1"/>
  <c r="S10" i="3"/>
  <c r="R10" i="3"/>
  <c r="Q10" i="3"/>
  <c r="P10" i="3"/>
  <c r="E10" i="3"/>
  <c r="U9" i="3"/>
  <c r="S9" i="3"/>
  <c r="R9" i="3"/>
  <c r="Q9" i="3"/>
  <c r="P9" i="3"/>
  <c r="E9" i="3"/>
  <c r="T9" i="3" s="1"/>
  <c r="S96" i="2"/>
  <c r="R96" i="2"/>
  <c r="Q96" i="2"/>
  <c r="P96" i="2"/>
  <c r="E96" i="2"/>
  <c r="U96" i="2" s="1"/>
  <c r="S95" i="2"/>
  <c r="R95" i="2"/>
  <c r="Q95" i="2"/>
  <c r="P95" i="2"/>
  <c r="E95" i="2"/>
  <c r="U95" i="2" s="1"/>
  <c r="S94" i="2"/>
  <c r="R94" i="2"/>
  <c r="Q94" i="2"/>
  <c r="P94" i="2"/>
  <c r="E94" i="2"/>
  <c r="T94" i="2" s="1"/>
  <c r="T93" i="2"/>
  <c r="S93" i="2"/>
  <c r="R93" i="2"/>
  <c r="Q93" i="2"/>
  <c r="P93" i="2"/>
  <c r="E93" i="2"/>
  <c r="U93" i="2" s="1"/>
  <c r="S92" i="2"/>
  <c r="R92" i="2"/>
  <c r="Q92" i="2"/>
  <c r="P92" i="2"/>
  <c r="E92" i="2"/>
  <c r="U92" i="2" s="1"/>
  <c r="T91" i="2"/>
  <c r="S91" i="2"/>
  <c r="R91" i="2"/>
  <c r="Q91" i="2"/>
  <c r="P91" i="2"/>
  <c r="E91" i="2"/>
  <c r="U91" i="2" s="1"/>
  <c r="S90" i="2"/>
  <c r="R90" i="2"/>
  <c r="Q90" i="2"/>
  <c r="P90" i="2"/>
  <c r="E90" i="2"/>
  <c r="U90" i="2" s="1"/>
  <c r="T89" i="2"/>
  <c r="S89" i="2"/>
  <c r="R89" i="2"/>
  <c r="Q89" i="2"/>
  <c r="P89" i="2"/>
  <c r="E89" i="2"/>
  <c r="U89" i="2" s="1"/>
  <c r="U88" i="2"/>
  <c r="S88" i="2"/>
  <c r="R88" i="2"/>
  <c r="Q88" i="2"/>
  <c r="P88" i="2"/>
  <c r="E88" i="2"/>
  <c r="S86" i="2"/>
  <c r="R86" i="2"/>
  <c r="Q86" i="2"/>
  <c r="P86" i="2"/>
  <c r="E86" i="2"/>
  <c r="U86" i="2" s="1"/>
  <c r="O74" i="2"/>
  <c r="N74" i="2"/>
  <c r="M74" i="2"/>
  <c r="L74" i="2"/>
  <c r="K74" i="2"/>
  <c r="J74" i="2"/>
  <c r="I74" i="2"/>
  <c r="H74" i="2"/>
  <c r="G74" i="2"/>
  <c r="F74" i="2"/>
  <c r="C74" i="2"/>
  <c r="B74" i="2"/>
  <c r="E74" i="2" s="1"/>
  <c r="O73" i="2"/>
  <c r="N73" i="2"/>
  <c r="M73" i="2"/>
  <c r="L73" i="2"/>
  <c r="K73" i="2"/>
  <c r="J73" i="2"/>
  <c r="I73" i="2"/>
  <c r="S73" i="2" s="1"/>
  <c r="H73" i="2"/>
  <c r="R73" i="2" s="1"/>
  <c r="G73" i="2"/>
  <c r="F73" i="2"/>
  <c r="C73" i="2"/>
  <c r="B73" i="2"/>
  <c r="E73" i="2" s="1"/>
  <c r="O72" i="2"/>
  <c r="N72" i="2"/>
  <c r="M72" i="2"/>
  <c r="L72" i="2"/>
  <c r="K72" i="2"/>
  <c r="J72" i="2"/>
  <c r="I72" i="2"/>
  <c r="H72" i="2"/>
  <c r="R72" i="2" s="1"/>
  <c r="G72" i="2"/>
  <c r="F72" i="2"/>
  <c r="C72" i="2"/>
  <c r="B72" i="2"/>
  <c r="E72" i="2" s="1"/>
  <c r="T71" i="2"/>
  <c r="S71" i="2"/>
  <c r="R71" i="2"/>
  <c r="Q71" i="2"/>
  <c r="P71" i="2"/>
  <c r="E71" i="2"/>
  <c r="U71" i="2" s="1"/>
  <c r="T70" i="2"/>
  <c r="S70" i="2"/>
  <c r="R70" i="2"/>
  <c r="Q70" i="2"/>
  <c r="P70" i="2"/>
  <c r="E70" i="2"/>
  <c r="O68" i="2"/>
  <c r="N68" i="2"/>
  <c r="M68" i="2"/>
  <c r="L68" i="2"/>
  <c r="K68" i="2"/>
  <c r="J68" i="2"/>
  <c r="I68" i="2"/>
  <c r="H68" i="2"/>
  <c r="G68" i="2"/>
  <c r="F68" i="2"/>
  <c r="C68" i="2"/>
  <c r="B68" i="2"/>
  <c r="O67" i="2"/>
  <c r="N67" i="2"/>
  <c r="M67" i="2"/>
  <c r="L67" i="2"/>
  <c r="K67" i="2"/>
  <c r="J67" i="2"/>
  <c r="I67" i="2"/>
  <c r="S67" i="2" s="1"/>
  <c r="H67" i="2"/>
  <c r="R67" i="2" s="1"/>
  <c r="G67" i="2"/>
  <c r="F67" i="2"/>
  <c r="C67" i="2"/>
  <c r="B67" i="2"/>
  <c r="E67" i="2" s="1"/>
  <c r="U66" i="2"/>
  <c r="T66" i="2"/>
  <c r="S66" i="2"/>
  <c r="R66" i="2"/>
  <c r="Q66" i="2"/>
  <c r="P66" i="2"/>
  <c r="E66" i="2"/>
  <c r="S65" i="2"/>
  <c r="R65" i="2"/>
  <c r="Q65" i="2"/>
  <c r="P65" i="2"/>
  <c r="E65" i="2"/>
  <c r="U65" i="2" s="1"/>
  <c r="S64" i="2"/>
  <c r="R64" i="2"/>
  <c r="Q64" i="2"/>
  <c r="P64" i="2"/>
  <c r="E64" i="2"/>
  <c r="U64" i="2" s="1"/>
  <c r="S63" i="2"/>
  <c r="R63" i="2"/>
  <c r="Q63" i="2"/>
  <c r="P63" i="2"/>
  <c r="E63" i="2"/>
  <c r="T63" i="2" s="1"/>
  <c r="T62" i="2"/>
  <c r="S62" i="2"/>
  <c r="R62" i="2"/>
  <c r="Q62" i="2"/>
  <c r="P62" i="2"/>
  <c r="E62" i="2"/>
  <c r="U62" i="2" s="1"/>
  <c r="O60" i="2"/>
  <c r="N60" i="2"/>
  <c r="M60" i="2"/>
  <c r="L60" i="2"/>
  <c r="K60" i="2"/>
  <c r="J60" i="2"/>
  <c r="I60" i="2"/>
  <c r="S60" i="2" s="1"/>
  <c r="H60" i="2"/>
  <c r="R60" i="2" s="1"/>
  <c r="C60" i="2"/>
  <c r="B60" i="2"/>
  <c r="E60" i="2" s="1"/>
  <c r="S59" i="2"/>
  <c r="R59" i="2"/>
  <c r="Q59" i="2"/>
  <c r="P59" i="2"/>
  <c r="E59" i="2"/>
  <c r="U59" i="2" s="1"/>
  <c r="S58" i="2"/>
  <c r="R58" i="2"/>
  <c r="Q58" i="2"/>
  <c r="P58" i="2"/>
  <c r="E58" i="2"/>
  <c r="T58" i="2" s="1"/>
  <c r="S57" i="2"/>
  <c r="R57" i="2"/>
  <c r="Q57" i="2"/>
  <c r="P57" i="2"/>
  <c r="E57" i="2"/>
  <c r="S56" i="2"/>
  <c r="R56" i="2"/>
  <c r="Q56" i="2"/>
  <c r="P56" i="2"/>
  <c r="E56" i="2"/>
  <c r="U56" i="2" s="1"/>
  <c r="O54" i="2"/>
  <c r="N54" i="2"/>
  <c r="M54" i="2"/>
  <c r="L54" i="2"/>
  <c r="K54" i="2"/>
  <c r="J54" i="2"/>
  <c r="I54" i="2"/>
  <c r="S54" i="2" s="1"/>
  <c r="H54" i="2"/>
  <c r="G54" i="2"/>
  <c r="F54" i="2"/>
  <c r="C54" i="2"/>
  <c r="E54" i="2" s="1"/>
  <c r="B54" i="2"/>
  <c r="U53" i="2"/>
  <c r="S53" i="2"/>
  <c r="R53" i="2"/>
  <c r="Q53" i="2"/>
  <c r="P53" i="2"/>
  <c r="E53" i="2"/>
  <c r="T53" i="2" s="1"/>
  <c r="T52" i="2"/>
  <c r="S52" i="2"/>
  <c r="R52" i="2"/>
  <c r="Q52" i="2"/>
  <c r="P52" i="2"/>
  <c r="E52" i="2"/>
  <c r="U52" i="2" s="1"/>
  <c r="S51" i="2"/>
  <c r="R51" i="2"/>
  <c r="Q51" i="2"/>
  <c r="P51" i="2"/>
  <c r="E51" i="2"/>
  <c r="T51" i="2" s="1"/>
  <c r="U50" i="2"/>
  <c r="S50" i="2"/>
  <c r="R50" i="2"/>
  <c r="Q50" i="2"/>
  <c r="P50" i="2"/>
  <c r="E50" i="2"/>
  <c r="T50" i="2" s="1"/>
  <c r="S49" i="2"/>
  <c r="R49" i="2"/>
  <c r="Q49" i="2"/>
  <c r="P49" i="2"/>
  <c r="E49" i="2"/>
  <c r="U49" i="2" s="1"/>
  <c r="S48" i="2"/>
  <c r="R48" i="2"/>
  <c r="Q48" i="2"/>
  <c r="P48" i="2"/>
  <c r="E48" i="2"/>
  <c r="U48" i="2" s="1"/>
  <c r="S47" i="2"/>
  <c r="R47" i="2"/>
  <c r="Q47" i="2"/>
  <c r="P47" i="2"/>
  <c r="E47" i="2"/>
  <c r="T47" i="2" s="1"/>
  <c r="S46" i="2"/>
  <c r="R46" i="2"/>
  <c r="Q46" i="2"/>
  <c r="P46" i="2"/>
  <c r="E46" i="2"/>
  <c r="T45" i="2"/>
  <c r="S45" i="2"/>
  <c r="R45" i="2"/>
  <c r="Q45" i="2"/>
  <c r="P45" i="2"/>
  <c r="E45" i="2"/>
  <c r="U45" i="2" s="1"/>
  <c r="S44" i="2"/>
  <c r="R44" i="2"/>
  <c r="Q44" i="2"/>
  <c r="P44" i="2"/>
  <c r="E44" i="2"/>
  <c r="T44" i="2" s="1"/>
  <c r="S43" i="2"/>
  <c r="R43" i="2"/>
  <c r="Q43" i="2"/>
  <c r="P43" i="2"/>
  <c r="E43" i="2"/>
  <c r="T43" i="2" s="1"/>
  <c r="O41" i="2"/>
  <c r="N41" i="2"/>
  <c r="M41" i="2"/>
  <c r="L41" i="2"/>
  <c r="K41" i="2"/>
  <c r="S41" i="2" s="1"/>
  <c r="J41" i="2"/>
  <c r="I41" i="2"/>
  <c r="H41" i="2"/>
  <c r="G41" i="2"/>
  <c r="F41" i="2"/>
  <c r="C41" i="2"/>
  <c r="B41" i="2"/>
  <c r="E41" i="2" s="1"/>
  <c r="S40" i="2"/>
  <c r="R40" i="2"/>
  <c r="Q40" i="2"/>
  <c r="P40" i="2"/>
  <c r="E40" i="2"/>
  <c r="T40" i="2" s="1"/>
  <c r="S39" i="2"/>
  <c r="R39" i="2"/>
  <c r="Q39" i="2"/>
  <c r="P39" i="2"/>
  <c r="E39" i="2"/>
  <c r="U39" i="2" s="1"/>
  <c r="U38" i="2"/>
  <c r="S38" i="2"/>
  <c r="R38" i="2"/>
  <c r="Q38" i="2"/>
  <c r="P38" i="2"/>
  <c r="E38" i="2"/>
  <c r="T38" i="2" s="1"/>
  <c r="S37" i="2"/>
  <c r="R37" i="2"/>
  <c r="Q37" i="2"/>
  <c r="P37" i="2"/>
  <c r="T37" i="2" s="1"/>
  <c r="E37" i="2"/>
  <c r="U37" i="2" s="1"/>
  <c r="S36" i="2"/>
  <c r="R36" i="2"/>
  <c r="Q36" i="2"/>
  <c r="P36" i="2"/>
  <c r="E36" i="2"/>
  <c r="O34" i="2"/>
  <c r="N34" i="2"/>
  <c r="M34" i="2"/>
  <c r="L34" i="2"/>
  <c r="K34" i="2"/>
  <c r="J34" i="2"/>
  <c r="I34" i="2"/>
  <c r="S34" i="2" s="1"/>
  <c r="H34" i="2"/>
  <c r="G34" i="2"/>
  <c r="F34" i="2"/>
  <c r="C34" i="2"/>
  <c r="B34" i="2"/>
  <c r="S33" i="2"/>
  <c r="R33" i="2"/>
  <c r="Q33" i="2"/>
  <c r="P33" i="2"/>
  <c r="T33" i="2" s="1"/>
  <c r="E33" i="2"/>
  <c r="S31" i="2"/>
  <c r="O31" i="2"/>
  <c r="N31" i="2"/>
  <c r="M31" i="2"/>
  <c r="L31" i="2"/>
  <c r="K31" i="2"/>
  <c r="J31" i="2"/>
  <c r="I31" i="2"/>
  <c r="H31" i="2"/>
  <c r="G31" i="2"/>
  <c r="F31" i="2"/>
  <c r="C31" i="2"/>
  <c r="B31" i="2"/>
  <c r="S30" i="2"/>
  <c r="R30" i="2"/>
  <c r="Q30" i="2"/>
  <c r="P30" i="2"/>
  <c r="E30" i="2"/>
  <c r="U30" i="2" s="1"/>
  <c r="S29" i="2"/>
  <c r="R29" i="2"/>
  <c r="Q29" i="2"/>
  <c r="P29" i="2"/>
  <c r="E29" i="2"/>
  <c r="U29" i="2" s="1"/>
  <c r="U28" i="2"/>
  <c r="S28" i="2"/>
  <c r="R28" i="2"/>
  <c r="Q28" i="2"/>
  <c r="P28" i="2"/>
  <c r="E28" i="2"/>
  <c r="T28" i="2" s="1"/>
  <c r="U27" i="2"/>
  <c r="T27" i="2"/>
  <c r="S27" i="2"/>
  <c r="R27" i="2"/>
  <c r="Q27" i="2"/>
  <c r="P27" i="2"/>
  <c r="E27" i="2"/>
  <c r="O25" i="2"/>
  <c r="N25" i="2"/>
  <c r="M25" i="2"/>
  <c r="L25" i="2"/>
  <c r="K25" i="2"/>
  <c r="J25" i="2"/>
  <c r="I25" i="2"/>
  <c r="S25" i="2" s="1"/>
  <c r="H25" i="2"/>
  <c r="P25" i="2" s="1"/>
  <c r="G25" i="2"/>
  <c r="F25" i="2"/>
  <c r="C25" i="2"/>
  <c r="B25" i="2"/>
  <c r="S24" i="2"/>
  <c r="R24" i="2"/>
  <c r="Q24" i="2"/>
  <c r="P24" i="2"/>
  <c r="E24" i="2"/>
  <c r="T23" i="2"/>
  <c r="S23" i="2"/>
  <c r="R23" i="2"/>
  <c r="Q23" i="2"/>
  <c r="P23" i="2"/>
  <c r="E23" i="2"/>
  <c r="U23" i="2" s="1"/>
  <c r="T22" i="2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P20" i="2"/>
  <c r="E20" i="2"/>
  <c r="U20" i="2" s="1"/>
  <c r="S19" i="2"/>
  <c r="R19" i="2"/>
  <c r="Q19" i="2"/>
  <c r="P19" i="2"/>
  <c r="E19" i="2"/>
  <c r="U19" i="2" s="1"/>
  <c r="S18" i="2"/>
  <c r="R18" i="2"/>
  <c r="Q18" i="2"/>
  <c r="P18" i="2"/>
  <c r="E18" i="2"/>
  <c r="U18" i="2" s="1"/>
  <c r="O16" i="2"/>
  <c r="N16" i="2"/>
  <c r="M16" i="2"/>
  <c r="L16" i="2"/>
  <c r="K16" i="2"/>
  <c r="S16" i="2" s="1"/>
  <c r="J16" i="2"/>
  <c r="I16" i="2"/>
  <c r="H16" i="2"/>
  <c r="R16" i="2" s="1"/>
  <c r="G16" i="2"/>
  <c r="F16" i="2"/>
  <c r="C16" i="2"/>
  <c r="B16" i="2"/>
  <c r="S15" i="2"/>
  <c r="R15" i="2"/>
  <c r="Q15" i="2"/>
  <c r="P15" i="2"/>
  <c r="E15" i="2"/>
  <c r="U15" i="2" s="1"/>
  <c r="S14" i="2"/>
  <c r="R14" i="2"/>
  <c r="Q14" i="2"/>
  <c r="P14" i="2"/>
  <c r="E14" i="2"/>
  <c r="T14" i="2" s="1"/>
  <c r="U13" i="2"/>
  <c r="S13" i="2"/>
  <c r="R13" i="2"/>
  <c r="Q13" i="2"/>
  <c r="P13" i="2"/>
  <c r="E13" i="2"/>
  <c r="T13" i="2" s="1"/>
  <c r="S12" i="2"/>
  <c r="R12" i="2"/>
  <c r="Q12" i="2"/>
  <c r="P12" i="2"/>
  <c r="E12" i="2"/>
  <c r="S11" i="2"/>
  <c r="R11" i="2"/>
  <c r="Q11" i="2"/>
  <c r="P11" i="2"/>
  <c r="E11" i="2"/>
  <c r="S10" i="2"/>
  <c r="R10" i="2"/>
  <c r="Q10" i="2"/>
  <c r="P10" i="2"/>
  <c r="E10" i="2"/>
  <c r="U10" i="2" s="1"/>
  <c r="S9" i="2"/>
  <c r="R9" i="2"/>
  <c r="Q9" i="2"/>
  <c r="P9" i="2"/>
  <c r="E9" i="2"/>
  <c r="U9" i="2" s="1"/>
  <c r="S96" i="1"/>
  <c r="R96" i="1"/>
  <c r="Q96" i="1"/>
  <c r="P96" i="1"/>
  <c r="E96" i="1"/>
  <c r="U96" i="1" s="1"/>
  <c r="S95" i="1"/>
  <c r="R95" i="1"/>
  <c r="Q95" i="1"/>
  <c r="P95" i="1"/>
  <c r="E95" i="1"/>
  <c r="S94" i="1"/>
  <c r="R94" i="1"/>
  <c r="Q94" i="1"/>
  <c r="P94" i="1"/>
  <c r="E94" i="1"/>
  <c r="T94" i="1" s="1"/>
  <c r="S93" i="1"/>
  <c r="R93" i="1"/>
  <c r="Q93" i="1"/>
  <c r="P93" i="1"/>
  <c r="E93" i="1"/>
  <c r="U93" i="1" s="1"/>
  <c r="S92" i="1"/>
  <c r="R92" i="1"/>
  <c r="Q92" i="1"/>
  <c r="P92" i="1"/>
  <c r="E92" i="1"/>
  <c r="S91" i="1"/>
  <c r="R91" i="1"/>
  <c r="Q91" i="1"/>
  <c r="P91" i="1"/>
  <c r="E91" i="1"/>
  <c r="S90" i="1"/>
  <c r="R90" i="1"/>
  <c r="Q90" i="1"/>
  <c r="P90" i="1"/>
  <c r="E90" i="1"/>
  <c r="U90" i="1" s="1"/>
  <c r="S89" i="1"/>
  <c r="R89" i="1"/>
  <c r="Q89" i="1"/>
  <c r="P89" i="1"/>
  <c r="E89" i="1"/>
  <c r="U89" i="1" s="1"/>
  <c r="S88" i="1"/>
  <c r="R88" i="1"/>
  <c r="Q88" i="1"/>
  <c r="P88" i="1"/>
  <c r="E88" i="1"/>
  <c r="S86" i="1"/>
  <c r="R86" i="1"/>
  <c r="Q86" i="1"/>
  <c r="P86" i="1"/>
  <c r="E86" i="1"/>
  <c r="U86" i="1" s="1"/>
  <c r="O74" i="1"/>
  <c r="N74" i="1"/>
  <c r="M74" i="1"/>
  <c r="L74" i="1"/>
  <c r="K74" i="1"/>
  <c r="S74" i="1" s="1"/>
  <c r="J74" i="1"/>
  <c r="I74" i="1"/>
  <c r="H74" i="1"/>
  <c r="G74" i="1"/>
  <c r="F74" i="1"/>
  <c r="C74" i="1"/>
  <c r="B74" i="1"/>
  <c r="O73" i="1"/>
  <c r="N73" i="1"/>
  <c r="M73" i="1"/>
  <c r="L73" i="1"/>
  <c r="K73" i="1"/>
  <c r="J73" i="1"/>
  <c r="I73" i="1"/>
  <c r="S73" i="1" s="1"/>
  <c r="H73" i="1"/>
  <c r="R73" i="1" s="1"/>
  <c r="G73" i="1"/>
  <c r="F73" i="1"/>
  <c r="C73" i="1"/>
  <c r="B73" i="1"/>
  <c r="O72" i="1"/>
  <c r="N72" i="1"/>
  <c r="M72" i="1"/>
  <c r="L72" i="1"/>
  <c r="K72" i="1"/>
  <c r="J72" i="1"/>
  <c r="R72" i="1" s="1"/>
  <c r="I72" i="1"/>
  <c r="H72" i="1"/>
  <c r="G72" i="1"/>
  <c r="F72" i="1"/>
  <c r="C72" i="1"/>
  <c r="E72" i="1" s="1"/>
  <c r="B72" i="1"/>
  <c r="S71" i="1"/>
  <c r="R71" i="1"/>
  <c r="Q71" i="1"/>
  <c r="P71" i="1"/>
  <c r="E71" i="1"/>
  <c r="S70" i="1"/>
  <c r="R70" i="1"/>
  <c r="Q70" i="1"/>
  <c r="P70" i="1"/>
  <c r="E70" i="1"/>
  <c r="O68" i="1"/>
  <c r="N68" i="1"/>
  <c r="M68" i="1"/>
  <c r="L68" i="1"/>
  <c r="K68" i="1"/>
  <c r="J68" i="1"/>
  <c r="I68" i="1"/>
  <c r="H68" i="1"/>
  <c r="G68" i="1"/>
  <c r="F68" i="1"/>
  <c r="C68" i="1"/>
  <c r="B68" i="1"/>
  <c r="O67" i="1"/>
  <c r="N67" i="1"/>
  <c r="M67" i="1"/>
  <c r="L67" i="1"/>
  <c r="K67" i="1"/>
  <c r="J67" i="1"/>
  <c r="I67" i="1"/>
  <c r="S67" i="1" s="1"/>
  <c r="H67" i="1"/>
  <c r="G67" i="1"/>
  <c r="F67" i="1"/>
  <c r="C67" i="1"/>
  <c r="B67" i="1"/>
  <c r="S66" i="1"/>
  <c r="R66" i="1"/>
  <c r="Q66" i="1"/>
  <c r="P66" i="1"/>
  <c r="E66" i="1"/>
  <c r="T66" i="1" s="1"/>
  <c r="S65" i="1"/>
  <c r="R65" i="1"/>
  <c r="Q65" i="1"/>
  <c r="P65" i="1"/>
  <c r="E65" i="1"/>
  <c r="U65" i="1" s="1"/>
  <c r="S64" i="1"/>
  <c r="R64" i="1"/>
  <c r="Q64" i="1"/>
  <c r="P64" i="1"/>
  <c r="E64" i="1"/>
  <c r="U64" i="1" s="1"/>
  <c r="S63" i="1"/>
  <c r="R63" i="1"/>
  <c r="Q63" i="1"/>
  <c r="P63" i="1"/>
  <c r="E63" i="1"/>
  <c r="U62" i="1"/>
  <c r="T62" i="1"/>
  <c r="S62" i="1"/>
  <c r="R62" i="1"/>
  <c r="Q62" i="1"/>
  <c r="P62" i="1"/>
  <c r="E62" i="1"/>
  <c r="O60" i="1"/>
  <c r="N60" i="1"/>
  <c r="M60" i="1"/>
  <c r="L60" i="1"/>
  <c r="K60" i="1"/>
  <c r="J60" i="1"/>
  <c r="I60" i="1"/>
  <c r="S60" i="1" s="1"/>
  <c r="H60" i="1"/>
  <c r="C60" i="1"/>
  <c r="B60" i="1"/>
  <c r="T59" i="1"/>
  <c r="S59" i="1"/>
  <c r="R59" i="1"/>
  <c r="Q59" i="1"/>
  <c r="P59" i="1"/>
  <c r="E59" i="1"/>
  <c r="U59" i="1" s="1"/>
  <c r="U58" i="1"/>
  <c r="S58" i="1"/>
  <c r="R58" i="1"/>
  <c r="Q58" i="1"/>
  <c r="P58" i="1"/>
  <c r="E58" i="1"/>
  <c r="T58" i="1" s="1"/>
  <c r="S57" i="1"/>
  <c r="R57" i="1"/>
  <c r="Q57" i="1"/>
  <c r="P57" i="1"/>
  <c r="E57" i="1"/>
  <c r="U57" i="1" s="1"/>
  <c r="S56" i="1"/>
  <c r="R56" i="1"/>
  <c r="Q56" i="1"/>
  <c r="P56" i="1"/>
  <c r="E56" i="1"/>
  <c r="U56" i="1" s="1"/>
  <c r="O54" i="1"/>
  <c r="N54" i="1"/>
  <c r="M54" i="1"/>
  <c r="L54" i="1"/>
  <c r="K54" i="1"/>
  <c r="J54" i="1"/>
  <c r="I54" i="1"/>
  <c r="S54" i="1" s="1"/>
  <c r="H54" i="1"/>
  <c r="R54" i="1" s="1"/>
  <c r="G54" i="1"/>
  <c r="F54" i="1"/>
  <c r="C54" i="1"/>
  <c r="B54" i="1"/>
  <c r="S53" i="1"/>
  <c r="R53" i="1"/>
  <c r="Q53" i="1"/>
  <c r="P53" i="1"/>
  <c r="E53" i="1"/>
  <c r="U53" i="1" s="1"/>
  <c r="S52" i="1"/>
  <c r="R52" i="1"/>
  <c r="Q52" i="1"/>
  <c r="P52" i="1"/>
  <c r="E52" i="1"/>
  <c r="U52" i="1" s="1"/>
  <c r="U51" i="1"/>
  <c r="S51" i="1"/>
  <c r="R51" i="1"/>
  <c r="Q51" i="1"/>
  <c r="P51" i="1"/>
  <c r="E51" i="1"/>
  <c r="T51" i="1" s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E47" i="1"/>
  <c r="T47" i="1" s="1"/>
  <c r="T46" i="1"/>
  <c r="S46" i="1"/>
  <c r="R46" i="1"/>
  <c r="Q46" i="1"/>
  <c r="P46" i="1"/>
  <c r="E46" i="1"/>
  <c r="U46" i="1" s="1"/>
  <c r="S45" i="1"/>
  <c r="R45" i="1"/>
  <c r="Q45" i="1"/>
  <c r="P45" i="1"/>
  <c r="E45" i="1"/>
  <c r="U45" i="1" s="1"/>
  <c r="S44" i="1"/>
  <c r="R44" i="1"/>
  <c r="Q44" i="1"/>
  <c r="P44" i="1"/>
  <c r="E44" i="1"/>
  <c r="U43" i="1"/>
  <c r="S43" i="1"/>
  <c r="R43" i="1"/>
  <c r="Q43" i="1"/>
  <c r="P43" i="1"/>
  <c r="E43" i="1"/>
  <c r="T43" i="1" s="1"/>
  <c r="O41" i="1"/>
  <c r="N41" i="1"/>
  <c r="M41" i="1"/>
  <c r="L41" i="1"/>
  <c r="K41" i="1"/>
  <c r="S41" i="1" s="1"/>
  <c r="J41" i="1"/>
  <c r="I41" i="1"/>
  <c r="H41" i="1"/>
  <c r="P41" i="1" s="1"/>
  <c r="G41" i="1"/>
  <c r="F41" i="1"/>
  <c r="C41" i="1"/>
  <c r="B41" i="1"/>
  <c r="U40" i="1"/>
  <c r="S40" i="1"/>
  <c r="R40" i="1"/>
  <c r="Q40" i="1"/>
  <c r="P40" i="1"/>
  <c r="E40" i="1"/>
  <c r="T40" i="1" s="1"/>
  <c r="U39" i="1"/>
  <c r="S39" i="1"/>
  <c r="R39" i="1"/>
  <c r="Q39" i="1"/>
  <c r="P39" i="1"/>
  <c r="E39" i="1"/>
  <c r="T39" i="1" s="1"/>
  <c r="T38" i="1"/>
  <c r="S38" i="1"/>
  <c r="R38" i="1"/>
  <c r="Q38" i="1"/>
  <c r="P38" i="1"/>
  <c r="E38" i="1"/>
  <c r="U38" i="1" s="1"/>
  <c r="S37" i="1"/>
  <c r="R37" i="1"/>
  <c r="Q37" i="1"/>
  <c r="P37" i="1"/>
  <c r="E37" i="1"/>
  <c r="U37" i="1" s="1"/>
  <c r="S36" i="1"/>
  <c r="R36" i="1"/>
  <c r="Q36" i="1"/>
  <c r="P36" i="1"/>
  <c r="E36" i="1"/>
  <c r="T36" i="1" s="1"/>
  <c r="O34" i="1"/>
  <c r="N34" i="1"/>
  <c r="M34" i="1"/>
  <c r="L34" i="1"/>
  <c r="K34" i="1"/>
  <c r="S34" i="1" s="1"/>
  <c r="J34" i="1"/>
  <c r="I34" i="1"/>
  <c r="H34" i="1"/>
  <c r="P34" i="1" s="1"/>
  <c r="G34" i="1"/>
  <c r="F34" i="1"/>
  <c r="C34" i="1"/>
  <c r="B34" i="1"/>
  <c r="E34" i="1" s="1"/>
  <c r="S33" i="1"/>
  <c r="R33" i="1"/>
  <c r="Q33" i="1"/>
  <c r="U33" i="1" s="1"/>
  <c r="P33" i="1"/>
  <c r="E33" i="1"/>
  <c r="O31" i="1"/>
  <c r="N31" i="1"/>
  <c r="M31" i="1"/>
  <c r="L31" i="1"/>
  <c r="K31" i="1"/>
  <c r="J31" i="1"/>
  <c r="I31" i="1"/>
  <c r="Q31" i="1" s="1"/>
  <c r="H31" i="1"/>
  <c r="R31" i="1" s="1"/>
  <c r="G31" i="1"/>
  <c r="F31" i="1"/>
  <c r="C31" i="1"/>
  <c r="B31" i="1"/>
  <c r="E31" i="1" s="1"/>
  <c r="S30" i="1"/>
  <c r="R30" i="1"/>
  <c r="Q30" i="1"/>
  <c r="U30" i="1" s="1"/>
  <c r="P30" i="1"/>
  <c r="E30" i="1"/>
  <c r="T30" i="1" s="1"/>
  <c r="S29" i="1"/>
  <c r="R29" i="1"/>
  <c r="Q29" i="1"/>
  <c r="U29" i="1" s="1"/>
  <c r="P29" i="1"/>
  <c r="T29" i="1" s="1"/>
  <c r="E29" i="1"/>
  <c r="S28" i="1"/>
  <c r="R28" i="1"/>
  <c r="Q28" i="1"/>
  <c r="P28" i="1"/>
  <c r="E28" i="1"/>
  <c r="U28" i="1" s="1"/>
  <c r="S27" i="1"/>
  <c r="R27" i="1"/>
  <c r="Q27" i="1"/>
  <c r="P27" i="1"/>
  <c r="E27" i="1"/>
  <c r="U27" i="1" s="1"/>
  <c r="O25" i="1"/>
  <c r="N25" i="1"/>
  <c r="M25" i="1"/>
  <c r="L25" i="1"/>
  <c r="K25" i="1"/>
  <c r="J25" i="1"/>
  <c r="I25" i="1"/>
  <c r="Q25" i="1" s="1"/>
  <c r="H25" i="1"/>
  <c r="R25" i="1" s="1"/>
  <c r="G25" i="1"/>
  <c r="F25" i="1"/>
  <c r="C25" i="1"/>
  <c r="B25" i="1"/>
  <c r="E25" i="1" s="1"/>
  <c r="S24" i="1"/>
  <c r="R24" i="1"/>
  <c r="Q24" i="1"/>
  <c r="P24" i="1"/>
  <c r="E24" i="1"/>
  <c r="U24" i="1" s="1"/>
  <c r="S23" i="1"/>
  <c r="R23" i="1"/>
  <c r="Q23" i="1"/>
  <c r="P23" i="1"/>
  <c r="E23" i="1"/>
  <c r="T22" i="1"/>
  <c r="S22" i="1"/>
  <c r="R22" i="1"/>
  <c r="Q22" i="1"/>
  <c r="U22" i="1" s="1"/>
  <c r="P22" i="1"/>
  <c r="E22" i="1"/>
  <c r="U21" i="1"/>
  <c r="T21" i="1"/>
  <c r="S21" i="1"/>
  <c r="R21" i="1"/>
  <c r="Q21" i="1"/>
  <c r="P21" i="1"/>
  <c r="E21" i="1"/>
  <c r="S20" i="1"/>
  <c r="R20" i="1"/>
  <c r="Q20" i="1"/>
  <c r="P20" i="1"/>
  <c r="E20" i="1"/>
  <c r="T20" i="1" s="1"/>
  <c r="S19" i="1"/>
  <c r="R19" i="1"/>
  <c r="Q19" i="1"/>
  <c r="P19" i="1"/>
  <c r="E19" i="1"/>
  <c r="S18" i="1"/>
  <c r="R18" i="1"/>
  <c r="Q18" i="1"/>
  <c r="U18" i="1" s="1"/>
  <c r="P18" i="1"/>
  <c r="T18" i="1" s="1"/>
  <c r="E18" i="1"/>
  <c r="O16" i="1"/>
  <c r="N16" i="1"/>
  <c r="M16" i="1"/>
  <c r="L16" i="1"/>
  <c r="K16" i="1"/>
  <c r="J16" i="1"/>
  <c r="R16" i="1" s="1"/>
  <c r="I16" i="1"/>
  <c r="H16" i="1"/>
  <c r="G16" i="1"/>
  <c r="F16" i="1"/>
  <c r="E16" i="1"/>
  <c r="C16" i="1"/>
  <c r="B16" i="1"/>
  <c r="U15" i="1"/>
  <c r="T15" i="1"/>
  <c r="S15" i="1"/>
  <c r="R15" i="1"/>
  <c r="Q15" i="1"/>
  <c r="P15" i="1"/>
  <c r="E15" i="1"/>
  <c r="S14" i="1"/>
  <c r="R14" i="1"/>
  <c r="Q14" i="1"/>
  <c r="P14" i="1"/>
  <c r="E14" i="1"/>
  <c r="U14" i="1" s="1"/>
  <c r="S13" i="1"/>
  <c r="R13" i="1"/>
  <c r="Q13" i="1"/>
  <c r="P13" i="1"/>
  <c r="E13" i="1"/>
  <c r="U13" i="1" s="1"/>
  <c r="U12" i="1"/>
  <c r="S12" i="1"/>
  <c r="R12" i="1"/>
  <c r="Q12" i="1"/>
  <c r="P12" i="1"/>
  <c r="E12" i="1"/>
  <c r="T12" i="1" s="1"/>
  <c r="T11" i="1"/>
  <c r="S11" i="1"/>
  <c r="R11" i="1"/>
  <c r="Q11" i="1"/>
  <c r="P11" i="1"/>
  <c r="E11" i="1"/>
  <c r="U11" i="1" s="1"/>
  <c r="S10" i="1"/>
  <c r="R10" i="1"/>
  <c r="Q10" i="1"/>
  <c r="P10" i="1"/>
  <c r="E10" i="1"/>
  <c r="T9" i="1"/>
  <c r="S9" i="1"/>
  <c r="R9" i="1"/>
  <c r="Q9" i="1"/>
  <c r="P9" i="1"/>
  <c r="E9" i="1"/>
  <c r="U9" i="1" s="1"/>
  <c r="U64" i="3" l="1"/>
  <c r="T64" i="3"/>
  <c r="U27" i="4"/>
  <c r="T27" i="4"/>
  <c r="T19" i="1"/>
  <c r="U19" i="1"/>
  <c r="E67" i="1"/>
  <c r="U24" i="2"/>
  <c r="T24" i="2"/>
  <c r="U57" i="2"/>
  <c r="T57" i="2"/>
  <c r="Q41" i="3"/>
  <c r="U44" i="3"/>
  <c r="T44" i="3"/>
  <c r="T47" i="3"/>
  <c r="U47" i="3"/>
  <c r="U71" i="3"/>
  <c r="T71" i="3"/>
  <c r="U20" i="4"/>
  <c r="T20" i="4"/>
  <c r="T63" i="4"/>
  <c r="U63" i="4"/>
  <c r="U64" i="7"/>
  <c r="T64" i="7"/>
  <c r="T40" i="10"/>
  <c r="U40" i="10"/>
  <c r="E16" i="3"/>
  <c r="U52" i="3"/>
  <c r="T52" i="3"/>
  <c r="T12" i="5"/>
  <c r="U12" i="5"/>
  <c r="U46" i="5"/>
  <c r="T46" i="5"/>
  <c r="U62" i="6"/>
  <c r="T62" i="6"/>
  <c r="U52" i="7"/>
  <c r="T52" i="7"/>
  <c r="U22" i="14"/>
  <c r="T22" i="14"/>
  <c r="U66" i="17"/>
  <c r="T66" i="17"/>
  <c r="R67" i="19"/>
  <c r="T89" i="19"/>
  <c r="U89" i="19"/>
  <c r="T62" i="21"/>
  <c r="U62" i="21"/>
  <c r="U46" i="22"/>
  <c r="T46" i="22"/>
  <c r="T49" i="22"/>
  <c r="U49" i="22"/>
  <c r="P34" i="3"/>
  <c r="T19" i="4"/>
  <c r="U19" i="4"/>
  <c r="U71" i="4"/>
  <c r="T71" i="4"/>
  <c r="U24" i="6"/>
  <c r="T24" i="6"/>
  <c r="U29" i="7"/>
  <c r="T29" i="7"/>
  <c r="P73" i="7"/>
  <c r="R73" i="7"/>
  <c r="T51" i="13"/>
  <c r="U51" i="13"/>
  <c r="U11" i="2"/>
  <c r="T11" i="2"/>
  <c r="U13" i="3"/>
  <c r="T13" i="3"/>
  <c r="U11" i="4"/>
  <c r="T11" i="4"/>
  <c r="U10" i="1"/>
  <c r="T10" i="1"/>
  <c r="U46" i="2"/>
  <c r="T46" i="2"/>
  <c r="U59" i="3"/>
  <c r="Q34" i="4"/>
  <c r="U52" i="4"/>
  <c r="T52" i="4"/>
  <c r="T96" i="4"/>
  <c r="U96" i="4"/>
  <c r="U91" i="1"/>
  <c r="T91" i="1"/>
  <c r="U12" i="7"/>
  <c r="T12" i="7"/>
  <c r="T63" i="1"/>
  <c r="U63" i="1"/>
  <c r="U71" i="1"/>
  <c r="T71" i="1"/>
  <c r="Q31" i="2"/>
  <c r="U48" i="3"/>
  <c r="T48" i="3"/>
  <c r="U63" i="3"/>
  <c r="T63" i="3"/>
  <c r="U91" i="3"/>
  <c r="U95" i="3"/>
  <c r="T95" i="3"/>
  <c r="U20" i="5"/>
  <c r="T20" i="5"/>
  <c r="T53" i="5"/>
  <c r="U53" i="5"/>
  <c r="U28" i="9"/>
  <c r="T28" i="9"/>
  <c r="T29" i="10"/>
  <c r="U29" i="10"/>
  <c r="T30" i="5"/>
  <c r="U30" i="5"/>
  <c r="T23" i="1"/>
  <c r="U23" i="1"/>
  <c r="U66" i="1"/>
  <c r="U92" i="1"/>
  <c r="T92" i="1"/>
  <c r="U12" i="2"/>
  <c r="T12" i="2"/>
  <c r="T56" i="3"/>
  <c r="U56" i="3"/>
  <c r="U44" i="4"/>
  <c r="T44" i="4"/>
  <c r="T65" i="5"/>
  <c r="U65" i="5"/>
  <c r="U66" i="6"/>
  <c r="T66" i="6"/>
  <c r="U23" i="7"/>
  <c r="T23" i="7"/>
  <c r="U40" i="7"/>
  <c r="T40" i="7"/>
  <c r="T56" i="7"/>
  <c r="U56" i="7"/>
  <c r="T33" i="1"/>
  <c r="E41" i="1"/>
  <c r="U47" i="1"/>
  <c r="E16" i="2"/>
  <c r="E60" i="3"/>
  <c r="E31" i="4"/>
  <c r="R41" i="4"/>
  <c r="E34" i="5"/>
  <c r="E68" i="5"/>
  <c r="E74" i="5"/>
  <c r="Q34" i="6"/>
  <c r="E16" i="7"/>
  <c r="T20" i="7"/>
  <c r="T45" i="7"/>
  <c r="Q54" i="7"/>
  <c r="Q73" i="7"/>
  <c r="T44" i="8"/>
  <c r="T56" i="8"/>
  <c r="R25" i="9"/>
  <c r="T94" i="9"/>
  <c r="R67" i="10"/>
  <c r="T96" i="10"/>
  <c r="U96" i="10"/>
  <c r="Q25" i="11"/>
  <c r="S25" i="11"/>
  <c r="T66" i="11"/>
  <c r="T18" i="12"/>
  <c r="U18" i="12"/>
  <c r="T33" i="12"/>
  <c r="R67" i="13"/>
  <c r="T37" i="16"/>
  <c r="U37" i="16"/>
  <c r="U46" i="16"/>
  <c r="T46" i="16"/>
  <c r="T64" i="18"/>
  <c r="U64" i="18"/>
  <c r="Q41" i="4"/>
  <c r="P31" i="5"/>
  <c r="R31" i="5"/>
  <c r="Q73" i="5"/>
  <c r="P16" i="6"/>
  <c r="T16" i="6" s="1"/>
  <c r="P41" i="6"/>
  <c r="R41" i="6"/>
  <c r="Q87" i="6"/>
  <c r="U20" i="7"/>
  <c r="P25" i="7"/>
  <c r="R25" i="7"/>
  <c r="T33" i="11"/>
  <c r="U33" i="11"/>
  <c r="T47" i="12"/>
  <c r="U47" i="12"/>
  <c r="U66" i="12"/>
  <c r="T66" i="12"/>
  <c r="U49" i="14"/>
  <c r="T49" i="14"/>
  <c r="T27" i="16"/>
  <c r="U27" i="16"/>
  <c r="U103" i="9"/>
  <c r="T103" i="9"/>
  <c r="P16" i="1"/>
  <c r="Q34" i="1"/>
  <c r="T50" i="1"/>
  <c r="T57" i="1"/>
  <c r="P60" i="1"/>
  <c r="T89" i="1"/>
  <c r="U94" i="1"/>
  <c r="T9" i="2"/>
  <c r="U14" i="2"/>
  <c r="R25" i="2"/>
  <c r="U33" i="2"/>
  <c r="P34" i="2"/>
  <c r="T39" i="2"/>
  <c r="U70" i="2"/>
  <c r="S34" i="3"/>
  <c r="T36" i="3"/>
  <c r="U39" i="3"/>
  <c r="R41" i="3"/>
  <c r="T57" i="3"/>
  <c r="E67" i="3"/>
  <c r="U70" i="3"/>
  <c r="Q72" i="3"/>
  <c r="U10" i="4"/>
  <c r="T24" i="4"/>
  <c r="U28" i="4"/>
  <c r="U45" i="4"/>
  <c r="T64" i="4"/>
  <c r="T33" i="5"/>
  <c r="T39" i="5"/>
  <c r="E41" i="5"/>
  <c r="T50" i="5"/>
  <c r="T66" i="5"/>
  <c r="T91" i="5"/>
  <c r="T11" i="6"/>
  <c r="T15" i="6"/>
  <c r="T20" i="6"/>
  <c r="T29" i="6"/>
  <c r="S34" i="6"/>
  <c r="Q41" i="6"/>
  <c r="U41" i="6" s="1"/>
  <c r="S41" i="6"/>
  <c r="T71" i="6"/>
  <c r="Q72" i="6"/>
  <c r="E73" i="6"/>
  <c r="R34" i="7"/>
  <c r="P41" i="7"/>
  <c r="T46" i="7"/>
  <c r="T57" i="7"/>
  <c r="E67" i="7"/>
  <c r="S73" i="7"/>
  <c r="T95" i="7"/>
  <c r="E31" i="8"/>
  <c r="T53" i="8"/>
  <c r="U53" i="8"/>
  <c r="T37" i="10"/>
  <c r="R34" i="11"/>
  <c r="T30" i="12"/>
  <c r="U30" i="12"/>
  <c r="U64" i="12"/>
  <c r="E68" i="12"/>
  <c r="E31" i="13"/>
  <c r="T13" i="14"/>
  <c r="U13" i="14"/>
  <c r="T66" i="14"/>
  <c r="T20" i="15"/>
  <c r="R25" i="17"/>
  <c r="U28" i="17"/>
  <c r="T28" i="17"/>
  <c r="T43" i="20"/>
  <c r="U43" i="20"/>
  <c r="S16" i="1"/>
  <c r="S25" i="1"/>
  <c r="S31" i="1"/>
  <c r="U36" i="1"/>
  <c r="T37" i="1"/>
  <c r="T49" i="1"/>
  <c r="S68" i="1"/>
  <c r="P72" i="1"/>
  <c r="R74" i="1"/>
  <c r="T93" i="1"/>
  <c r="U95" i="1"/>
  <c r="T20" i="2"/>
  <c r="Q34" i="2"/>
  <c r="U36" i="2"/>
  <c r="U47" i="2"/>
  <c r="U58" i="2"/>
  <c r="U94" i="2"/>
  <c r="R34" i="3"/>
  <c r="U36" i="3"/>
  <c r="S41" i="3"/>
  <c r="E54" i="3"/>
  <c r="S16" i="4"/>
  <c r="E25" i="4"/>
  <c r="S41" i="4"/>
  <c r="P72" i="4"/>
  <c r="Q16" i="5"/>
  <c r="U16" i="5" s="1"/>
  <c r="P25" i="5"/>
  <c r="R25" i="5"/>
  <c r="P34" i="5"/>
  <c r="R34" i="5"/>
  <c r="E60" i="5"/>
  <c r="E67" i="5"/>
  <c r="Q72" i="5"/>
  <c r="S73" i="5"/>
  <c r="R16" i="6"/>
  <c r="E34" i="6"/>
  <c r="E73" i="7"/>
  <c r="T28" i="8"/>
  <c r="U28" i="8"/>
  <c r="T91" i="9"/>
  <c r="U91" i="9"/>
  <c r="T13" i="10"/>
  <c r="U13" i="10"/>
  <c r="U40" i="12"/>
  <c r="T40" i="12"/>
  <c r="S25" i="14"/>
  <c r="T90" i="14"/>
  <c r="U90" i="14"/>
  <c r="T40" i="15"/>
  <c r="U40" i="15"/>
  <c r="U36" i="16"/>
  <c r="T36" i="16"/>
  <c r="U45" i="16"/>
  <c r="T45" i="16"/>
  <c r="T33" i="20"/>
  <c r="U33" i="20"/>
  <c r="T96" i="20"/>
  <c r="U96" i="20"/>
  <c r="S72" i="1"/>
  <c r="E73" i="1"/>
  <c r="T37" i="8"/>
  <c r="U37" i="8"/>
  <c r="R31" i="9"/>
  <c r="T49" i="9"/>
  <c r="U49" i="9"/>
  <c r="T43" i="11"/>
  <c r="U43" i="11"/>
  <c r="U10" i="12"/>
  <c r="T10" i="12"/>
  <c r="R41" i="15"/>
  <c r="U12" i="19"/>
  <c r="T12" i="19"/>
  <c r="U70" i="19"/>
  <c r="T70" i="19"/>
  <c r="T53" i="22"/>
  <c r="U53" i="22"/>
  <c r="U20" i="1"/>
  <c r="Q41" i="1"/>
  <c r="P67" i="1"/>
  <c r="R67" i="1"/>
  <c r="Q16" i="2"/>
  <c r="U16" i="2" s="1"/>
  <c r="P41" i="2"/>
  <c r="T41" i="2" s="1"/>
  <c r="R41" i="2"/>
  <c r="S72" i="2"/>
  <c r="U10" i="3"/>
  <c r="T12" i="3"/>
  <c r="R16" i="3"/>
  <c r="U21" i="3"/>
  <c r="T24" i="3"/>
  <c r="T29" i="3"/>
  <c r="T51" i="3"/>
  <c r="R73" i="3"/>
  <c r="Q74" i="3"/>
  <c r="Q31" i="4"/>
  <c r="U37" i="4"/>
  <c r="T62" i="4"/>
  <c r="P67" i="4"/>
  <c r="R67" i="4"/>
  <c r="R72" i="4"/>
  <c r="T24" i="5"/>
  <c r="T52" i="5"/>
  <c r="T57" i="5"/>
  <c r="T64" i="5"/>
  <c r="T89" i="5"/>
  <c r="T9" i="6"/>
  <c r="T52" i="6"/>
  <c r="T91" i="6"/>
  <c r="Q16" i="7"/>
  <c r="E34" i="7"/>
  <c r="T51" i="7"/>
  <c r="T59" i="7"/>
  <c r="T63" i="7"/>
  <c r="R68" i="7"/>
  <c r="T86" i="9"/>
  <c r="U86" i="9"/>
  <c r="U47" i="10"/>
  <c r="T47" i="10"/>
  <c r="U37" i="11"/>
  <c r="T96" i="11"/>
  <c r="T22" i="12"/>
  <c r="U22" i="12"/>
  <c r="S41" i="12"/>
  <c r="Q41" i="12"/>
  <c r="T21" i="13"/>
  <c r="U21" i="13"/>
  <c r="T30" i="13"/>
  <c r="U30" i="13"/>
  <c r="T58" i="13"/>
  <c r="U58" i="13"/>
  <c r="T93" i="13"/>
  <c r="U93" i="13"/>
  <c r="U71" i="14"/>
  <c r="T38" i="15"/>
  <c r="U96" i="15"/>
  <c r="T96" i="15"/>
  <c r="U93" i="23"/>
  <c r="T93" i="23"/>
  <c r="U29" i="24"/>
  <c r="T29" i="24"/>
  <c r="R41" i="1"/>
  <c r="E25" i="2"/>
  <c r="P31" i="2"/>
  <c r="R31" i="2"/>
  <c r="E34" i="2"/>
  <c r="S16" i="3"/>
  <c r="U22" i="3"/>
  <c r="E34" i="3"/>
  <c r="Q67" i="3"/>
  <c r="P34" i="4"/>
  <c r="R34" i="4"/>
  <c r="U43" i="4"/>
  <c r="U51" i="4"/>
  <c r="T91" i="4"/>
  <c r="T95" i="4"/>
  <c r="T11" i="5"/>
  <c r="T15" i="5"/>
  <c r="T29" i="5"/>
  <c r="E31" i="5"/>
  <c r="U45" i="5"/>
  <c r="U70" i="5"/>
  <c r="T71" i="5"/>
  <c r="T93" i="5"/>
  <c r="U23" i="6"/>
  <c r="Q31" i="6"/>
  <c r="S73" i="6"/>
  <c r="T86" i="6"/>
  <c r="T11" i="7"/>
  <c r="T22" i="7"/>
  <c r="U28" i="7"/>
  <c r="T39" i="7"/>
  <c r="E41" i="7"/>
  <c r="T53" i="7"/>
  <c r="T71" i="7"/>
  <c r="S72" i="7"/>
  <c r="T49" i="8"/>
  <c r="U49" i="8"/>
  <c r="E73" i="8"/>
  <c r="T64" i="9"/>
  <c r="U64" i="9"/>
  <c r="T65" i="10"/>
  <c r="T24" i="11"/>
  <c r="U24" i="11"/>
  <c r="T51" i="11"/>
  <c r="T92" i="11"/>
  <c r="T19" i="13"/>
  <c r="T27" i="13"/>
  <c r="U27" i="13"/>
  <c r="T39" i="13"/>
  <c r="T91" i="13"/>
  <c r="T57" i="14"/>
  <c r="U57" i="14"/>
  <c r="T10" i="15"/>
  <c r="U10" i="15"/>
  <c r="T49" i="18"/>
  <c r="U49" i="18"/>
  <c r="U91" i="21"/>
  <c r="T91" i="21"/>
  <c r="T21" i="23"/>
  <c r="U21" i="23"/>
  <c r="R16" i="8"/>
  <c r="P72" i="8"/>
  <c r="Q72" i="8"/>
  <c r="T94" i="8"/>
  <c r="T36" i="9"/>
  <c r="T39" i="9"/>
  <c r="E68" i="9"/>
  <c r="U10" i="10"/>
  <c r="T30" i="10"/>
  <c r="Q34" i="10"/>
  <c r="U34" i="10" s="1"/>
  <c r="T95" i="10"/>
  <c r="T23" i="11"/>
  <c r="Q31" i="11"/>
  <c r="E54" i="11"/>
  <c r="P67" i="11"/>
  <c r="T71" i="11"/>
  <c r="R72" i="11"/>
  <c r="U93" i="11"/>
  <c r="U20" i="12"/>
  <c r="P34" i="12"/>
  <c r="R34" i="12"/>
  <c r="E41" i="12"/>
  <c r="R72" i="12"/>
  <c r="S16" i="13"/>
  <c r="T33" i="13"/>
  <c r="S68" i="13"/>
  <c r="T33" i="14"/>
  <c r="U62" i="16"/>
  <c r="T62" i="16"/>
  <c r="U46" i="21"/>
  <c r="T46" i="21"/>
  <c r="Q16" i="22"/>
  <c r="S16" i="22"/>
  <c r="Q34" i="22"/>
  <c r="S74" i="22"/>
  <c r="U24" i="28"/>
  <c r="T24" i="28"/>
  <c r="T28" i="28"/>
  <c r="U28" i="28"/>
  <c r="Q16" i="8"/>
  <c r="T36" i="8"/>
  <c r="U52" i="8"/>
  <c r="S34" i="9"/>
  <c r="U39" i="9"/>
  <c r="E41" i="9"/>
  <c r="E54" i="9"/>
  <c r="U95" i="9"/>
  <c r="R16" i="10"/>
  <c r="Q25" i="10"/>
  <c r="E31" i="10"/>
  <c r="U31" i="10" s="1"/>
  <c r="E67" i="10"/>
  <c r="S16" i="11"/>
  <c r="E60" i="11"/>
  <c r="P16" i="12"/>
  <c r="R16" i="12"/>
  <c r="E31" i="12"/>
  <c r="T52" i="12"/>
  <c r="U33" i="13"/>
  <c r="R34" i="13"/>
  <c r="T10" i="14"/>
  <c r="Q34" i="14"/>
  <c r="T37" i="14"/>
  <c r="T56" i="14"/>
  <c r="R87" i="14"/>
  <c r="T11" i="15"/>
  <c r="R31" i="15"/>
  <c r="U39" i="15"/>
  <c r="E41" i="15"/>
  <c r="T63" i="15"/>
  <c r="U63" i="15"/>
  <c r="T89" i="15"/>
  <c r="U89" i="15"/>
  <c r="U13" i="16"/>
  <c r="T13" i="16"/>
  <c r="U40" i="16"/>
  <c r="T40" i="16"/>
  <c r="T39" i="17"/>
  <c r="U39" i="17"/>
  <c r="R72" i="17"/>
  <c r="U20" i="18"/>
  <c r="T20" i="18"/>
  <c r="U20" i="21"/>
  <c r="T20" i="21"/>
  <c r="T43" i="21"/>
  <c r="U43" i="21"/>
  <c r="T10" i="23"/>
  <c r="U10" i="23"/>
  <c r="T44" i="23"/>
  <c r="U44" i="23"/>
  <c r="U65" i="24"/>
  <c r="T65" i="24"/>
  <c r="T65" i="25"/>
  <c r="U65" i="25"/>
  <c r="T94" i="25"/>
  <c r="U94" i="25"/>
  <c r="T44" i="26"/>
  <c r="U44" i="26"/>
  <c r="U88" i="26"/>
  <c r="T88" i="26"/>
  <c r="U23" i="27"/>
  <c r="T23" i="27"/>
  <c r="T94" i="7"/>
  <c r="T30" i="8"/>
  <c r="T51" i="8"/>
  <c r="E68" i="8"/>
  <c r="T70" i="8"/>
  <c r="T12" i="9"/>
  <c r="R16" i="9"/>
  <c r="Q31" i="9"/>
  <c r="S31" i="9"/>
  <c r="T47" i="9"/>
  <c r="T62" i="9"/>
  <c r="S72" i="9"/>
  <c r="T19" i="10"/>
  <c r="T64" i="10"/>
  <c r="R68" i="10"/>
  <c r="T14" i="11"/>
  <c r="T21" i="11"/>
  <c r="T30" i="11"/>
  <c r="T36" i="11"/>
  <c r="S41" i="11"/>
  <c r="T50" i="11"/>
  <c r="T65" i="11"/>
  <c r="T88" i="11"/>
  <c r="U24" i="12"/>
  <c r="Q60" i="12"/>
  <c r="T71" i="12"/>
  <c r="T91" i="12"/>
  <c r="U24" i="13"/>
  <c r="T38" i="13"/>
  <c r="T63" i="13"/>
  <c r="Q73" i="13"/>
  <c r="Q16" i="14"/>
  <c r="E25" i="15"/>
  <c r="S34" i="15"/>
  <c r="T90" i="16"/>
  <c r="U90" i="16"/>
  <c r="T11" i="17"/>
  <c r="U11" i="17"/>
  <c r="T13" i="18"/>
  <c r="U13" i="18"/>
  <c r="U38" i="19"/>
  <c r="T38" i="19"/>
  <c r="U14" i="20"/>
  <c r="T14" i="20"/>
  <c r="T12" i="21"/>
  <c r="U12" i="21"/>
  <c r="P41" i="23"/>
  <c r="R41" i="23"/>
  <c r="T65" i="23"/>
  <c r="U65" i="23"/>
  <c r="U19" i="25"/>
  <c r="T19" i="25"/>
  <c r="T29" i="25"/>
  <c r="U29" i="25"/>
  <c r="U47" i="25"/>
  <c r="T47" i="25"/>
  <c r="U90" i="25"/>
  <c r="T90" i="25"/>
  <c r="T102" i="20"/>
  <c r="U102" i="20"/>
  <c r="T104" i="11"/>
  <c r="U104" i="11"/>
  <c r="U22" i="8"/>
  <c r="E72" i="8"/>
  <c r="U89" i="8"/>
  <c r="E54" i="10"/>
  <c r="S68" i="10"/>
  <c r="E31" i="11"/>
  <c r="P73" i="11"/>
  <c r="R73" i="11"/>
  <c r="U91" i="11"/>
  <c r="T15" i="12"/>
  <c r="E34" i="12"/>
  <c r="U38" i="12"/>
  <c r="S54" i="12"/>
  <c r="E72" i="12"/>
  <c r="E16" i="13"/>
  <c r="E25" i="13"/>
  <c r="U25" i="13" s="1"/>
  <c r="S34" i="13"/>
  <c r="E54" i="13"/>
  <c r="R16" i="14"/>
  <c r="U24" i="14"/>
  <c r="R34" i="14"/>
  <c r="T65" i="14"/>
  <c r="R73" i="14"/>
  <c r="U95" i="14"/>
  <c r="U18" i="15"/>
  <c r="T19" i="15"/>
  <c r="U37" i="15"/>
  <c r="U56" i="15"/>
  <c r="T95" i="15"/>
  <c r="U22" i="16"/>
  <c r="T22" i="16"/>
  <c r="T38" i="17"/>
  <c r="U38" i="17"/>
  <c r="T48" i="17"/>
  <c r="U48" i="17"/>
  <c r="U92" i="17"/>
  <c r="T92" i="17"/>
  <c r="T66" i="19"/>
  <c r="U66" i="19"/>
  <c r="U92" i="19"/>
  <c r="T92" i="19"/>
  <c r="U28" i="20"/>
  <c r="T28" i="20"/>
  <c r="S41" i="21"/>
  <c r="U50" i="21"/>
  <c r="T50" i="21"/>
  <c r="E67" i="21"/>
  <c r="U18" i="22"/>
  <c r="U91" i="22"/>
  <c r="T91" i="22"/>
  <c r="U37" i="24"/>
  <c r="T37" i="24"/>
  <c r="U101" i="9"/>
  <c r="T101" i="9"/>
  <c r="T44" i="28"/>
  <c r="U44" i="28"/>
  <c r="T102" i="26"/>
  <c r="U102" i="26"/>
  <c r="M114" i="17"/>
  <c r="S114" i="17" s="1"/>
  <c r="S97" i="17"/>
  <c r="U111" i="13"/>
  <c r="T111" i="13"/>
  <c r="T33" i="8"/>
  <c r="P73" i="8"/>
  <c r="R73" i="8"/>
  <c r="Q74" i="8"/>
  <c r="U95" i="8"/>
  <c r="E16" i="9"/>
  <c r="E31" i="9"/>
  <c r="P34" i="9"/>
  <c r="T34" i="9" s="1"/>
  <c r="R34" i="9"/>
  <c r="E74" i="9"/>
  <c r="Q31" i="10"/>
  <c r="E72" i="10"/>
  <c r="P73" i="10"/>
  <c r="Q73" i="10"/>
  <c r="P16" i="11"/>
  <c r="R16" i="11"/>
  <c r="E41" i="11"/>
  <c r="P72" i="11"/>
  <c r="Q72" i="11"/>
  <c r="P72" i="13"/>
  <c r="E73" i="13"/>
  <c r="E16" i="14"/>
  <c r="R68" i="14"/>
  <c r="E16" i="15"/>
  <c r="R25" i="15"/>
  <c r="Q31" i="15"/>
  <c r="E34" i="15"/>
  <c r="E41" i="16"/>
  <c r="T50" i="16"/>
  <c r="U50" i="16"/>
  <c r="U19" i="17"/>
  <c r="U59" i="17"/>
  <c r="T59" i="17"/>
  <c r="U38" i="18"/>
  <c r="U90" i="18"/>
  <c r="U92" i="18"/>
  <c r="T92" i="18"/>
  <c r="U90" i="20"/>
  <c r="T92" i="20"/>
  <c r="U92" i="20"/>
  <c r="U64" i="22"/>
  <c r="T64" i="22"/>
  <c r="U89" i="22"/>
  <c r="U93" i="27"/>
  <c r="T93" i="27"/>
  <c r="Q34" i="9"/>
  <c r="Q60" i="9"/>
  <c r="P16" i="10"/>
  <c r="S41" i="10"/>
  <c r="Q16" i="11"/>
  <c r="U16" i="11" s="1"/>
  <c r="S73" i="12"/>
  <c r="P16" i="13"/>
  <c r="R16" i="13"/>
  <c r="Q31" i="13"/>
  <c r="P41" i="13"/>
  <c r="U44" i="15"/>
  <c r="U21" i="16"/>
  <c r="T21" i="16"/>
  <c r="U45" i="20"/>
  <c r="T45" i="20"/>
  <c r="S68" i="20"/>
  <c r="T49" i="21"/>
  <c r="U49" i="21"/>
  <c r="U66" i="21"/>
  <c r="T66" i="21"/>
  <c r="U11" i="22"/>
  <c r="T11" i="22"/>
  <c r="U39" i="22"/>
  <c r="T39" i="22"/>
  <c r="U53" i="26"/>
  <c r="T53" i="26"/>
  <c r="T30" i="27"/>
  <c r="U30" i="27"/>
  <c r="N115" i="22"/>
  <c r="N114" i="22"/>
  <c r="O115" i="21"/>
  <c r="O114" i="21"/>
  <c r="N115" i="14"/>
  <c r="N114" i="14"/>
  <c r="O115" i="13"/>
  <c r="O114" i="13"/>
  <c r="N115" i="6"/>
  <c r="N114" i="6"/>
  <c r="O114" i="5"/>
  <c r="O115" i="5"/>
  <c r="T65" i="15"/>
  <c r="U94" i="15"/>
  <c r="Q16" i="16"/>
  <c r="Q25" i="16"/>
  <c r="S25" i="16"/>
  <c r="U33" i="16"/>
  <c r="U44" i="16"/>
  <c r="T92" i="16"/>
  <c r="U50" i="17"/>
  <c r="E16" i="18"/>
  <c r="E25" i="18"/>
  <c r="E54" i="18"/>
  <c r="E34" i="19"/>
  <c r="U34" i="19" s="1"/>
  <c r="S68" i="19"/>
  <c r="R16" i="20"/>
  <c r="P31" i="20"/>
  <c r="R31" i="20"/>
  <c r="U48" i="20"/>
  <c r="T89" i="20"/>
  <c r="U19" i="21"/>
  <c r="U23" i="21"/>
  <c r="T33" i="21"/>
  <c r="U37" i="21"/>
  <c r="Q67" i="21"/>
  <c r="R16" i="22"/>
  <c r="T56" i="22"/>
  <c r="Q67" i="22"/>
  <c r="U88" i="22"/>
  <c r="E34" i="23"/>
  <c r="T34" i="23" s="1"/>
  <c r="T46" i="23"/>
  <c r="T56" i="25"/>
  <c r="U56" i="25"/>
  <c r="U14" i="26"/>
  <c r="T12" i="27"/>
  <c r="U12" i="27"/>
  <c r="T27" i="27"/>
  <c r="U27" i="27"/>
  <c r="T37" i="27"/>
  <c r="U37" i="27"/>
  <c r="U40" i="28"/>
  <c r="T40" i="28"/>
  <c r="T94" i="28"/>
  <c r="U94" i="28"/>
  <c r="T112" i="25"/>
  <c r="U112" i="25"/>
  <c r="B114" i="11"/>
  <c r="K114" i="11"/>
  <c r="C114" i="8"/>
  <c r="O114" i="7"/>
  <c r="O115" i="23"/>
  <c r="O114" i="23"/>
  <c r="N114" i="16"/>
  <c r="N115" i="16"/>
  <c r="T64" i="15"/>
  <c r="T90" i="15"/>
  <c r="T14" i="16"/>
  <c r="T51" i="16"/>
  <c r="U57" i="16"/>
  <c r="U64" i="16"/>
  <c r="U91" i="16"/>
  <c r="T95" i="16"/>
  <c r="R16" i="17"/>
  <c r="E34" i="17"/>
  <c r="T40" i="17"/>
  <c r="T49" i="17"/>
  <c r="T57" i="17"/>
  <c r="T9" i="18"/>
  <c r="P41" i="18"/>
  <c r="T41" i="18" s="1"/>
  <c r="Q41" i="18"/>
  <c r="U41" i="18" s="1"/>
  <c r="U52" i="18"/>
  <c r="T22" i="19"/>
  <c r="T40" i="19"/>
  <c r="U46" i="19"/>
  <c r="T49" i="19"/>
  <c r="Q67" i="19"/>
  <c r="S67" i="19"/>
  <c r="T94" i="19"/>
  <c r="U20" i="20"/>
  <c r="T71" i="20"/>
  <c r="T9" i="21"/>
  <c r="T13" i="21"/>
  <c r="T29" i="21"/>
  <c r="R34" i="21"/>
  <c r="T39" i="21"/>
  <c r="T71" i="21"/>
  <c r="E73" i="21"/>
  <c r="E25" i="22"/>
  <c r="P31" i="22"/>
  <c r="R31" i="22"/>
  <c r="E34" i="22"/>
  <c r="R73" i="22"/>
  <c r="Q16" i="24"/>
  <c r="U16" i="24" s="1"/>
  <c r="R34" i="24"/>
  <c r="T94" i="24"/>
  <c r="U94" i="24"/>
  <c r="S72" i="25"/>
  <c r="U49" i="27"/>
  <c r="T49" i="27"/>
  <c r="U92" i="27"/>
  <c r="T92" i="27"/>
  <c r="K114" i="19"/>
  <c r="U106" i="17"/>
  <c r="T106" i="17"/>
  <c r="S97" i="11"/>
  <c r="M114" i="11"/>
  <c r="S114" i="11" s="1"/>
  <c r="T108" i="5"/>
  <c r="U108" i="5"/>
  <c r="T98" i="3"/>
  <c r="U98" i="3"/>
  <c r="P74" i="15"/>
  <c r="Q87" i="15"/>
  <c r="T47" i="16"/>
  <c r="S16" i="17"/>
  <c r="T56" i="17"/>
  <c r="U93" i="17"/>
  <c r="T96" i="17"/>
  <c r="T21" i="18"/>
  <c r="U27" i="18"/>
  <c r="T30" i="18"/>
  <c r="T33" i="18"/>
  <c r="T40" i="18"/>
  <c r="R41" i="18"/>
  <c r="T51" i="18"/>
  <c r="T93" i="18"/>
  <c r="T13" i="19"/>
  <c r="U18" i="19"/>
  <c r="T21" i="19"/>
  <c r="T27" i="19"/>
  <c r="T39" i="19"/>
  <c r="T45" i="19"/>
  <c r="U71" i="19"/>
  <c r="S72" i="19"/>
  <c r="T93" i="19"/>
  <c r="T15" i="20"/>
  <c r="T19" i="20"/>
  <c r="T29" i="20"/>
  <c r="T36" i="20"/>
  <c r="T46" i="20"/>
  <c r="P73" i="20"/>
  <c r="R73" i="20"/>
  <c r="Q34" i="21"/>
  <c r="U34" i="21" s="1"/>
  <c r="T36" i="21"/>
  <c r="T38" i="21"/>
  <c r="U47" i="21"/>
  <c r="T57" i="21"/>
  <c r="R72" i="21"/>
  <c r="E41" i="22"/>
  <c r="E67" i="22"/>
  <c r="E74" i="22"/>
  <c r="U92" i="22"/>
  <c r="E16" i="23"/>
  <c r="T20" i="23"/>
  <c r="U33" i="24"/>
  <c r="P41" i="24"/>
  <c r="R41" i="24"/>
  <c r="T15" i="25"/>
  <c r="U15" i="25"/>
  <c r="T37" i="26"/>
  <c r="U37" i="26"/>
  <c r="T71" i="26"/>
  <c r="U71" i="26"/>
  <c r="U96" i="26"/>
  <c r="T96" i="26"/>
  <c r="T101" i="17"/>
  <c r="U101" i="17"/>
  <c r="T107" i="16"/>
  <c r="U107" i="16"/>
  <c r="B114" i="9"/>
  <c r="K114" i="9"/>
  <c r="U99" i="9"/>
  <c r="T99" i="9"/>
  <c r="T107" i="9"/>
  <c r="U107" i="9"/>
  <c r="D114" i="7"/>
  <c r="J114" i="4"/>
  <c r="S74" i="15"/>
  <c r="S73" i="16"/>
  <c r="T96" i="16"/>
  <c r="E41" i="19"/>
  <c r="E72" i="19"/>
  <c r="E16" i="20"/>
  <c r="U52" i="20"/>
  <c r="E60" i="20"/>
  <c r="Q73" i="20"/>
  <c r="S73" i="20"/>
  <c r="T28" i="25"/>
  <c r="U28" i="25"/>
  <c r="T66" i="25"/>
  <c r="U66" i="25"/>
  <c r="T86" i="26"/>
  <c r="U86" i="26"/>
  <c r="T22" i="27"/>
  <c r="U22" i="27"/>
  <c r="U23" i="28"/>
  <c r="T23" i="28"/>
  <c r="T53" i="28"/>
  <c r="U53" i="28"/>
  <c r="T98" i="1"/>
  <c r="U98" i="1"/>
  <c r="T111" i="26"/>
  <c r="U111" i="26"/>
  <c r="U109" i="21"/>
  <c r="T109" i="21"/>
  <c r="T102" i="19"/>
  <c r="U102" i="19"/>
  <c r="U111" i="11"/>
  <c r="T111" i="11"/>
  <c r="I114" i="5"/>
  <c r="U108" i="4"/>
  <c r="T108" i="4"/>
  <c r="U111" i="2"/>
  <c r="T111" i="2"/>
  <c r="R68" i="16"/>
  <c r="R72" i="16"/>
  <c r="R74" i="16"/>
  <c r="T10" i="17"/>
  <c r="S31" i="17"/>
  <c r="R34" i="17"/>
  <c r="R73" i="17"/>
  <c r="U37" i="18"/>
  <c r="T39" i="18"/>
  <c r="T50" i="18"/>
  <c r="S16" i="19"/>
  <c r="Q25" i="19"/>
  <c r="Q34" i="19"/>
  <c r="E67" i="19"/>
  <c r="P73" i="19"/>
  <c r="R73" i="19"/>
  <c r="S16" i="21"/>
  <c r="T37" i="21"/>
  <c r="R73" i="21"/>
  <c r="U30" i="22"/>
  <c r="Q31" i="22"/>
  <c r="T50" i="22"/>
  <c r="U58" i="22"/>
  <c r="S68" i="22"/>
  <c r="R72" i="22"/>
  <c r="T90" i="22"/>
  <c r="T29" i="23"/>
  <c r="E31" i="23"/>
  <c r="T33" i="23"/>
  <c r="T43" i="23"/>
  <c r="T51" i="23"/>
  <c r="Q87" i="23"/>
  <c r="U87" i="23" s="1"/>
  <c r="T89" i="23"/>
  <c r="T91" i="23"/>
  <c r="U13" i="24"/>
  <c r="P16" i="24"/>
  <c r="R16" i="24"/>
  <c r="U44" i="24"/>
  <c r="U53" i="24"/>
  <c r="T53" i="24"/>
  <c r="S87" i="24"/>
  <c r="U23" i="26"/>
  <c r="T23" i="26"/>
  <c r="T33" i="26"/>
  <c r="U33" i="26"/>
  <c r="U19" i="27"/>
  <c r="T19" i="27"/>
  <c r="E31" i="27"/>
  <c r="U31" i="27" s="1"/>
  <c r="U95" i="28"/>
  <c r="T95" i="28"/>
  <c r="C114" i="24"/>
  <c r="B114" i="17"/>
  <c r="K114" i="17"/>
  <c r="T106" i="11"/>
  <c r="U106" i="11"/>
  <c r="T33" i="16"/>
  <c r="Q34" i="16"/>
  <c r="U34" i="16" s="1"/>
  <c r="E60" i="16"/>
  <c r="Q60" i="16"/>
  <c r="E67" i="16"/>
  <c r="E16" i="17"/>
  <c r="E67" i="17"/>
  <c r="E68" i="18"/>
  <c r="E74" i="18"/>
  <c r="E74" i="19"/>
  <c r="E67" i="20"/>
  <c r="E25" i="21"/>
  <c r="R31" i="21"/>
  <c r="E34" i="21"/>
  <c r="Q25" i="23"/>
  <c r="U30" i="23"/>
  <c r="T10" i="24"/>
  <c r="S16" i="24"/>
  <c r="U20" i="25"/>
  <c r="T20" i="25"/>
  <c r="U48" i="25"/>
  <c r="T48" i="25"/>
  <c r="T91" i="25"/>
  <c r="U91" i="25"/>
  <c r="P34" i="26"/>
  <c r="T34" i="26" s="1"/>
  <c r="T36" i="26"/>
  <c r="U36" i="26"/>
  <c r="U45" i="26"/>
  <c r="T45" i="26"/>
  <c r="H114" i="28"/>
  <c r="H114" i="20"/>
  <c r="O114" i="15"/>
  <c r="J114" i="12"/>
  <c r="C114" i="10"/>
  <c r="E74" i="24"/>
  <c r="U14" i="25"/>
  <c r="U18" i="25"/>
  <c r="R34" i="25"/>
  <c r="U46" i="25"/>
  <c r="U13" i="26"/>
  <c r="U18" i="26"/>
  <c r="R25" i="26"/>
  <c r="U39" i="26"/>
  <c r="T14" i="27"/>
  <c r="T21" i="27"/>
  <c r="S25" i="27"/>
  <c r="T33" i="27"/>
  <c r="U48" i="27"/>
  <c r="U52" i="27"/>
  <c r="E81" i="18"/>
  <c r="G114" i="1"/>
  <c r="W114" i="1"/>
  <c r="B114" i="27"/>
  <c r="K114" i="27"/>
  <c r="C114" i="26"/>
  <c r="T108" i="26"/>
  <c r="L114" i="23"/>
  <c r="R114" i="23" s="1"/>
  <c r="T98" i="8"/>
  <c r="T101" i="7"/>
  <c r="T110" i="6"/>
  <c r="H114" i="4"/>
  <c r="W114" i="3"/>
  <c r="P72" i="24"/>
  <c r="T30" i="25"/>
  <c r="U38" i="25"/>
  <c r="U45" i="25"/>
  <c r="U53" i="25"/>
  <c r="U57" i="25"/>
  <c r="E72" i="25"/>
  <c r="U88" i="25"/>
  <c r="T10" i="26"/>
  <c r="T12" i="26"/>
  <c r="U24" i="26"/>
  <c r="T29" i="26"/>
  <c r="E31" i="26"/>
  <c r="T38" i="26"/>
  <c r="U47" i="26"/>
  <c r="U50" i="26"/>
  <c r="U90" i="26"/>
  <c r="U93" i="26"/>
  <c r="U13" i="27"/>
  <c r="S34" i="27"/>
  <c r="T38" i="27"/>
  <c r="T43" i="27"/>
  <c r="E72" i="27"/>
  <c r="T94" i="27"/>
  <c r="Q34" i="28"/>
  <c r="T70" i="28"/>
  <c r="R72" i="28"/>
  <c r="T96" i="28"/>
  <c r="I114" i="1"/>
  <c r="G114" i="21"/>
  <c r="W114" i="19"/>
  <c r="C114" i="18"/>
  <c r="F114" i="6"/>
  <c r="V114" i="6"/>
  <c r="B114" i="3"/>
  <c r="K114" i="3"/>
  <c r="S72" i="24"/>
  <c r="R16" i="25"/>
  <c r="T37" i="25"/>
  <c r="T44" i="25"/>
  <c r="U49" i="25"/>
  <c r="T52" i="25"/>
  <c r="P73" i="25"/>
  <c r="R73" i="25"/>
  <c r="T28" i="26"/>
  <c r="R34" i="26"/>
  <c r="Q41" i="26"/>
  <c r="T46" i="26"/>
  <c r="Q54" i="26"/>
  <c r="U70" i="26"/>
  <c r="S87" i="26"/>
  <c r="S16" i="27"/>
  <c r="R34" i="27"/>
  <c r="U36" i="27"/>
  <c r="P87" i="27"/>
  <c r="P115" i="27" s="1"/>
  <c r="Q16" i="28"/>
  <c r="S16" i="28"/>
  <c r="U70" i="28"/>
  <c r="S74" i="28"/>
  <c r="S87" i="28"/>
  <c r="J114" i="28"/>
  <c r="T104" i="26"/>
  <c r="D114" i="23"/>
  <c r="W114" i="21"/>
  <c r="T99" i="17"/>
  <c r="C114" i="16"/>
  <c r="L114" i="16"/>
  <c r="R114" i="16" s="1"/>
  <c r="U100" i="16"/>
  <c r="G114" i="15"/>
  <c r="U107" i="15"/>
  <c r="F114" i="14"/>
  <c r="V114" i="14"/>
  <c r="W114" i="11"/>
  <c r="T105" i="9"/>
  <c r="G114" i="7"/>
  <c r="U103" i="2"/>
  <c r="E34" i="24"/>
  <c r="R74" i="24"/>
  <c r="Q16" i="25"/>
  <c r="E34" i="25"/>
  <c r="S73" i="25"/>
  <c r="E74" i="25"/>
  <c r="P41" i="27"/>
  <c r="T41" i="27" s="1"/>
  <c r="R41" i="27"/>
  <c r="T10" i="28"/>
  <c r="E72" i="28"/>
  <c r="R74" i="28"/>
  <c r="E81" i="8"/>
  <c r="W114" i="27"/>
  <c r="B114" i="25"/>
  <c r="K114" i="25"/>
  <c r="I114" i="21"/>
  <c r="I114" i="19"/>
  <c r="G114" i="13"/>
  <c r="H114" i="6"/>
  <c r="Q67" i="26"/>
  <c r="R73" i="26"/>
  <c r="P31" i="27"/>
  <c r="S41" i="27"/>
  <c r="R72" i="27"/>
  <c r="R73" i="28"/>
  <c r="G114" i="23"/>
  <c r="F114" i="22"/>
  <c r="V114" i="22"/>
  <c r="R97" i="16"/>
  <c r="H114" i="14"/>
  <c r="W114" i="13"/>
  <c r="I114" i="11"/>
  <c r="U109" i="11"/>
  <c r="U102" i="10"/>
  <c r="T104" i="10"/>
  <c r="U107" i="8"/>
  <c r="C114" i="2"/>
  <c r="E41" i="24"/>
  <c r="E41" i="25"/>
  <c r="E60" i="25"/>
  <c r="T60" i="25" s="1"/>
  <c r="T70" i="25"/>
  <c r="E54" i="26"/>
  <c r="R31" i="27"/>
  <c r="S72" i="27"/>
  <c r="Q73" i="28"/>
  <c r="E81" i="3"/>
  <c r="I114" i="27"/>
  <c r="T100" i="24"/>
  <c r="B114" i="19"/>
  <c r="S97" i="16"/>
  <c r="I114" i="13"/>
  <c r="T105" i="13"/>
  <c r="T110" i="13"/>
  <c r="H114" i="12"/>
  <c r="T102" i="12"/>
  <c r="U103" i="11"/>
  <c r="T105" i="11"/>
  <c r="T107" i="11"/>
  <c r="U100" i="10"/>
  <c r="G114" i="5"/>
  <c r="W114" i="5"/>
  <c r="S97" i="3"/>
  <c r="S68" i="28"/>
  <c r="E54" i="28"/>
  <c r="E68" i="28"/>
  <c r="Q60" i="28"/>
  <c r="P74" i="28"/>
  <c r="R68" i="28"/>
  <c r="E60" i="28"/>
  <c r="U104" i="28"/>
  <c r="T106" i="28"/>
  <c r="T102" i="28"/>
  <c r="T98" i="28"/>
  <c r="U112" i="28"/>
  <c r="U105" i="28"/>
  <c r="T86" i="28"/>
  <c r="S68" i="27"/>
  <c r="E54" i="27"/>
  <c r="S74" i="27"/>
  <c r="E68" i="27"/>
  <c r="U59" i="27"/>
  <c r="T58" i="27"/>
  <c r="R68" i="27"/>
  <c r="Q74" i="27"/>
  <c r="U74" i="27" s="1"/>
  <c r="R74" i="27"/>
  <c r="U112" i="27"/>
  <c r="U98" i="27"/>
  <c r="T101" i="27"/>
  <c r="U106" i="27"/>
  <c r="U111" i="27"/>
  <c r="S54" i="26"/>
  <c r="R68" i="26"/>
  <c r="R74" i="26"/>
  <c r="P54" i="26"/>
  <c r="R54" i="26"/>
  <c r="P74" i="26"/>
  <c r="T74" i="26" s="1"/>
  <c r="S68" i="26"/>
  <c r="S74" i="26"/>
  <c r="E74" i="26"/>
  <c r="U103" i="26"/>
  <c r="U110" i="26"/>
  <c r="T112" i="26"/>
  <c r="E81" i="26"/>
  <c r="E54" i="25"/>
  <c r="P54" i="25"/>
  <c r="R54" i="25"/>
  <c r="P68" i="25"/>
  <c r="R74" i="25"/>
  <c r="U59" i="25"/>
  <c r="R68" i="25"/>
  <c r="S68" i="25"/>
  <c r="E68" i="25"/>
  <c r="U104" i="25"/>
  <c r="T107" i="25"/>
  <c r="T109" i="25"/>
  <c r="T86" i="25"/>
  <c r="E54" i="24"/>
  <c r="E68" i="24"/>
  <c r="S68" i="24"/>
  <c r="U58" i="24"/>
  <c r="Q60" i="24"/>
  <c r="S74" i="24"/>
  <c r="U106" i="24"/>
  <c r="U108" i="24"/>
  <c r="T98" i="24"/>
  <c r="U107" i="24"/>
  <c r="S97" i="24"/>
  <c r="U48" i="23"/>
  <c r="E74" i="23"/>
  <c r="Q74" i="23"/>
  <c r="R74" i="23"/>
  <c r="E68" i="23"/>
  <c r="S68" i="23"/>
  <c r="Q60" i="23"/>
  <c r="S60" i="23"/>
  <c r="T59" i="23"/>
  <c r="T58" i="23"/>
  <c r="P68" i="23"/>
  <c r="R68" i="23"/>
  <c r="U107" i="23"/>
  <c r="T109" i="23"/>
  <c r="T103" i="23"/>
  <c r="U106" i="23"/>
  <c r="U108" i="23"/>
  <c r="E81" i="23"/>
  <c r="R68" i="22"/>
  <c r="T48" i="22"/>
  <c r="E54" i="22"/>
  <c r="U59" i="22"/>
  <c r="Q60" i="22"/>
  <c r="E60" i="22"/>
  <c r="T60" i="22" s="1"/>
  <c r="E68" i="22"/>
  <c r="T102" i="22"/>
  <c r="T48" i="21"/>
  <c r="R54" i="21"/>
  <c r="T59" i="21"/>
  <c r="E68" i="21"/>
  <c r="E60" i="21"/>
  <c r="U58" i="21"/>
  <c r="P60" i="21"/>
  <c r="R60" i="21"/>
  <c r="R68" i="21"/>
  <c r="S68" i="21"/>
  <c r="S54" i="20"/>
  <c r="E54" i="20"/>
  <c r="E68" i="20"/>
  <c r="R68" i="20"/>
  <c r="U105" i="20"/>
  <c r="U103" i="20"/>
  <c r="S97" i="20"/>
  <c r="T108" i="20"/>
  <c r="T111" i="20"/>
  <c r="T86" i="20"/>
  <c r="R68" i="19"/>
  <c r="P54" i="19"/>
  <c r="T54" i="19" s="1"/>
  <c r="S54" i="19"/>
  <c r="R54" i="19"/>
  <c r="S74" i="19"/>
  <c r="E60" i="19"/>
  <c r="R74" i="19"/>
  <c r="U112" i="19"/>
  <c r="T103" i="19"/>
  <c r="T108" i="19"/>
  <c r="E81" i="19"/>
  <c r="T58" i="18"/>
  <c r="R68" i="18"/>
  <c r="P74" i="18"/>
  <c r="R74" i="18"/>
  <c r="Q68" i="18"/>
  <c r="T100" i="18"/>
  <c r="T108" i="18"/>
  <c r="U110" i="18"/>
  <c r="U86" i="18"/>
  <c r="R54" i="17"/>
  <c r="E74" i="17"/>
  <c r="S54" i="17"/>
  <c r="P60" i="17"/>
  <c r="R60" i="17"/>
  <c r="R68" i="17"/>
  <c r="Q60" i="17"/>
  <c r="S60" i="17"/>
  <c r="S68" i="17"/>
  <c r="T58" i="17"/>
  <c r="E60" i="17"/>
  <c r="U60" i="17" s="1"/>
  <c r="T100" i="17"/>
  <c r="T102" i="17"/>
  <c r="T107" i="17"/>
  <c r="E81" i="17"/>
  <c r="T104" i="16"/>
  <c r="T48" i="15"/>
  <c r="S68" i="15"/>
  <c r="P60" i="15"/>
  <c r="Q60" i="15"/>
  <c r="R74" i="15"/>
  <c r="R68" i="15"/>
  <c r="Q68" i="15"/>
  <c r="U68" i="15" s="1"/>
  <c r="E68" i="15"/>
  <c r="U98" i="15"/>
  <c r="T100" i="15"/>
  <c r="T105" i="15"/>
  <c r="U99" i="15"/>
  <c r="U86" i="15"/>
  <c r="E81" i="15"/>
  <c r="Q54" i="14"/>
  <c r="E74" i="14"/>
  <c r="Q68" i="14"/>
  <c r="P74" i="14"/>
  <c r="R74" i="14"/>
  <c r="E60" i="14"/>
  <c r="T58" i="14"/>
  <c r="T102" i="14"/>
  <c r="U98" i="14"/>
  <c r="T110" i="14"/>
  <c r="E81" i="14"/>
  <c r="Q54" i="13"/>
  <c r="T48" i="13"/>
  <c r="Q68" i="13"/>
  <c r="Q74" i="13"/>
  <c r="S74" i="13"/>
  <c r="P74" i="13"/>
  <c r="T74" i="13" s="1"/>
  <c r="T59" i="13"/>
  <c r="E74" i="13"/>
  <c r="E60" i="13"/>
  <c r="U102" i="13"/>
  <c r="T101" i="13"/>
  <c r="T103" i="13"/>
  <c r="U86" i="13"/>
  <c r="R54" i="12"/>
  <c r="Q54" i="12"/>
  <c r="E74" i="12"/>
  <c r="S60" i="12"/>
  <c r="R68" i="12"/>
  <c r="S74" i="12"/>
  <c r="S68" i="12"/>
  <c r="T59" i="12"/>
  <c r="E60" i="12"/>
  <c r="U60" i="12" s="1"/>
  <c r="T110" i="12"/>
  <c r="T112" i="12"/>
  <c r="T108" i="12"/>
  <c r="U86" i="12"/>
  <c r="P54" i="11"/>
  <c r="R54" i="11"/>
  <c r="S74" i="11"/>
  <c r="Q54" i="11"/>
  <c r="S54" i="11"/>
  <c r="U59" i="11"/>
  <c r="P74" i="11"/>
  <c r="R74" i="11"/>
  <c r="R68" i="11"/>
  <c r="T101" i="11"/>
  <c r="U110" i="11"/>
  <c r="U112" i="11"/>
  <c r="T86" i="11"/>
  <c r="E74" i="10"/>
  <c r="Q54" i="10"/>
  <c r="E68" i="10"/>
  <c r="T108" i="10"/>
  <c r="T110" i="10"/>
  <c r="T112" i="10"/>
  <c r="T106" i="10"/>
  <c r="E81" i="10"/>
  <c r="T58" i="9"/>
  <c r="S60" i="9"/>
  <c r="R68" i="9"/>
  <c r="M114" i="9"/>
  <c r="S114" i="9" s="1"/>
  <c r="U110" i="9"/>
  <c r="E54" i="8"/>
  <c r="E74" i="8"/>
  <c r="E60" i="8"/>
  <c r="U60" i="8" s="1"/>
  <c r="U58" i="8"/>
  <c r="R74" i="8"/>
  <c r="Q60" i="8"/>
  <c r="T112" i="8"/>
  <c r="T110" i="8"/>
  <c r="U108" i="8"/>
  <c r="U101" i="8"/>
  <c r="T86" i="8"/>
  <c r="Q68" i="7"/>
  <c r="P74" i="7"/>
  <c r="Q74" i="7"/>
  <c r="E74" i="7"/>
  <c r="S54" i="7"/>
  <c r="T48" i="7"/>
  <c r="R74" i="7"/>
  <c r="S68" i="7"/>
  <c r="U110" i="7"/>
  <c r="U108" i="7"/>
  <c r="U99" i="7"/>
  <c r="T86" i="7"/>
  <c r="R74" i="6"/>
  <c r="T48" i="6"/>
  <c r="R68" i="6"/>
  <c r="Q74" i="6"/>
  <c r="E68" i="6"/>
  <c r="E74" i="6"/>
  <c r="P54" i="6"/>
  <c r="Q60" i="6"/>
  <c r="S60" i="6"/>
  <c r="P60" i="6"/>
  <c r="R60" i="6"/>
  <c r="T59" i="6"/>
  <c r="S68" i="6"/>
  <c r="T102" i="6"/>
  <c r="T98" i="6"/>
  <c r="T100" i="6"/>
  <c r="B114" i="6"/>
  <c r="S97" i="6"/>
  <c r="Q54" i="5"/>
  <c r="P54" i="5"/>
  <c r="S68" i="5"/>
  <c r="R74" i="5"/>
  <c r="P68" i="5"/>
  <c r="Q60" i="5"/>
  <c r="Q68" i="5"/>
  <c r="U68" i="5" s="1"/>
  <c r="P74" i="5"/>
  <c r="T74" i="5" s="1"/>
  <c r="M114" i="5"/>
  <c r="S114" i="5" s="1"/>
  <c r="U100" i="5"/>
  <c r="E81" i="5"/>
  <c r="P54" i="4"/>
  <c r="R54" i="4"/>
  <c r="E74" i="4"/>
  <c r="T48" i="4"/>
  <c r="P60" i="4"/>
  <c r="R60" i="4"/>
  <c r="E68" i="4"/>
  <c r="P68" i="4"/>
  <c r="T68" i="4" s="1"/>
  <c r="T59" i="4"/>
  <c r="R74" i="4"/>
  <c r="S74" i="4"/>
  <c r="T102" i="4"/>
  <c r="T104" i="4"/>
  <c r="T106" i="4"/>
  <c r="T100" i="4"/>
  <c r="T86" i="4"/>
  <c r="S74" i="3"/>
  <c r="E74" i="3"/>
  <c r="Q54" i="3"/>
  <c r="P68" i="3"/>
  <c r="T68" i="3" s="1"/>
  <c r="R68" i="3"/>
  <c r="Q60" i="3"/>
  <c r="U109" i="3"/>
  <c r="U111" i="3"/>
  <c r="U104" i="3"/>
  <c r="R74" i="2"/>
  <c r="P54" i="2"/>
  <c r="R54" i="2"/>
  <c r="R68" i="2"/>
  <c r="E68" i="2"/>
  <c r="Q74" i="2"/>
  <c r="U74" i="2" s="1"/>
  <c r="P60" i="2"/>
  <c r="Q60" i="2"/>
  <c r="S68" i="2"/>
  <c r="U105" i="2"/>
  <c r="S97" i="2"/>
  <c r="T86" i="2"/>
  <c r="R68" i="1"/>
  <c r="T48" i="1"/>
  <c r="E54" i="1"/>
  <c r="E60" i="1"/>
  <c r="E68" i="1"/>
  <c r="E74" i="1"/>
  <c r="R60" i="1"/>
  <c r="Q74" i="1"/>
  <c r="U74" i="1" s="1"/>
  <c r="T111" i="1"/>
  <c r="E81" i="1"/>
  <c r="U25" i="1"/>
  <c r="U31" i="1"/>
  <c r="U25" i="6"/>
  <c r="T25" i="6"/>
  <c r="U34" i="1"/>
  <c r="T34" i="1"/>
  <c r="U60" i="2"/>
  <c r="T60" i="2"/>
  <c r="U60" i="3"/>
  <c r="T60" i="3"/>
  <c r="T34" i="3"/>
  <c r="U25" i="5"/>
  <c r="T25" i="5"/>
  <c r="U25" i="4"/>
  <c r="T25" i="2"/>
  <c r="U25" i="2"/>
  <c r="T60" i="1"/>
  <c r="U60" i="1"/>
  <c r="P87" i="1"/>
  <c r="P67" i="2"/>
  <c r="Q72" i="2"/>
  <c r="P73" i="2"/>
  <c r="P74" i="2"/>
  <c r="T74" i="2" s="1"/>
  <c r="S72" i="3"/>
  <c r="Q60" i="4"/>
  <c r="Q67" i="4"/>
  <c r="R68" i="4"/>
  <c r="Q74" i="4"/>
  <c r="U74" i="4" s="1"/>
  <c r="U87" i="4"/>
  <c r="E87" i="4"/>
  <c r="E115" i="4" s="1"/>
  <c r="U115" i="4" s="1"/>
  <c r="T87" i="4"/>
  <c r="T88" i="4"/>
  <c r="R54" i="5"/>
  <c r="R68" i="5"/>
  <c r="S87" i="5"/>
  <c r="P31" i="6"/>
  <c r="U56" i="6"/>
  <c r="T56" i="6"/>
  <c r="U65" i="6"/>
  <c r="T65" i="6"/>
  <c r="U96" i="6"/>
  <c r="T96" i="6"/>
  <c r="U25" i="7"/>
  <c r="T25" i="7"/>
  <c r="R41" i="7"/>
  <c r="U27" i="8"/>
  <c r="T27" i="8"/>
  <c r="Q34" i="8"/>
  <c r="U34" i="8" s="1"/>
  <c r="U14" i="9"/>
  <c r="T14" i="9"/>
  <c r="U34" i="9"/>
  <c r="U38" i="9"/>
  <c r="T38" i="9"/>
  <c r="U73" i="9"/>
  <c r="T73" i="9"/>
  <c r="T72" i="9"/>
  <c r="U72" i="9"/>
  <c r="U70" i="9"/>
  <c r="T70" i="9"/>
  <c r="P74" i="9"/>
  <c r="T74" i="9" s="1"/>
  <c r="E41" i="10"/>
  <c r="U45" i="10"/>
  <c r="T45" i="10"/>
  <c r="U58" i="10"/>
  <c r="T58" i="10"/>
  <c r="P72" i="10"/>
  <c r="S34" i="11"/>
  <c r="Q34" i="11"/>
  <c r="U34" i="11" s="1"/>
  <c r="Q68" i="11"/>
  <c r="U68" i="11" s="1"/>
  <c r="U57" i="13"/>
  <c r="T57" i="13"/>
  <c r="P60" i="14"/>
  <c r="Q60" i="1"/>
  <c r="U73" i="1"/>
  <c r="T73" i="1"/>
  <c r="U72" i="1"/>
  <c r="T72" i="1"/>
  <c r="Q25" i="2"/>
  <c r="P72" i="2"/>
  <c r="P73" i="5"/>
  <c r="U58" i="7"/>
  <c r="T58" i="7"/>
  <c r="E87" i="7"/>
  <c r="E115" i="7" s="1"/>
  <c r="T88" i="7"/>
  <c r="U91" i="8"/>
  <c r="T91" i="8"/>
  <c r="U23" i="10"/>
  <c r="T23" i="10"/>
  <c r="P60" i="12"/>
  <c r="P68" i="2"/>
  <c r="T68" i="2" s="1"/>
  <c r="U87" i="2"/>
  <c r="E87" i="2"/>
  <c r="E115" i="2" s="1"/>
  <c r="U115" i="2" s="1"/>
  <c r="T87" i="2"/>
  <c r="U31" i="5"/>
  <c r="T31" i="5"/>
  <c r="Q115" i="6"/>
  <c r="Q114" i="6"/>
  <c r="U25" i="12"/>
  <c r="T25" i="12"/>
  <c r="P31" i="12"/>
  <c r="U41" i="19"/>
  <c r="T41" i="19"/>
  <c r="U36" i="19"/>
  <c r="T36" i="19"/>
  <c r="U10" i="20"/>
  <c r="T10" i="20"/>
  <c r="T67" i="1"/>
  <c r="U67" i="1"/>
  <c r="R87" i="1"/>
  <c r="T90" i="1"/>
  <c r="T10" i="2"/>
  <c r="T21" i="2"/>
  <c r="T36" i="2"/>
  <c r="U51" i="2"/>
  <c r="T59" i="2"/>
  <c r="U67" i="2"/>
  <c r="T67" i="2"/>
  <c r="T65" i="2"/>
  <c r="Q68" i="2"/>
  <c r="U68" i="2" s="1"/>
  <c r="S74" i="2"/>
  <c r="P87" i="2"/>
  <c r="T92" i="2"/>
  <c r="T10" i="3"/>
  <c r="P16" i="3"/>
  <c r="T16" i="3" s="1"/>
  <c r="T18" i="3"/>
  <c r="P25" i="3"/>
  <c r="T25" i="3" s="1"/>
  <c r="Q25" i="3"/>
  <c r="U25" i="3" s="1"/>
  <c r="T27" i="3"/>
  <c r="U45" i="3"/>
  <c r="T50" i="3"/>
  <c r="R87" i="3"/>
  <c r="T89" i="3"/>
  <c r="T94" i="3"/>
  <c r="U12" i="4"/>
  <c r="U23" i="4"/>
  <c r="R73" i="4"/>
  <c r="Q87" i="4"/>
  <c r="U90" i="4"/>
  <c r="T36" i="5"/>
  <c r="U49" i="5"/>
  <c r="U92" i="5"/>
  <c r="U14" i="6"/>
  <c r="T14" i="6"/>
  <c r="U33" i="6"/>
  <c r="U40" i="6"/>
  <c r="Q67" i="6"/>
  <c r="U14" i="7"/>
  <c r="U30" i="7"/>
  <c r="T30" i="7"/>
  <c r="P54" i="7"/>
  <c r="T54" i="7" s="1"/>
  <c r="P68" i="7"/>
  <c r="U10" i="8"/>
  <c r="T10" i="8"/>
  <c r="U40" i="8"/>
  <c r="T40" i="8"/>
  <c r="U45" i="9"/>
  <c r="T45" i="9"/>
  <c r="U53" i="9"/>
  <c r="T53" i="9"/>
  <c r="U43" i="10"/>
  <c r="U15" i="11"/>
  <c r="P31" i="11"/>
  <c r="R67" i="11"/>
  <c r="T34" i="12"/>
  <c r="U54" i="12"/>
  <c r="T44" i="12"/>
  <c r="U44" i="12"/>
  <c r="U57" i="12"/>
  <c r="T57" i="12"/>
  <c r="E87" i="1"/>
  <c r="E115" i="1" s="1"/>
  <c r="T87" i="1"/>
  <c r="U87" i="6"/>
  <c r="E87" i="6"/>
  <c r="E115" i="6" s="1"/>
  <c r="T87" i="6"/>
  <c r="U88" i="6"/>
  <c r="T88" i="6"/>
  <c r="T66" i="10"/>
  <c r="U66" i="10"/>
  <c r="U15" i="13"/>
  <c r="T15" i="13"/>
  <c r="U30" i="15"/>
  <c r="T30" i="15"/>
  <c r="Q67" i="2"/>
  <c r="U31" i="4"/>
  <c r="T31" i="4"/>
  <c r="U72" i="4"/>
  <c r="T72" i="4"/>
  <c r="T73" i="4"/>
  <c r="U73" i="4"/>
  <c r="T70" i="4"/>
  <c r="R34" i="1"/>
  <c r="P54" i="1"/>
  <c r="T54" i="1" s="1"/>
  <c r="Q67" i="1"/>
  <c r="P68" i="1"/>
  <c r="T68" i="1" s="1"/>
  <c r="Q72" i="1"/>
  <c r="P73" i="1"/>
  <c r="S87" i="1"/>
  <c r="R34" i="2"/>
  <c r="Q87" i="2"/>
  <c r="Q16" i="3"/>
  <c r="P54" i="3"/>
  <c r="P60" i="3"/>
  <c r="P67" i="3"/>
  <c r="Q68" i="3"/>
  <c r="U68" i="3" s="1"/>
  <c r="S87" i="3"/>
  <c r="P16" i="4"/>
  <c r="T16" i="4" s="1"/>
  <c r="U28" i="6"/>
  <c r="T28" i="6"/>
  <c r="P34" i="6"/>
  <c r="T34" i="6" s="1"/>
  <c r="E41" i="6"/>
  <c r="P73" i="6"/>
  <c r="P31" i="7"/>
  <c r="T31" i="7" s="1"/>
  <c r="U47" i="7"/>
  <c r="T47" i="7"/>
  <c r="U72" i="7"/>
  <c r="T72" i="7"/>
  <c r="U73" i="7"/>
  <c r="T73" i="7"/>
  <c r="T70" i="7"/>
  <c r="U90" i="7"/>
  <c r="T90" i="7"/>
  <c r="U48" i="8"/>
  <c r="T48" i="8"/>
  <c r="U9" i="9"/>
  <c r="T9" i="9"/>
  <c r="P41" i="9"/>
  <c r="P73" i="9"/>
  <c r="U60" i="10"/>
  <c r="T60" i="10"/>
  <c r="P74" i="10"/>
  <c r="T74" i="10" s="1"/>
  <c r="U91" i="10"/>
  <c r="T91" i="10"/>
  <c r="T20" i="11"/>
  <c r="U20" i="11"/>
  <c r="P60" i="11"/>
  <c r="U95" i="11"/>
  <c r="T95" i="11"/>
  <c r="U51" i="12"/>
  <c r="T51" i="12"/>
  <c r="U89" i="12"/>
  <c r="T89" i="12"/>
  <c r="P60" i="8"/>
  <c r="T64" i="14"/>
  <c r="U64" i="14"/>
  <c r="P31" i="1"/>
  <c r="T31" i="1" s="1"/>
  <c r="Q73" i="2"/>
  <c r="U73" i="10"/>
  <c r="T73" i="10"/>
  <c r="U72" i="10"/>
  <c r="T72" i="10"/>
  <c r="U70" i="10"/>
  <c r="T70" i="10"/>
  <c r="U21" i="12"/>
  <c r="T21" i="12"/>
  <c r="Q16" i="1"/>
  <c r="U16" i="1"/>
  <c r="T16" i="1"/>
  <c r="T14" i="1"/>
  <c r="P25" i="1"/>
  <c r="T25" i="1" s="1"/>
  <c r="T28" i="1"/>
  <c r="T45" i="1"/>
  <c r="T53" i="1"/>
  <c r="Q54" i="1"/>
  <c r="U54" i="1" s="1"/>
  <c r="T56" i="1"/>
  <c r="T65" i="1"/>
  <c r="Q68" i="1"/>
  <c r="U68" i="1" s="1"/>
  <c r="T70" i="1"/>
  <c r="Q73" i="1"/>
  <c r="P74" i="1"/>
  <c r="T74" i="1" s="1"/>
  <c r="T88" i="1"/>
  <c r="T96" i="1"/>
  <c r="P16" i="2"/>
  <c r="T16" i="2" s="1"/>
  <c r="T19" i="2"/>
  <c r="T30" i="2"/>
  <c r="U43" i="2"/>
  <c r="T49" i="2"/>
  <c r="T64" i="2"/>
  <c r="U73" i="2"/>
  <c r="T73" i="2"/>
  <c r="U72" i="2"/>
  <c r="T72" i="2"/>
  <c r="R87" i="2"/>
  <c r="T90" i="2"/>
  <c r="T96" i="2"/>
  <c r="T15" i="3"/>
  <c r="T23" i="3"/>
  <c r="P31" i="3"/>
  <c r="T33" i="3"/>
  <c r="Q34" i="3"/>
  <c r="U34" i="3" s="1"/>
  <c r="P41" i="3"/>
  <c r="T41" i="3" s="1"/>
  <c r="T43" i="3"/>
  <c r="U49" i="3"/>
  <c r="T93" i="3"/>
  <c r="T10" i="4"/>
  <c r="E41" i="4"/>
  <c r="U49" i="4"/>
  <c r="S87" i="4"/>
  <c r="U10" i="5"/>
  <c r="Q25" i="5"/>
  <c r="U38" i="5"/>
  <c r="U43" i="5"/>
  <c r="Q16" i="6"/>
  <c r="U31" i="6"/>
  <c r="T31" i="6"/>
  <c r="Q25" i="7"/>
  <c r="U33" i="7"/>
  <c r="T33" i="7"/>
  <c r="U45" i="7"/>
  <c r="U88" i="7"/>
  <c r="Q31" i="8"/>
  <c r="U57" i="8"/>
  <c r="T57" i="8"/>
  <c r="Q68" i="8"/>
  <c r="U68" i="8" s="1"/>
  <c r="U31" i="9"/>
  <c r="T31" i="9"/>
  <c r="P41" i="10"/>
  <c r="U51" i="10"/>
  <c r="T51" i="10"/>
  <c r="P60" i="10"/>
  <c r="R87" i="10"/>
  <c r="U28" i="11"/>
  <c r="T28" i="11"/>
  <c r="T34" i="11"/>
  <c r="P41" i="11"/>
  <c r="U53" i="11"/>
  <c r="T67" i="11"/>
  <c r="U67" i="11"/>
  <c r="T62" i="11"/>
  <c r="U62" i="11"/>
  <c r="T27" i="12"/>
  <c r="U27" i="12"/>
  <c r="U68" i="14"/>
  <c r="T74" i="14"/>
  <c r="U16" i="14"/>
  <c r="U9" i="14"/>
  <c r="T9" i="14"/>
  <c r="Q87" i="1"/>
  <c r="Q87" i="3"/>
  <c r="U51" i="5"/>
  <c r="T51" i="5"/>
  <c r="U94" i="5"/>
  <c r="T94" i="5"/>
  <c r="P54" i="10"/>
  <c r="T24" i="1"/>
  <c r="U41" i="1"/>
  <c r="T41" i="1"/>
  <c r="U88" i="1"/>
  <c r="T95" i="1"/>
  <c r="T18" i="2"/>
  <c r="T29" i="2"/>
  <c r="U34" i="2"/>
  <c r="T34" i="2"/>
  <c r="Q41" i="2"/>
  <c r="U41" i="2" s="1"/>
  <c r="T48" i="2"/>
  <c r="T56" i="2"/>
  <c r="T30" i="3"/>
  <c r="Q31" i="3"/>
  <c r="T66" i="3"/>
  <c r="U21" i="4"/>
  <c r="U41" i="4"/>
  <c r="T41" i="4"/>
  <c r="T36" i="4"/>
  <c r="U14" i="5"/>
  <c r="P41" i="5"/>
  <c r="T41" i="5" s="1"/>
  <c r="U47" i="5"/>
  <c r="U60" i="5"/>
  <c r="T60" i="5"/>
  <c r="U45" i="6"/>
  <c r="T45" i="6"/>
  <c r="U19" i="7"/>
  <c r="T19" i="7"/>
  <c r="P34" i="7"/>
  <c r="T34" i="7" s="1"/>
  <c r="U41" i="7"/>
  <c r="T41" i="7"/>
  <c r="U36" i="7"/>
  <c r="T36" i="7"/>
  <c r="U53" i="7"/>
  <c r="U60" i="7"/>
  <c r="T60" i="7"/>
  <c r="Q72" i="7"/>
  <c r="U25" i="8"/>
  <c r="T25" i="8"/>
  <c r="T39" i="8"/>
  <c r="U39" i="8"/>
  <c r="Q41" i="8"/>
  <c r="U46" i="8"/>
  <c r="Q54" i="8"/>
  <c r="T60" i="8"/>
  <c r="P67" i="8"/>
  <c r="U15" i="9"/>
  <c r="T15" i="9"/>
  <c r="U25" i="9"/>
  <c r="T25" i="9"/>
  <c r="T52" i="9"/>
  <c r="U52" i="9"/>
  <c r="Q54" i="9"/>
  <c r="U59" i="9"/>
  <c r="U14" i="10"/>
  <c r="U25" i="10"/>
  <c r="U59" i="10"/>
  <c r="T59" i="10"/>
  <c r="U18" i="11"/>
  <c r="U90" i="11"/>
  <c r="T90" i="11"/>
  <c r="T31" i="12"/>
  <c r="P72" i="14"/>
  <c r="U59" i="15"/>
  <c r="T59" i="15"/>
  <c r="U87" i="3"/>
  <c r="E87" i="3"/>
  <c r="E115" i="3" s="1"/>
  <c r="T115" i="3" s="1"/>
  <c r="T87" i="3"/>
  <c r="T88" i="3"/>
  <c r="S25" i="4"/>
  <c r="U60" i="4"/>
  <c r="T60" i="4"/>
  <c r="U34" i="6"/>
  <c r="S74" i="7"/>
  <c r="U46" i="9"/>
  <c r="T46" i="9"/>
  <c r="U31" i="3"/>
  <c r="T31" i="3"/>
  <c r="U19" i="8"/>
  <c r="T19" i="8"/>
  <c r="T74" i="11"/>
  <c r="T16" i="11"/>
  <c r="T9" i="11"/>
  <c r="U9" i="11"/>
  <c r="U60" i="11"/>
  <c r="T60" i="11"/>
  <c r="U12" i="12"/>
  <c r="T12" i="12"/>
  <c r="P54" i="12"/>
  <c r="T54" i="12" s="1"/>
  <c r="T13" i="1"/>
  <c r="T27" i="1"/>
  <c r="T44" i="1"/>
  <c r="T52" i="1"/>
  <c r="T64" i="1"/>
  <c r="U70" i="1"/>
  <c r="T86" i="1"/>
  <c r="T15" i="2"/>
  <c r="U54" i="2"/>
  <c r="T54" i="2"/>
  <c r="U44" i="2"/>
  <c r="S87" i="2"/>
  <c r="T22" i="3"/>
  <c r="T40" i="3"/>
  <c r="U72" i="3"/>
  <c r="T72" i="3"/>
  <c r="U73" i="3"/>
  <c r="T73" i="3"/>
  <c r="T70" i="3"/>
  <c r="P73" i="3"/>
  <c r="P74" i="3"/>
  <c r="P31" i="4"/>
  <c r="U33" i="4"/>
  <c r="U53" i="4"/>
  <c r="U88" i="4"/>
  <c r="U34" i="5"/>
  <c r="T34" i="5"/>
  <c r="U63" i="5"/>
  <c r="T63" i="5"/>
  <c r="Q25" i="6"/>
  <c r="U44" i="1"/>
  <c r="E31" i="2"/>
  <c r="U40" i="2"/>
  <c r="Q54" i="2"/>
  <c r="U63" i="2"/>
  <c r="T88" i="2"/>
  <c r="T95" i="2"/>
  <c r="U14" i="3"/>
  <c r="U41" i="3"/>
  <c r="U53" i="3"/>
  <c r="T67" i="3"/>
  <c r="U67" i="3"/>
  <c r="U62" i="3"/>
  <c r="E68" i="3"/>
  <c r="P72" i="3"/>
  <c r="Q73" i="3"/>
  <c r="U92" i="3"/>
  <c r="U14" i="4"/>
  <c r="E34" i="4"/>
  <c r="U38" i="4"/>
  <c r="U58" i="4"/>
  <c r="U70" i="4"/>
  <c r="U92" i="4"/>
  <c r="U19" i="5"/>
  <c r="Q74" i="5"/>
  <c r="U74" i="5" s="1"/>
  <c r="Q87" i="5"/>
  <c r="U43" i="6"/>
  <c r="U53" i="6"/>
  <c r="T53" i="6"/>
  <c r="P68" i="6"/>
  <c r="T68" i="6" s="1"/>
  <c r="U73" i="6"/>
  <c r="T73" i="6"/>
  <c r="U72" i="6"/>
  <c r="T72" i="6"/>
  <c r="U70" i="6"/>
  <c r="T70" i="6"/>
  <c r="E54" i="7"/>
  <c r="Q60" i="7"/>
  <c r="Q67" i="7"/>
  <c r="E68" i="7"/>
  <c r="U15" i="8"/>
  <c r="U11" i="9"/>
  <c r="P16" i="9"/>
  <c r="T16" i="9" s="1"/>
  <c r="U23" i="9"/>
  <c r="P72" i="9"/>
  <c r="U90" i="10"/>
  <c r="T90" i="10"/>
  <c r="U10" i="11"/>
  <c r="T10" i="11"/>
  <c r="U31" i="11"/>
  <c r="T31" i="11"/>
  <c r="U47" i="11"/>
  <c r="U58" i="11"/>
  <c r="T58" i="11"/>
  <c r="T13" i="12"/>
  <c r="U13" i="12"/>
  <c r="T50" i="12"/>
  <c r="U50" i="12"/>
  <c r="U29" i="13"/>
  <c r="T29" i="13"/>
  <c r="U16" i="4"/>
  <c r="P25" i="4"/>
  <c r="T25" i="4" s="1"/>
  <c r="Q54" i="4"/>
  <c r="Q68" i="4"/>
  <c r="U68" i="4" s="1"/>
  <c r="Q73" i="4"/>
  <c r="P74" i="4"/>
  <c r="T74" i="4" s="1"/>
  <c r="P16" i="5"/>
  <c r="Q31" i="5"/>
  <c r="Q34" i="5"/>
  <c r="T67" i="5"/>
  <c r="U67" i="5"/>
  <c r="P67" i="5"/>
  <c r="P72" i="5"/>
  <c r="R87" i="5"/>
  <c r="U54" i="6"/>
  <c r="T54" i="6"/>
  <c r="P87" i="6"/>
  <c r="Q41" i="7"/>
  <c r="P60" i="7"/>
  <c r="U74" i="8"/>
  <c r="U16" i="8"/>
  <c r="E16" i="8"/>
  <c r="P31" i="8"/>
  <c r="P34" i="8"/>
  <c r="T34" i="8" s="1"/>
  <c r="Q67" i="8"/>
  <c r="P68" i="8"/>
  <c r="T68" i="8" s="1"/>
  <c r="Q73" i="8"/>
  <c r="P74" i="8"/>
  <c r="T74" i="8" s="1"/>
  <c r="E60" i="9"/>
  <c r="U54" i="10"/>
  <c r="T54" i="10"/>
  <c r="E25" i="11"/>
  <c r="Q67" i="11"/>
  <c r="P68" i="11"/>
  <c r="T68" i="11" s="1"/>
  <c r="Q73" i="11"/>
  <c r="Q74" i="11"/>
  <c r="U74" i="11" s="1"/>
  <c r="Q16" i="12"/>
  <c r="Q31" i="12"/>
  <c r="U31" i="12" s="1"/>
  <c r="Q34" i="12"/>
  <c r="U34" i="12" s="1"/>
  <c r="U45" i="13"/>
  <c r="T45" i="13"/>
  <c r="U66" i="13"/>
  <c r="T66" i="13"/>
  <c r="U73" i="13"/>
  <c r="T73" i="13"/>
  <c r="T72" i="13"/>
  <c r="U72" i="13"/>
  <c r="U70" i="13"/>
  <c r="T70" i="13"/>
  <c r="U87" i="13"/>
  <c r="E87" i="13"/>
  <c r="E115" i="13" s="1"/>
  <c r="U115" i="13" s="1"/>
  <c r="T87" i="13"/>
  <c r="U88" i="13"/>
  <c r="T88" i="13"/>
  <c r="U46" i="14"/>
  <c r="T46" i="14"/>
  <c r="T59" i="14"/>
  <c r="U59" i="14"/>
  <c r="Q60" i="14"/>
  <c r="U92" i="14"/>
  <c r="T92" i="14"/>
  <c r="U27" i="15"/>
  <c r="T27" i="15"/>
  <c r="U31" i="15"/>
  <c r="U54" i="3"/>
  <c r="T54" i="3"/>
  <c r="P87" i="3"/>
  <c r="P114" i="3" s="1"/>
  <c r="T68" i="5"/>
  <c r="T16" i="5"/>
  <c r="T88" i="5"/>
  <c r="T96" i="5"/>
  <c r="T19" i="6"/>
  <c r="T30" i="6"/>
  <c r="T33" i="6"/>
  <c r="T36" i="6"/>
  <c r="T47" i="6"/>
  <c r="T58" i="6"/>
  <c r="U67" i="6"/>
  <c r="T67" i="6"/>
  <c r="P67" i="6"/>
  <c r="P72" i="6"/>
  <c r="R87" i="6"/>
  <c r="T90" i="6"/>
  <c r="T10" i="7"/>
  <c r="T21" i="7"/>
  <c r="T38" i="7"/>
  <c r="U54" i="7"/>
  <c r="T49" i="7"/>
  <c r="P87" i="7"/>
  <c r="T87" i="7" s="1"/>
  <c r="T92" i="7"/>
  <c r="T12" i="8"/>
  <c r="T21" i="8"/>
  <c r="T29" i="8"/>
  <c r="P41" i="8"/>
  <c r="T43" i="8"/>
  <c r="U50" i="8"/>
  <c r="T59" i="8"/>
  <c r="U67" i="8"/>
  <c r="T67" i="8"/>
  <c r="T62" i="8"/>
  <c r="U93" i="8"/>
  <c r="T11" i="9"/>
  <c r="T40" i="9"/>
  <c r="T48" i="9"/>
  <c r="P54" i="9"/>
  <c r="T56" i="9"/>
  <c r="P60" i="9"/>
  <c r="T63" i="9"/>
  <c r="T71" i="9"/>
  <c r="Q72" i="9"/>
  <c r="Q73" i="9"/>
  <c r="Q74" i="9"/>
  <c r="U74" i="9" s="1"/>
  <c r="U87" i="9"/>
  <c r="E87" i="9"/>
  <c r="E115" i="9" s="1"/>
  <c r="T115" i="9" s="1"/>
  <c r="T87" i="9"/>
  <c r="U88" i="9"/>
  <c r="T92" i="9"/>
  <c r="P25" i="10"/>
  <c r="T25" i="10" s="1"/>
  <c r="T28" i="10"/>
  <c r="T53" i="10"/>
  <c r="Q60" i="10"/>
  <c r="T62" i="10"/>
  <c r="Q72" i="10"/>
  <c r="Q74" i="10"/>
  <c r="U74" i="10" s="1"/>
  <c r="T86" i="10"/>
  <c r="T93" i="10"/>
  <c r="T11" i="11"/>
  <c r="Q41" i="11"/>
  <c r="P87" i="11"/>
  <c r="T46" i="12"/>
  <c r="U52" i="12"/>
  <c r="U67" i="12"/>
  <c r="T67" i="12"/>
  <c r="T62" i="12"/>
  <c r="T12" i="13"/>
  <c r="U14" i="13"/>
  <c r="T14" i="13"/>
  <c r="U18" i="13"/>
  <c r="T18" i="13"/>
  <c r="P25" i="13"/>
  <c r="U28" i="13"/>
  <c r="T28" i="13"/>
  <c r="U37" i="13"/>
  <c r="U53" i="13"/>
  <c r="T53" i="13"/>
  <c r="U96" i="13"/>
  <c r="T96" i="13"/>
  <c r="U25" i="14"/>
  <c r="T25" i="14"/>
  <c r="U23" i="15"/>
  <c r="T23" i="15"/>
  <c r="U60" i="19"/>
  <c r="T60" i="19"/>
  <c r="S87" i="6"/>
  <c r="Q87" i="7"/>
  <c r="U54" i="8"/>
  <c r="T54" i="8"/>
  <c r="E67" i="8"/>
  <c r="P87" i="8"/>
  <c r="T13" i="9"/>
  <c r="U54" i="9"/>
  <c r="T54" i="9"/>
  <c r="T44" i="9"/>
  <c r="P87" i="9"/>
  <c r="P34" i="10"/>
  <c r="T34" i="10" s="1"/>
  <c r="U41" i="11"/>
  <c r="T41" i="11"/>
  <c r="E67" i="11"/>
  <c r="E74" i="11"/>
  <c r="T11" i="12"/>
  <c r="E16" i="12"/>
  <c r="P74" i="12"/>
  <c r="T74" i="12" s="1"/>
  <c r="P87" i="12"/>
  <c r="T88" i="12"/>
  <c r="Q25" i="13"/>
  <c r="T60" i="13"/>
  <c r="U60" i="13"/>
  <c r="U65" i="13"/>
  <c r="T65" i="13"/>
  <c r="E68" i="13"/>
  <c r="U20" i="14"/>
  <c r="T20" i="14"/>
  <c r="P54" i="14"/>
  <c r="T86" i="14"/>
  <c r="U86" i="14"/>
  <c r="U38" i="16"/>
  <c r="T38" i="16"/>
  <c r="T48" i="16"/>
  <c r="U48" i="16"/>
  <c r="E87" i="18"/>
  <c r="E115" i="18" s="1"/>
  <c r="U88" i="18"/>
  <c r="T88" i="18"/>
  <c r="U54" i="4"/>
  <c r="T54" i="4"/>
  <c r="P87" i="4"/>
  <c r="Q41" i="5"/>
  <c r="U41" i="5" s="1"/>
  <c r="P60" i="5"/>
  <c r="U74" i="6"/>
  <c r="U16" i="6"/>
  <c r="P25" i="6"/>
  <c r="Q54" i="6"/>
  <c r="Q68" i="6"/>
  <c r="U68" i="6" s="1"/>
  <c r="Q73" i="6"/>
  <c r="P74" i="6"/>
  <c r="T74" i="6" s="1"/>
  <c r="P16" i="7"/>
  <c r="T16" i="7" s="1"/>
  <c r="Q31" i="7"/>
  <c r="U31" i="7" s="1"/>
  <c r="Q34" i="7"/>
  <c r="U34" i="7" s="1"/>
  <c r="U67" i="7"/>
  <c r="T67" i="7"/>
  <c r="P67" i="7"/>
  <c r="P72" i="7"/>
  <c r="R87" i="7"/>
  <c r="P16" i="8"/>
  <c r="T16" i="8" s="1"/>
  <c r="P25" i="8"/>
  <c r="U41" i="8"/>
  <c r="T41" i="8"/>
  <c r="P54" i="8"/>
  <c r="Q87" i="8"/>
  <c r="Q16" i="9"/>
  <c r="U16" i="9" s="1"/>
  <c r="Q25" i="9"/>
  <c r="P67" i="9"/>
  <c r="P68" i="9"/>
  <c r="T68" i="9" s="1"/>
  <c r="Q87" i="9"/>
  <c r="Q16" i="10"/>
  <c r="P68" i="10"/>
  <c r="Q68" i="10"/>
  <c r="U68" i="10" s="1"/>
  <c r="U87" i="10"/>
  <c r="E87" i="10"/>
  <c r="E115" i="10" s="1"/>
  <c r="T87" i="10"/>
  <c r="P25" i="11"/>
  <c r="U54" i="11"/>
  <c r="T54" i="11"/>
  <c r="R87" i="11"/>
  <c r="P68" i="12"/>
  <c r="T68" i="12" s="1"/>
  <c r="P73" i="12"/>
  <c r="Q87" i="12"/>
  <c r="U88" i="12"/>
  <c r="Q34" i="13"/>
  <c r="U34" i="13" s="1"/>
  <c r="U56" i="13"/>
  <c r="T56" i="13"/>
  <c r="P31" i="14"/>
  <c r="T52" i="14"/>
  <c r="U52" i="14"/>
  <c r="P68" i="14"/>
  <c r="T68" i="14" s="1"/>
  <c r="T41" i="15"/>
  <c r="U36" i="15"/>
  <c r="T36" i="15"/>
  <c r="S73" i="17"/>
  <c r="Q73" i="17"/>
  <c r="U46" i="18"/>
  <c r="T46" i="18"/>
  <c r="U73" i="5"/>
  <c r="T73" i="5"/>
  <c r="T72" i="5"/>
  <c r="U72" i="5"/>
  <c r="U87" i="5"/>
  <c r="E87" i="5"/>
  <c r="E115" i="5" s="1"/>
  <c r="T87" i="5"/>
  <c r="T41" i="6"/>
  <c r="U60" i="6"/>
  <c r="T60" i="6"/>
  <c r="S87" i="7"/>
  <c r="T18" i="8"/>
  <c r="T24" i="8"/>
  <c r="Q25" i="8"/>
  <c r="U31" i="8"/>
  <c r="T31" i="8"/>
  <c r="T47" i="8"/>
  <c r="T63" i="8"/>
  <c r="R87" i="8"/>
  <c r="T90" i="8"/>
  <c r="U24" i="9"/>
  <c r="T37" i="9"/>
  <c r="T66" i="9"/>
  <c r="Q67" i="9"/>
  <c r="Q68" i="9"/>
  <c r="U68" i="9" s="1"/>
  <c r="R87" i="9"/>
  <c r="T89" i="9"/>
  <c r="T96" i="9"/>
  <c r="U15" i="10"/>
  <c r="T22" i="10"/>
  <c r="P31" i="10"/>
  <c r="T33" i="10"/>
  <c r="T44" i="10"/>
  <c r="T50" i="10"/>
  <c r="U67" i="10"/>
  <c r="T67" i="10"/>
  <c r="Q67" i="10"/>
  <c r="P87" i="10"/>
  <c r="T19" i="11"/>
  <c r="T27" i="11"/>
  <c r="T38" i="11"/>
  <c r="U48" i="11"/>
  <c r="T57" i="11"/>
  <c r="S87" i="11"/>
  <c r="T89" i="11"/>
  <c r="U16" i="12"/>
  <c r="T16" i="12"/>
  <c r="T20" i="12"/>
  <c r="P25" i="12"/>
  <c r="U39" i="12"/>
  <c r="T63" i="12"/>
  <c r="P67" i="12"/>
  <c r="Q68" i="12"/>
  <c r="U68" i="12" s="1"/>
  <c r="P72" i="12"/>
  <c r="Q73" i="12"/>
  <c r="R87" i="12"/>
  <c r="T94" i="12"/>
  <c r="U31" i="13"/>
  <c r="T31" i="13"/>
  <c r="U46" i="13"/>
  <c r="T46" i="13"/>
  <c r="P60" i="13"/>
  <c r="U71" i="13"/>
  <c r="T71" i="13"/>
  <c r="U89" i="13"/>
  <c r="T89" i="13"/>
  <c r="U28" i="14"/>
  <c r="T28" i="14"/>
  <c r="Q73" i="14"/>
  <c r="S16" i="16"/>
  <c r="T19" i="16"/>
  <c r="U19" i="16"/>
  <c r="P16" i="17"/>
  <c r="T16" i="17" s="1"/>
  <c r="T20" i="17"/>
  <c r="U20" i="17"/>
  <c r="P54" i="17"/>
  <c r="U16" i="3"/>
  <c r="U74" i="3"/>
  <c r="T74" i="3"/>
  <c r="U9" i="4"/>
  <c r="U67" i="4"/>
  <c r="T67" i="4"/>
  <c r="R87" i="4"/>
  <c r="T54" i="5"/>
  <c r="U54" i="5"/>
  <c r="U62" i="5"/>
  <c r="P87" i="5"/>
  <c r="U44" i="6"/>
  <c r="U68" i="7"/>
  <c r="T68" i="7"/>
  <c r="U74" i="7"/>
  <c r="T74" i="7"/>
  <c r="U16" i="7"/>
  <c r="U9" i="8"/>
  <c r="S87" i="8"/>
  <c r="U67" i="9"/>
  <c r="T67" i="9"/>
  <c r="S87" i="9"/>
  <c r="T68" i="10"/>
  <c r="U16" i="10"/>
  <c r="T16" i="10"/>
  <c r="U41" i="10"/>
  <c r="T41" i="10"/>
  <c r="U36" i="10"/>
  <c r="U44" i="10"/>
  <c r="Q87" i="10"/>
  <c r="Q67" i="12"/>
  <c r="Q72" i="12"/>
  <c r="S87" i="12"/>
  <c r="U95" i="12"/>
  <c r="T95" i="12"/>
  <c r="Q60" i="13"/>
  <c r="P16" i="14"/>
  <c r="T16" i="14" s="1"/>
  <c r="U19" i="14"/>
  <c r="T19" i="14"/>
  <c r="P25" i="14"/>
  <c r="U38" i="14"/>
  <c r="T38" i="14"/>
  <c r="P67" i="14"/>
  <c r="U13" i="15"/>
  <c r="T13" i="15"/>
  <c r="U51" i="15"/>
  <c r="T51" i="15"/>
  <c r="U60" i="15"/>
  <c r="T60" i="15"/>
  <c r="E87" i="16"/>
  <c r="E115" i="16" s="1"/>
  <c r="U88" i="16"/>
  <c r="T88" i="16"/>
  <c r="U54" i="13"/>
  <c r="T54" i="13"/>
  <c r="P87" i="13"/>
  <c r="Q31" i="14"/>
  <c r="P41" i="14"/>
  <c r="T41" i="14" s="1"/>
  <c r="Q41" i="14"/>
  <c r="Q67" i="14"/>
  <c r="S87" i="14"/>
  <c r="T46" i="15"/>
  <c r="U46" i="15"/>
  <c r="T71" i="15"/>
  <c r="U71" i="15"/>
  <c r="P25" i="16"/>
  <c r="U28" i="16"/>
  <c r="T28" i="16"/>
  <c r="P34" i="16"/>
  <c r="T34" i="16" s="1"/>
  <c r="P54" i="16"/>
  <c r="Q54" i="16"/>
  <c r="U58" i="16"/>
  <c r="T58" i="16"/>
  <c r="U66" i="16"/>
  <c r="T66" i="16"/>
  <c r="Q68" i="16"/>
  <c r="U68" i="16" s="1"/>
  <c r="U72" i="16"/>
  <c r="T72" i="16"/>
  <c r="T73" i="16"/>
  <c r="U73" i="16"/>
  <c r="U70" i="16"/>
  <c r="T70" i="16"/>
  <c r="P87" i="16"/>
  <c r="U67" i="17"/>
  <c r="T67" i="17"/>
  <c r="T62" i="17"/>
  <c r="U62" i="17"/>
  <c r="Q60" i="18"/>
  <c r="U73" i="18"/>
  <c r="T73" i="18"/>
  <c r="U72" i="18"/>
  <c r="T72" i="18"/>
  <c r="U70" i="18"/>
  <c r="T70" i="18"/>
  <c r="U49" i="20"/>
  <c r="T49" i="20"/>
  <c r="Q68" i="20"/>
  <c r="U68" i="20" s="1"/>
  <c r="Q31" i="23"/>
  <c r="U31" i="23" s="1"/>
  <c r="U15" i="24"/>
  <c r="T15" i="24"/>
  <c r="P31" i="13"/>
  <c r="P34" i="13"/>
  <c r="T34" i="13" s="1"/>
  <c r="Q87" i="13"/>
  <c r="U48" i="14"/>
  <c r="T53" i="14"/>
  <c r="U67" i="14"/>
  <c r="T67" i="14"/>
  <c r="U93" i="14"/>
  <c r="U12" i="15"/>
  <c r="T12" i="15"/>
  <c r="U87" i="15"/>
  <c r="Q114" i="15"/>
  <c r="Q115" i="15"/>
  <c r="U91" i="15"/>
  <c r="T91" i="15"/>
  <c r="U12" i="17"/>
  <c r="T12" i="17"/>
  <c r="T22" i="17"/>
  <c r="U22" i="17"/>
  <c r="U51" i="17"/>
  <c r="T51" i="17"/>
  <c r="U25" i="18"/>
  <c r="T25" i="18"/>
  <c r="T87" i="21"/>
  <c r="E87" i="21"/>
  <c r="E115" i="21" s="1"/>
  <c r="U87" i="21"/>
  <c r="U88" i="21"/>
  <c r="T88" i="21"/>
  <c r="U92" i="21"/>
  <c r="T92" i="21"/>
  <c r="T67" i="13"/>
  <c r="U67" i="13"/>
  <c r="R87" i="13"/>
  <c r="U54" i="14"/>
  <c r="T54" i="14"/>
  <c r="T44" i="14"/>
  <c r="U73" i="14"/>
  <c r="T73" i="14"/>
  <c r="U72" i="14"/>
  <c r="T72" i="14"/>
  <c r="U70" i="14"/>
  <c r="P72" i="15"/>
  <c r="S73" i="15"/>
  <c r="Q73" i="15"/>
  <c r="R87" i="15"/>
  <c r="U10" i="16"/>
  <c r="T10" i="16"/>
  <c r="Q74" i="16"/>
  <c r="U74" i="16" s="1"/>
  <c r="U86" i="16"/>
  <c r="T86" i="16"/>
  <c r="U95" i="17"/>
  <c r="T95" i="17"/>
  <c r="U21" i="20"/>
  <c r="T21" i="20"/>
  <c r="U25" i="20"/>
  <c r="T25" i="20"/>
  <c r="U38" i="20"/>
  <c r="T38" i="20"/>
  <c r="P54" i="20"/>
  <c r="U93" i="20"/>
  <c r="T93" i="20"/>
  <c r="S60" i="21"/>
  <c r="Q60" i="21"/>
  <c r="Q60" i="11"/>
  <c r="U72" i="11"/>
  <c r="T72" i="11"/>
  <c r="U73" i="11"/>
  <c r="T73" i="11"/>
  <c r="U87" i="11"/>
  <c r="E87" i="11"/>
  <c r="E115" i="11" s="1"/>
  <c r="T115" i="11" s="1"/>
  <c r="T87" i="11"/>
  <c r="Q25" i="12"/>
  <c r="U41" i="12"/>
  <c r="T41" i="12"/>
  <c r="P41" i="12"/>
  <c r="Q74" i="12"/>
  <c r="U74" i="12" s="1"/>
  <c r="Q16" i="13"/>
  <c r="U16" i="13" s="1"/>
  <c r="P54" i="13"/>
  <c r="Q67" i="13"/>
  <c r="P68" i="13"/>
  <c r="T68" i="13" s="1"/>
  <c r="Q72" i="13"/>
  <c r="P73" i="13"/>
  <c r="S87" i="13"/>
  <c r="U24" i="15"/>
  <c r="T24" i="15"/>
  <c r="Q41" i="15"/>
  <c r="U41" i="15" s="1"/>
  <c r="U45" i="15"/>
  <c r="T45" i="15"/>
  <c r="U52" i="15"/>
  <c r="T52" i="15"/>
  <c r="U72" i="15"/>
  <c r="T72" i="15"/>
  <c r="U73" i="15"/>
  <c r="T73" i="15"/>
  <c r="U70" i="15"/>
  <c r="T70" i="15"/>
  <c r="Q72" i="15"/>
  <c r="U31" i="16"/>
  <c r="T31" i="16"/>
  <c r="U65" i="16"/>
  <c r="T65" i="16"/>
  <c r="U25" i="17"/>
  <c r="T25" i="17"/>
  <c r="U30" i="17"/>
  <c r="T30" i="17"/>
  <c r="E41" i="17"/>
  <c r="U91" i="17"/>
  <c r="T91" i="17"/>
  <c r="U15" i="18"/>
  <c r="T15" i="18"/>
  <c r="S72" i="21"/>
  <c r="Q72" i="21"/>
  <c r="U73" i="22"/>
  <c r="T73" i="22"/>
  <c r="U72" i="22"/>
  <c r="T72" i="22"/>
  <c r="U70" i="22"/>
  <c r="T70" i="22"/>
  <c r="U74" i="13"/>
  <c r="U68" i="13"/>
  <c r="T16" i="13"/>
  <c r="U31" i="14"/>
  <c r="T31" i="14"/>
  <c r="U34" i="14"/>
  <c r="T34" i="14"/>
  <c r="U60" i="14"/>
  <c r="T60" i="14"/>
  <c r="P73" i="14"/>
  <c r="Q74" i="14"/>
  <c r="U74" i="14" s="1"/>
  <c r="U87" i="14"/>
  <c r="E87" i="14"/>
  <c r="E115" i="14" s="1"/>
  <c r="U115" i="14" s="1"/>
  <c r="T87" i="14"/>
  <c r="U88" i="14"/>
  <c r="P16" i="15"/>
  <c r="T16" i="15" s="1"/>
  <c r="U33" i="15"/>
  <c r="T33" i="15"/>
  <c r="U25" i="16"/>
  <c r="T25" i="16"/>
  <c r="U39" i="16"/>
  <c r="T39" i="16"/>
  <c r="U49" i="16"/>
  <c r="T49" i="16"/>
  <c r="U60" i="16"/>
  <c r="T60" i="16"/>
  <c r="U33" i="17"/>
  <c r="T33" i="17"/>
  <c r="U11" i="18"/>
  <c r="T11" i="18"/>
  <c r="Q31" i="19"/>
  <c r="U33" i="19"/>
  <c r="T33" i="19"/>
  <c r="U90" i="19"/>
  <c r="T90" i="19"/>
  <c r="U21" i="21"/>
  <c r="T21" i="21"/>
  <c r="T51" i="21"/>
  <c r="U51" i="21"/>
  <c r="U72" i="8"/>
  <c r="T72" i="8"/>
  <c r="U73" i="8"/>
  <c r="T73" i="8"/>
  <c r="E87" i="8"/>
  <c r="E115" i="8" s="1"/>
  <c r="U115" i="8" s="1"/>
  <c r="T87" i="8"/>
  <c r="U87" i="8"/>
  <c r="T41" i="9"/>
  <c r="U41" i="9"/>
  <c r="S87" i="10"/>
  <c r="Q87" i="11"/>
  <c r="U72" i="12"/>
  <c r="T72" i="12"/>
  <c r="U73" i="12"/>
  <c r="T73" i="12"/>
  <c r="U87" i="12"/>
  <c r="E87" i="12"/>
  <c r="E115" i="12" s="1"/>
  <c r="U41" i="13"/>
  <c r="T41" i="13"/>
  <c r="T44" i="13"/>
  <c r="U27" i="14"/>
  <c r="T45" i="14"/>
  <c r="Q72" i="14"/>
  <c r="P87" i="14"/>
  <c r="U91" i="14"/>
  <c r="T74" i="15"/>
  <c r="U74" i="15"/>
  <c r="Q16" i="15"/>
  <c r="U16" i="15" s="1"/>
  <c r="U22" i="15"/>
  <c r="P25" i="15"/>
  <c r="T25" i="15" s="1"/>
  <c r="U54" i="15"/>
  <c r="T44" i="15"/>
  <c r="U50" i="15"/>
  <c r="S54" i="15"/>
  <c r="Q54" i="15"/>
  <c r="P16" i="16"/>
  <c r="T20" i="16"/>
  <c r="U20" i="16"/>
  <c r="U29" i="16"/>
  <c r="T29" i="16"/>
  <c r="P41" i="16"/>
  <c r="T59" i="16"/>
  <c r="U59" i="16"/>
  <c r="P60" i="16"/>
  <c r="U71" i="16"/>
  <c r="T71" i="16"/>
  <c r="Q73" i="16"/>
  <c r="E74" i="16"/>
  <c r="U93" i="16"/>
  <c r="T93" i="16"/>
  <c r="U41" i="17"/>
  <c r="T41" i="17"/>
  <c r="U36" i="17"/>
  <c r="T36" i="17"/>
  <c r="U63" i="17"/>
  <c r="T63" i="17"/>
  <c r="P16" i="19"/>
  <c r="T16" i="19" s="1"/>
  <c r="U19" i="19"/>
  <c r="T19" i="19"/>
  <c r="Q16" i="17"/>
  <c r="U16" i="17" s="1"/>
  <c r="Q25" i="17"/>
  <c r="Q54" i="17"/>
  <c r="U54" i="17" s="1"/>
  <c r="U31" i="18"/>
  <c r="T31" i="18"/>
  <c r="P60" i="18"/>
  <c r="E73" i="18"/>
  <c r="U16" i="19"/>
  <c r="U9" i="19"/>
  <c r="T9" i="19"/>
  <c r="P25" i="19"/>
  <c r="U47" i="19"/>
  <c r="T47" i="19"/>
  <c r="U58" i="19"/>
  <c r="T58" i="19"/>
  <c r="P68" i="20"/>
  <c r="T68" i="20" s="1"/>
  <c r="S74" i="20"/>
  <c r="T87" i="20"/>
  <c r="U87" i="20"/>
  <c r="E87" i="20"/>
  <c r="E115" i="20" s="1"/>
  <c r="U115" i="20" s="1"/>
  <c r="T88" i="20"/>
  <c r="U88" i="20"/>
  <c r="U25" i="21"/>
  <c r="T25" i="21"/>
  <c r="U19" i="22"/>
  <c r="T19" i="22"/>
  <c r="T23" i="22"/>
  <c r="U23" i="22"/>
  <c r="T43" i="22"/>
  <c r="U43" i="22"/>
  <c r="T51" i="22"/>
  <c r="U51" i="22"/>
  <c r="U41" i="14"/>
  <c r="U29" i="15"/>
  <c r="T47" i="15"/>
  <c r="P54" i="15"/>
  <c r="T54" i="15" s="1"/>
  <c r="P73" i="15"/>
  <c r="U16" i="16"/>
  <c r="T16" i="16"/>
  <c r="T9" i="16"/>
  <c r="P31" i="16"/>
  <c r="Q31" i="16"/>
  <c r="R87" i="16"/>
  <c r="T23" i="17"/>
  <c r="U94" i="17"/>
  <c r="T94" i="17"/>
  <c r="U29" i="18"/>
  <c r="T29" i="18"/>
  <c r="U45" i="18"/>
  <c r="T45" i="18"/>
  <c r="U66" i="18"/>
  <c r="T66" i="18"/>
  <c r="Q74" i="18"/>
  <c r="U74" i="18" s="1"/>
  <c r="E31" i="19"/>
  <c r="P68" i="19"/>
  <c r="T68" i="19" s="1"/>
  <c r="Q68" i="19"/>
  <c r="U68" i="19" s="1"/>
  <c r="P74" i="19"/>
  <c r="T74" i="19" s="1"/>
  <c r="P16" i="20"/>
  <c r="P34" i="20"/>
  <c r="Q34" i="20"/>
  <c r="Q54" i="20"/>
  <c r="U54" i="20" s="1"/>
  <c r="P67" i="20"/>
  <c r="P72" i="20"/>
  <c r="T14" i="22"/>
  <c r="U14" i="22"/>
  <c r="U25" i="22"/>
  <c r="T25" i="22"/>
  <c r="U38" i="22"/>
  <c r="T38" i="22"/>
  <c r="U93" i="22"/>
  <c r="T93" i="22"/>
  <c r="U12" i="23"/>
  <c r="T12" i="23"/>
  <c r="U63" i="25"/>
  <c r="T63" i="25"/>
  <c r="P67" i="26"/>
  <c r="Q41" i="16"/>
  <c r="U41" i="16" s="1"/>
  <c r="U67" i="16"/>
  <c r="T67" i="16"/>
  <c r="P67" i="16"/>
  <c r="P72" i="16"/>
  <c r="S87" i="16"/>
  <c r="P31" i="17"/>
  <c r="T31" i="17" s="1"/>
  <c r="P34" i="17"/>
  <c r="T34" i="17" s="1"/>
  <c r="T54" i="17"/>
  <c r="U44" i="17"/>
  <c r="T44" i="17"/>
  <c r="P67" i="17"/>
  <c r="P68" i="17"/>
  <c r="T68" i="17" s="1"/>
  <c r="P16" i="18"/>
  <c r="T16" i="18" s="1"/>
  <c r="U57" i="18"/>
  <c r="T57" i="18"/>
  <c r="U96" i="18"/>
  <c r="T96" i="18"/>
  <c r="Q74" i="19"/>
  <c r="U74" i="19" s="1"/>
  <c r="Q16" i="20"/>
  <c r="U16" i="20" s="1"/>
  <c r="P25" i="20"/>
  <c r="Q67" i="20"/>
  <c r="Q72" i="20"/>
  <c r="Q25" i="15"/>
  <c r="U25" i="15" s="1"/>
  <c r="P34" i="15"/>
  <c r="T34" i="15" s="1"/>
  <c r="T41" i="16"/>
  <c r="Q67" i="16"/>
  <c r="P68" i="16"/>
  <c r="T68" i="16" s="1"/>
  <c r="Q72" i="16"/>
  <c r="P73" i="16"/>
  <c r="P74" i="16"/>
  <c r="T74" i="16" s="1"/>
  <c r="Q31" i="17"/>
  <c r="U31" i="17" s="1"/>
  <c r="Q34" i="17"/>
  <c r="U34" i="17" s="1"/>
  <c r="U64" i="17"/>
  <c r="T64" i="17"/>
  <c r="Q67" i="17"/>
  <c r="Q68" i="17"/>
  <c r="U68" i="17" s="1"/>
  <c r="P87" i="17"/>
  <c r="U14" i="18"/>
  <c r="T14" i="18"/>
  <c r="U18" i="18"/>
  <c r="T18" i="18"/>
  <c r="U53" i="18"/>
  <c r="T53" i="18"/>
  <c r="U20" i="19"/>
  <c r="T20" i="19"/>
  <c r="U25" i="19"/>
  <c r="T25" i="19"/>
  <c r="P41" i="19"/>
  <c r="Q73" i="19"/>
  <c r="U91" i="19"/>
  <c r="T91" i="19"/>
  <c r="U22" i="20"/>
  <c r="T22" i="20"/>
  <c r="Q31" i="20"/>
  <c r="U50" i="20"/>
  <c r="T50" i="20"/>
  <c r="U60" i="20"/>
  <c r="T60" i="20"/>
  <c r="U64" i="21"/>
  <c r="T64" i="21"/>
  <c r="T65" i="22"/>
  <c r="U65" i="22"/>
  <c r="S25" i="25"/>
  <c r="Q25" i="25"/>
  <c r="U31" i="25"/>
  <c r="T31" i="25"/>
  <c r="Q34" i="15"/>
  <c r="U34" i="15" s="1"/>
  <c r="P67" i="15"/>
  <c r="P68" i="15"/>
  <c r="T68" i="15" s="1"/>
  <c r="E87" i="15"/>
  <c r="E115" i="15" s="1"/>
  <c r="U54" i="16"/>
  <c r="T54" i="16"/>
  <c r="T21" i="17"/>
  <c r="T29" i="17"/>
  <c r="R41" i="17"/>
  <c r="P41" i="17"/>
  <c r="P74" i="17"/>
  <c r="T74" i="17" s="1"/>
  <c r="Q87" i="17"/>
  <c r="U88" i="17"/>
  <c r="P25" i="18"/>
  <c r="U28" i="18"/>
  <c r="T28" i="18"/>
  <c r="U65" i="18"/>
  <c r="T65" i="18"/>
  <c r="Q73" i="18"/>
  <c r="U30" i="19"/>
  <c r="T30" i="19"/>
  <c r="Q41" i="19"/>
  <c r="U48" i="19"/>
  <c r="T48" i="19"/>
  <c r="U59" i="19"/>
  <c r="T59" i="19"/>
  <c r="P60" i="19"/>
  <c r="P72" i="19"/>
  <c r="U10" i="21"/>
  <c r="T10" i="21"/>
  <c r="U22" i="25"/>
  <c r="T22" i="25"/>
  <c r="Q87" i="14"/>
  <c r="P31" i="15"/>
  <c r="T31" i="15" s="1"/>
  <c r="U67" i="15"/>
  <c r="T67" i="15"/>
  <c r="Q67" i="15"/>
  <c r="P87" i="15"/>
  <c r="T87" i="15" s="1"/>
  <c r="Q41" i="17"/>
  <c r="U43" i="17"/>
  <c r="T43" i="17"/>
  <c r="U52" i="17"/>
  <c r="T52" i="17"/>
  <c r="P73" i="17"/>
  <c r="U86" i="17"/>
  <c r="T86" i="17"/>
  <c r="Q25" i="18"/>
  <c r="Q54" i="18"/>
  <c r="U56" i="18"/>
  <c r="T56" i="18"/>
  <c r="U60" i="18"/>
  <c r="T60" i="18"/>
  <c r="U71" i="18"/>
  <c r="T71" i="18"/>
  <c r="U89" i="18"/>
  <c r="T89" i="18"/>
  <c r="U37" i="19"/>
  <c r="T37" i="19"/>
  <c r="Q72" i="19"/>
  <c r="U11" i="20"/>
  <c r="T11" i="20"/>
  <c r="U39" i="20"/>
  <c r="T39" i="20"/>
  <c r="U67" i="20"/>
  <c r="T67" i="20"/>
  <c r="U62" i="20"/>
  <c r="T62" i="20"/>
  <c r="U27" i="22"/>
  <c r="T27" i="22"/>
  <c r="U60" i="22"/>
  <c r="P31" i="23"/>
  <c r="T31" i="23" s="1"/>
  <c r="U92" i="23"/>
  <c r="T92" i="23"/>
  <c r="P34" i="24"/>
  <c r="U56" i="24"/>
  <c r="T56" i="24"/>
  <c r="R87" i="17"/>
  <c r="U54" i="18"/>
  <c r="T54" i="18"/>
  <c r="P87" i="18"/>
  <c r="U74" i="20"/>
  <c r="T16" i="20"/>
  <c r="U45" i="21"/>
  <c r="T45" i="21"/>
  <c r="P87" i="21"/>
  <c r="U96" i="21"/>
  <c r="T96" i="21"/>
  <c r="Q87" i="22"/>
  <c r="U27" i="23"/>
  <c r="E54" i="23"/>
  <c r="P60" i="23"/>
  <c r="U63" i="23"/>
  <c r="T63" i="23"/>
  <c r="U31" i="24"/>
  <c r="T31" i="24"/>
  <c r="U48" i="24"/>
  <c r="T48" i="24"/>
  <c r="U48" i="26"/>
  <c r="T48" i="26"/>
  <c r="U57" i="26"/>
  <c r="T57" i="26"/>
  <c r="U64" i="26"/>
  <c r="T64" i="26"/>
  <c r="S87" i="17"/>
  <c r="P31" i="18"/>
  <c r="P34" i="18"/>
  <c r="T34" i="18" s="1"/>
  <c r="Q87" i="18"/>
  <c r="Q60" i="19"/>
  <c r="U72" i="19"/>
  <c r="T72" i="19"/>
  <c r="U73" i="19"/>
  <c r="T73" i="19"/>
  <c r="U87" i="19"/>
  <c r="E87" i="19"/>
  <c r="E115" i="19" s="1"/>
  <c r="T115" i="19" s="1"/>
  <c r="T87" i="19"/>
  <c r="Q25" i="20"/>
  <c r="P41" i="20"/>
  <c r="T41" i="20" s="1"/>
  <c r="E73" i="20"/>
  <c r="Q87" i="20"/>
  <c r="Q31" i="21"/>
  <c r="T34" i="21"/>
  <c r="U53" i="21"/>
  <c r="T53" i="21"/>
  <c r="Q87" i="21"/>
  <c r="P34" i="22"/>
  <c r="U37" i="22"/>
  <c r="T37" i="22"/>
  <c r="U45" i="22"/>
  <c r="T45" i="22"/>
  <c r="P60" i="22"/>
  <c r="U86" i="22"/>
  <c r="T86" i="22"/>
  <c r="R87" i="22"/>
  <c r="U19" i="23"/>
  <c r="T19" i="23"/>
  <c r="T28" i="23"/>
  <c r="U28" i="23"/>
  <c r="U39" i="23"/>
  <c r="T39" i="23"/>
  <c r="Q73" i="24"/>
  <c r="U50" i="25"/>
  <c r="T50" i="25"/>
  <c r="U58" i="25"/>
  <c r="T58" i="25"/>
  <c r="U20" i="28"/>
  <c r="T20" i="28"/>
  <c r="U25" i="28"/>
  <c r="T25" i="28"/>
  <c r="T46" i="28"/>
  <c r="U46" i="28"/>
  <c r="R97" i="22"/>
  <c r="L114" i="22"/>
  <c r="R114" i="22" s="1"/>
  <c r="Q31" i="18"/>
  <c r="Q34" i="18"/>
  <c r="U34" i="18" s="1"/>
  <c r="U67" i="18"/>
  <c r="T67" i="18"/>
  <c r="P67" i="18"/>
  <c r="P72" i="18"/>
  <c r="R87" i="18"/>
  <c r="U54" i="19"/>
  <c r="P87" i="19"/>
  <c r="U31" i="20"/>
  <c r="T31" i="20"/>
  <c r="U34" i="20"/>
  <c r="T34" i="20"/>
  <c r="Q41" i="20"/>
  <c r="U41" i="20" s="1"/>
  <c r="P60" i="20"/>
  <c r="R87" i="20"/>
  <c r="U24" i="21"/>
  <c r="T24" i="21"/>
  <c r="U28" i="21"/>
  <c r="T28" i="21"/>
  <c r="Q74" i="21"/>
  <c r="U74" i="21" s="1"/>
  <c r="U86" i="21"/>
  <c r="T86" i="21"/>
  <c r="S87" i="22"/>
  <c r="U11" i="23"/>
  <c r="T11" i="23"/>
  <c r="S25" i="23"/>
  <c r="U67" i="23"/>
  <c r="T67" i="23"/>
  <c r="T62" i="23"/>
  <c r="P67" i="23"/>
  <c r="U71" i="23"/>
  <c r="T71" i="23"/>
  <c r="R87" i="23"/>
  <c r="U14" i="24"/>
  <c r="T14" i="24"/>
  <c r="T43" i="24"/>
  <c r="U43" i="24"/>
  <c r="Q74" i="17"/>
  <c r="U74" i="17" s="1"/>
  <c r="Q16" i="18"/>
  <c r="U16" i="18" s="1"/>
  <c r="P54" i="18"/>
  <c r="Q67" i="18"/>
  <c r="P68" i="18"/>
  <c r="T68" i="18" s="1"/>
  <c r="Q72" i="18"/>
  <c r="P73" i="18"/>
  <c r="S87" i="18"/>
  <c r="P31" i="19"/>
  <c r="P34" i="19"/>
  <c r="Q87" i="19"/>
  <c r="Q60" i="20"/>
  <c r="U72" i="20"/>
  <c r="T72" i="20"/>
  <c r="T73" i="20"/>
  <c r="U73" i="20"/>
  <c r="S87" i="20"/>
  <c r="P41" i="21"/>
  <c r="U44" i="21"/>
  <c r="T44" i="21"/>
  <c r="P54" i="21"/>
  <c r="T54" i="21" s="1"/>
  <c r="U65" i="21"/>
  <c r="T65" i="21"/>
  <c r="P68" i="21"/>
  <c r="T68" i="21" s="1"/>
  <c r="P73" i="21"/>
  <c r="S87" i="21"/>
  <c r="U95" i="21"/>
  <c r="T95" i="21"/>
  <c r="T36" i="22"/>
  <c r="P41" i="22"/>
  <c r="T41" i="22" s="1"/>
  <c r="P54" i="22"/>
  <c r="P34" i="23"/>
  <c r="Q67" i="23"/>
  <c r="S87" i="23"/>
  <c r="U25" i="24"/>
  <c r="T25" i="24"/>
  <c r="U33" i="25"/>
  <c r="T33" i="25"/>
  <c r="U96" i="25"/>
  <c r="T96" i="25"/>
  <c r="U92" i="26"/>
  <c r="T92" i="26"/>
  <c r="U96" i="27"/>
  <c r="T96" i="27"/>
  <c r="U68" i="18"/>
  <c r="T74" i="18"/>
  <c r="T67" i="19"/>
  <c r="U67" i="19"/>
  <c r="R87" i="19"/>
  <c r="T54" i="20"/>
  <c r="U31" i="21"/>
  <c r="T31" i="21"/>
  <c r="Q41" i="21"/>
  <c r="U41" i="21" s="1"/>
  <c r="U52" i="21"/>
  <c r="T52" i="21"/>
  <c r="U56" i="21"/>
  <c r="T56" i="21"/>
  <c r="U60" i="21"/>
  <c r="T60" i="21"/>
  <c r="P67" i="21"/>
  <c r="U73" i="21"/>
  <c r="T73" i="21"/>
  <c r="T72" i="21"/>
  <c r="U72" i="21"/>
  <c r="U70" i="21"/>
  <c r="T70" i="21"/>
  <c r="U15" i="22"/>
  <c r="T15" i="22"/>
  <c r="U24" i="22"/>
  <c r="T24" i="22"/>
  <c r="Q41" i="22"/>
  <c r="U41" i="22" s="1"/>
  <c r="U54" i="22"/>
  <c r="T54" i="22"/>
  <c r="U44" i="22"/>
  <c r="T44" i="22"/>
  <c r="U52" i="22"/>
  <c r="T52" i="22"/>
  <c r="T94" i="22"/>
  <c r="U94" i="22"/>
  <c r="U18" i="23"/>
  <c r="T18" i="23"/>
  <c r="Q34" i="23"/>
  <c r="U38" i="23"/>
  <c r="T38" i="23"/>
  <c r="U47" i="23"/>
  <c r="T47" i="23"/>
  <c r="T16" i="24"/>
  <c r="U9" i="24"/>
  <c r="T9" i="24"/>
  <c r="T38" i="24"/>
  <c r="U38" i="24"/>
  <c r="P34" i="25"/>
  <c r="T34" i="25" s="1"/>
  <c r="S74" i="25"/>
  <c r="Q74" i="25"/>
  <c r="U74" i="25" s="1"/>
  <c r="Q115" i="25"/>
  <c r="Q114" i="25"/>
  <c r="U15" i="27"/>
  <c r="T15" i="27"/>
  <c r="S87" i="15"/>
  <c r="Q87" i="16"/>
  <c r="U73" i="17"/>
  <c r="T73" i="17"/>
  <c r="U72" i="17"/>
  <c r="T72" i="17"/>
  <c r="T87" i="17"/>
  <c r="U87" i="17"/>
  <c r="E87" i="17"/>
  <c r="E115" i="17" s="1"/>
  <c r="T44" i="18"/>
  <c r="S87" i="19"/>
  <c r="T9" i="20"/>
  <c r="P74" i="20"/>
  <c r="T74" i="20" s="1"/>
  <c r="U14" i="21"/>
  <c r="Q25" i="21"/>
  <c r="U27" i="21"/>
  <c r="T27" i="21"/>
  <c r="U63" i="21"/>
  <c r="P72" i="21"/>
  <c r="U34" i="22"/>
  <c r="T34" i="22"/>
  <c r="P68" i="22"/>
  <c r="T68" i="22" s="1"/>
  <c r="U25" i="23"/>
  <c r="T25" i="23"/>
  <c r="T56" i="23"/>
  <c r="U56" i="23"/>
  <c r="U64" i="23"/>
  <c r="T64" i="23"/>
  <c r="T21" i="24"/>
  <c r="U21" i="24"/>
  <c r="E60" i="24"/>
  <c r="S67" i="24"/>
  <c r="Q67" i="24"/>
  <c r="R87" i="25"/>
  <c r="U18" i="27"/>
  <c r="T18" i="27"/>
  <c r="T99" i="22"/>
  <c r="U99" i="22"/>
  <c r="U104" i="22"/>
  <c r="T104" i="22"/>
  <c r="U112" i="22"/>
  <c r="T112" i="22"/>
  <c r="S97" i="21"/>
  <c r="M114" i="21"/>
  <c r="S114" i="21" s="1"/>
  <c r="T67" i="21"/>
  <c r="U67" i="21"/>
  <c r="R87" i="21"/>
  <c r="E31" i="22"/>
  <c r="U40" i="22"/>
  <c r="Q54" i="22"/>
  <c r="U63" i="22"/>
  <c r="T95" i="22"/>
  <c r="U14" i="23"/>
  <c r="U41" i="23"/>
  <c r="T41" i="23"/>
  <c r="U72" i="23"/>
  <c r="T72" i="23"/>
  <c r="U73" i="23"/>
  <c r="T73" i="23"/>
  <c r="T70" i="23"/>
  <c r="T94" i="23"/>
  <c r="U23" i="24"/>
  <c r="T28" i="24"/>
  <c r="Q34" i="24"/>
  <c r="U34" i="24" s="1"/>
  <c r="U40" i="24"/>
  <c r="U59" i="24"/>
  <c r="T59" i="24"/>
  <c r="U12" i="25"/>
  <c r="T12" i="25"/>
  <c r="Q34" i="25"/>
  <c r="U34" i="25" s="1"/>
  <c r="Q60" i="25"/>
  <c r="U67" i="25"/>
  <c r="T67" i="25"/>
  <c r="U62" i="25"/>
  <c r="T62" i="25"/>
  <c r="P72" i="25"/>
  <c r="T11" i="26"/>
  <c r="U11" i="26"/>
  <c r="U20" i="26"/>
  <c r="T20" i="26"/>
  <c r="P31" i="26"/>
  <c r="U91" i="26"/>
  <c r="T91" i="26"/>
  <c r="U10" i="27"/>
  <c r="T10" i="27"/>
  <c r="U39" i="27"/>
  <c r="T39" i="27"/>
  <c r="U41" i="28"/>
  <c r="T41" i="28"/>
  <c r="U36" i="28"/>
  <c r="T36" i="28"/>
  <c r="P72" i="22"/>
  <c r="Q41" i="23"/>
  <c r="P72" i="23"/>
  <c r="P73" i="23"/>
  <c r="P74" i="23"/>
  <c r="T74" i="23" s="1"/>
  <c r="T87" i="24"/>
  <c r="U87" i="24"/>
  <c r="E87" i="24"/>
  <c r="E115" i="24" s="1"/>
  <c r="U115" i="24" s="1"/>
  <c r="U88" i="24"/>
  <c r="U92" i="24"/>
  <c r="T92" i="24"/>
  <c r="U36" i="25"/>
  <c r="U40" i="25"/>
  <c r="T40" i="25"/>
  <c r="P67" i="25"/>
  <c r="Q72" i="25"/>
  <c r="U60" i="26"/>
  <c r="T60" i="26"/>
  <c r="P73" i="26"/>
  <c r="P60" i="27"/>
  <c r="T64" i="27"/>
  <c r="U64" i="27"/>
  <c r="T105" i="1"/>
  <c r="U105" i="1"/>
  <c r="U16" i="21"/>
  <c r="T16" i="21"/>
  <c r="P25" i="21"/>
  <c r="Q54" i="21"/>
  <c r="U54" i="21" s="1"/>
  <c r="Q68" i="21"/>
  <c r="U68" i="21" s="1"/>
  <c r="Q73" i="21"/>
  <c r="P74" i="21"/>
  <c r="T74" i="21" s="1"/>
  <c r="P16" i="22"/>
  <c r="T16" i="22" s="1"/>
  <c r="P25" i="22"/>
  <c r="P67" i="22"/>
  <c r="Q72" i="22"/>
  <c r="P73" i="22"/>
  <c r="P74" i="22"/>
  <c r="U60" i="23"/>
  <c r="T60" i="23"/>
  <c r="Q72" i="23"/>
  <c r="Q73" i="23"/>
  <c r="P31" i="24"/>
  <c r="U49" i="24"/>
  <c r="T49" i="24"/>
  <c r="P68" i="24"/>
  <c r="T68" i="24" s="1"/>
  <c r="P74" i="24"/>
  <c r="T74" i="24" s="1"/>
  <c r="U25" i="25"/>
  <c r="T25" i="25"/>
  <c r="P60" i="26"/>
  <c r="Q60" i="27"/>
  <c r="T41" i="21"/>
  <c r="Q25" i="22"/>
  <c r="Q73" i="22"/>
  <c r="Q74" i="22"/>
  <c r="U74" i="22" s="1"/>
  <c r="U87" i="22"/>
  <c r="E87" i="22"/>
  <c r="E115" i="22" s="1"/>
  <c r="U115" i="22" s="1"/>
  <c r="T87" i="22"/>
  <c r="U54" i="23"/>
  <c r="T54" i="23"/>
  <c r="P54" i="23"/>
  <c r="E87" i="23"/>
  <c r="E115" i="23" s="1"/>
  <c r="T88" i="23"/>
  <c r="P25" i="24"/>
  <c r="Q31" i="24"/>
  <c r="T34" i="24"/>
  <c r="P54" i="24"/>
  <c r="Q68" i="24"/>
  <c r="U68" i="24" s="1"/>
  <c r="Q74" i="24"/>
  <c r="U74" i="24" s="1"/>
  <c r="U11" i="25"/>
  <c r="T11" i="25"/>
  <c r="P31" i="25"/>
  <c r="P41" i="25"/>
  <c r="T41" i="25" s="1"/>
  <c r="P16" i="26"/>
  <c r="T16" i="26" s="1"/>
  <c r="U19" i="26"/>
  <c r="T19" i="26"/>
  <c r="U27" i="26"/>
  <c r="T27" i="26"/>
  <c r="U40" i="26"/>
  <c r="T40" i="26"/>
  <c r="U49" i="26"/>
  <c r="T49" i="26"/>
  <c r="U58" i="26"/>
  <c r="T58" i="26"/>
  <c r="P68" i="26"/>
  <c r="T68" i="26" s="1"/>
  <c r="P72" i="26"/>
  <c r="U16" i="27"/>
  <c r="U9" i="27"/>
  <c r="T9" i="27"/>
  <c r="T24" i="27"/>
  <c r="U24" i="27"/>
  <c r="T86" i="27"/>
  <c r="U86" i="27"/>
  <c r="U34" i="28"/>
  <c r="T63" i="28"/>
  <c r="U63" i="28"/>
  <c r="P87" i="20"/>
  <c r="T74" i="22"/>
  <c r="U16" i="22"/>
  <c r="U67" i="22"/>
  <c r="T67" i="22"/>
  <c r="Q68" i="22"/>
  <c r="U68" i="22" s="1"/>
  <c r="P87" i="22"/>
  <c r="P16" i="23"/>
  <c r="T16" i="23" s="1"/>
  <c r="P25" i="23"/>
  <c r="Q54" i="23"/>
  <c r="P87" i="23"/>
  <c r="P114" i="23" s="1"/>
  <c r="Q25" i="24"/>
  <c r="Q54" i="24"/>
  <c r="P67" i="24"/>
  <c r="U72" i="24"/>
  <c r="T72" i="24"/>
  <c r="T73" i="24"/>
  <c r="U73" i="24"/>
  <c r="U70" i="24"/>
  <c r="P73" i="24"/>
  <c r="U91" i="24"/>
  <c r="T91" i="24"/>
  <c r="P16" i="25"/>
  <c r="T16" i="25" s="1"/>
  <c r="U23" i="25"/>
  <c r="T23" i="25"/>
  <c r="Q31" i="25"/>
  <c r="U39" i="25"/>
  <c r="T39" i="25"/>
  <c r="U43" i="25"/>
  <c r="T43" i="25"/>
  <c r="U51" i="25"/>
  <c r="T51" i="25"/>
  <c r="U92" i="25"/>
  <c r="T92" i="25"/>
  <c r="Q16" i="26"/>
  <c r="U16" i="26" s="1"/>
  <c r="U31" i="26"/>
  <c r="T31" i="26"/>
  <c r="Q72" i="26"/>
  <c r="U46" i="27"/>
  <c r="T46" i="27"/>
  <c r="U50" i="27"/>
  <c r="T50" i="27"/>
  <c r="E16" i="28"/>
  <c r="U103" i="15"/>
  <c r="T103" i="15"/>
  <c r="U103" i="3"/>
  <c r="T103" i="3"/>
  <c r="T24" i="24"/>
  <c r="T41" i="24"/>
  <c r="T52" i="24"/>
  <c r="T64" i="24"/>
  <c r="T86" i="24"/>
  <c r="T95" i="24"/>
  <c r="S87" i="25"/>
  <c r="E16" i="26"/>
  <c r="T51" i="26"/>
  <c r="Q60" i="26"/>
  <c r="T94" i="26"/>
  <c r="P25" i="27"/>
  <c r="U28" i="27"/>
  <c r="T28" i="27"/>
  <c r="U71" i="27"/>
  <c r="T71" i="27"/>
  <c r="R87" i="27"/>
  <c r="P41" i="28"/>
  <c r="T58" i="28"/>
  <c r="U58" i="28"/>
  <c r="P68" i="28"/>
  <c r="T68" i="28" s="1"/>
  <c r="U92" i="28"/>
  <c r="T92" i="28"/>
  <c r="T99" i="23"/>
  <c r="U99" i="23"/>
  <c r="Q41" i="24"/>
  <c r="U41" i="24" s="1"/>
  <c r="P60" i="24"/>
  <c r="T68" i="25"/>
  <c r="U16" i="25"/>
  <c r="P25" i="25"/>
  <c r="Q54" i="25"/>
  <c r="Q68" i="25"/>
  <c r="U68" i="25" s="1"/>
  <c r="Q73" i="25"/>
  <c r="P74" i="25"/>
  <c r="T74" i="25" s="1"/>
  <c r="U22" i="26"/>
  <c r="T25" i="26"/>
  <c r="U25" i="26"/>
  <c r="Q31" i="26"/>
  <c r="Q34" i="26"/>
  <c r="U34" i="26" s="1"/>
  <c r="Q68" i="26"/>
  <c r="U68" i="26" s="1"/>
  <c r="Q74" i="26"/>
  <c r="U74" i="26" s="1"/>
  <c r="U20" i="27"/>
  <c r="Q41" i="27"/>
  <c r="U45" i="27"/>
  <c r="T45" i="27"/>
  <c r="T67" i="27"/>
  <c r="U67" i="27"/>
  <c r="Q73" i="27"/>
  <c r="E74" i="27"/>
  <c r="U30" i="28"/>
  <c r="T30" i="28"/>
  <c r="Q41" i="28"/>
  <c r="U48" i="28"/>
  <c r="T48" i="28"/>
  <c r="U65" i="28"/>
  <c r="T65" i="28"/>
  <c r="S97" i="23"/>
  <c r="M114" i="23"/>
  <c r="S114" i="23" s="1"/>
  <c r="T101" i="18"/>
  <c r="U101" i="18"/>
  <c r="R97" i="15"/>
  <c r="L114" i="15"/>
  <c r="R114" i="15" s="1"/>
  <c r="P41" i="26"/>
  <c r="U67" i="26"/>
  <c r="T67" i="26"/>
  <c r="T62" i="26"/>
  <c r="U53" i="27"/>
  <c r="T53" i="27"/>
  <c r="U57" i="27"/>
  <c r="T57" i="27"/>
  <c r="U66" i="27"/>
  <c r="T66" i="27"/>
  <c r="P72" i="27"/>
  <c r="U89" i="27"/>
  <c r="T89" i="27"/>
  <c r="P16" i="28"/>
  <c r="T16" i="28" s="1"/>
  <c r="U19" i="28"/>
  <c r="T19" i="28"/>
  <c r="P25" i="28"/>
  <c r="U60" i="28"/>
  <c r="T60" i="28"/>
  <c r="U111" i="25"/>
  <c r="T111" i="25"/>
  <c r="T101" i="24"/>
  <c r="U101" i="24"/>
  <c r="U101" i="19"/>
  <c r="T101" i="19"/>
  <c r="U111" i="18"/>
  <c r="T111" i="18"/>
  <c r="U106" i="16"/>
  <c r="T106" i="16"/>
  <c r="T108" i="13"/>
  <c r="U108" i="13"/>
  <c r="T108" i="9"/>
  <c r="U108" i="9"/>
  <c r="U54" i="24"/>
  <c r="T54" i="24"/>
  <c r="P87" i="24"/>
  <c r="Q41" i="25"/>
  <c r="U41" i="25" s="1"/>
  <c r="P60" i="25"/>
  <c r="U54" i="26"/>
  <c r="T54" i="26"/>
  <c r="E67" i="26"/>
  <c r="P87" i="26"/>
  <c r="P16" i="27"/>
  <c r="T16" i="27" s="1"/>
  <c r="P34" i="27"/>
  <c r="T34" i="27" s="1"/>
  <c r="Q34" i="27"/>
  <c r="U34" i="27" s="1"/>
  <c r="U54" i="27"/>
  <c r="T54" i="27"/>
  <c r="T44" i="27"/>
  <c r="Q68" i="27"/>
  <c r="U68" i="27" s="1"/>
  <c r="U72" i="27"/>
  <c r="T72" i="27"/>
  <c r="U73" i="27"/>
  <c r="T73" i="27"/>
  <c r="U70" i="27"/>
  <c r="T70" i="27"/>
  <c r="T74" i="28"/>
  <c r="U16" i="28"/>
  <c r="U9" i="28"/>
  <c r="T9" i="28"/>
  <c r="Q25" i="28"/>
  <c r="P54" i="28"/>
  <c r="U57" i="28"/>
  <c r="T57" i="28"/>
  <c r="U91" i="28"/>
  <c r="T91" i="28"/>
  <c r="U100" i="20"/>
  <c r="T100" i="20"/>
  <c r="T109" i="18"/>
  <c r="U109" i="18"/>
  <c r="Q87" i="24"/>
  <c r="U73" i="25"/>
  <c r="T73" i="25"/>
  <c r="T72" i="25"/>
  <c r="U72" i="25"/>
  <c r="U87" i="25"/>
  <c r="E87" i="25"/>
  <c r="E115" i="25" s="1"/>
  <c r="T115" i="25" s="1"/>
  <c r="T87" i="25"/>
  <c r="U41" i="26"/>
  <c r="T41" i="26"/>
  <c r="Q87" i="26"/>
  <c r="Q16" i="27"/>
  <c r="U25" i="27"/>
  <c r="T25" i="27"/>
  <c r="U60" i="27"/>
  <c r="T60" i="27"/>
  <c r="P67" i="27"/>
  <c r="Q31" i="28"/>
  <c r="U31" i="28" s="1"/>
  <c r="U33" i="28"/>
  <c r="T33" i="28"/>
  <c r="U37" i="28"/>
  <c r="T37" i="28"/>
  <c r="U47" i="28"/>
  <c r="T47" i="28"/>
  <c r="Q54" i="28"/>
  <c r="P60" i="28"/>
  <c r="U64" i="28"/>
  <c r="T64" i="28"/>
  <c r="Q87" i="28"/>
  <c r="U88" i="28"/>
  <c r="U107" i="1"/>
  <c r="T107" i="1"/>
  <c r="T106" i="13"/>
  <c r="U106" i="13"/>
  <c r="U68" i="23"/>
  <c r="T68" i="23"/>
  <c r="U74" i="23"/>
  <c r="U16" i="23"/>
  <c r="T36" i="24"/>
  <c r="U67" i="24"/>
  <c r="T67" i="24"/>
  <c r="R87" i="24"/>
  <c r="U54" i="25"/>
  <c r="T54" i="25"/>
  <c r="P87" i="25"/>
  <c r="Q25" i="26"/>
  <c r="T63" i="26"/>
  <c r="R87" i="26"/>
  <c r="U29" i="27"/>
  <c r="T29" i="27"/>
  <c r="Q54" i="27"/>
  <c r="U56" i="27"/>
  <c r="T56" i="27"/>
  <c r="U65" i="27"/>
  <c r="T65" i="27"/>
  <c r="P74" i="27"/>
  <c r="T74" i="27" s="1"/>
  <c r="T87" i="27"/>
  <c r="U87" i="27"/>
  <c r="E87" i="27"/>
  <c r="E115" i="27" s="1"/>
  <c r="U88" i="27"/>
  <c r="T88" i="27"/>
  <c r="U95" i="27"/>
  <c r="U15" i="28"/>
  <c r="P73" i="28"/>
  <c r="U105" i="27"/>
  <c r="T105" i="27"/>
  <c r="U99" i="21"/>
  <c r="T99" i="21"/>
  <c r="T112" i="20"/>
  <c r="U112" i="20"/>
  <c r="T104" i="9"/>
  <c r="U104" i="9"/>
  <c r="T106" i="8"/>
  <c r="U106" i="8"/>
  <c r="T107" i="7"/>
  <c r="U107" i="7"/>
  <c r="Q87" i="27"/>
  <c r="T59" i="28"/>
  <c r="P67" i="28"/>
  <c r="Q67" i="28"/>
  <c r="T103" i="27"/>
  <c r="U103" i="27"/>
  <c r="U103" i="25"/>
  <c r="T103" i="25"/>
  <c r="U105" i="23"/>
  <c r="T105" i="23"/>
  <c r="U107" i="21"/>
  <c r="T107" i="21"/>
  <c r="U110" i="20"/>
  <c r="T110" i="20"/>
  <c r="L114" i="19"/>
  <c r="R114" i="19" s="1"/>
  <c r="R97" i="19"/>
  <c r="T104" i="19"/>
  <c r="U104" i="19"/>
  <c r="U111" i="19"/>
  <c r="T111" i="19"/>
  <c r="T111" i="10"/>
  <c r="U111" i="10"/>
  <c r="T100" i="9"/>
  <c r="U100" i="9"/>
  <c r="T102" i="9"/>
  <c r="U102" i="9"/>
  <c r="T105" i="5"/>
  <c r="U105" i="5"/>
  <c r="U54" i="28"/>
  <c r="T54" i="28"/>
  <c r="Q68" i="28"/>
  <c r="U68" i="28" s="1"/>
  <c r="Q74" i="28"/>
  <c r="U74" i="28" s="1"/>
  <c r="U103" i="1"/>
  <c r="T103" i="1"/>
  <c r="U108" i="22"/>
  <c r="T108" i="22"/>
  <c r="U99" i="14"/>
  <c r="T99" i="14"/>
  <c r="U104" i="14"/>
  <c r="T104" i="14"/>
  <c r="T105" i="12"/>
  <c r="U105" i="12"/>
  <c r="T111" i="8"/>
  <c r="U111" i="8"/>
  <c r="P54" i="27"/>
  <c r="Q67" i="27"/>
  <c r="P68" i="27"/>
  <c r="T68" i="27" s="1"/>
  <c r="Q72" i="27"/>
  <c r="P73" i="27"/>
  <c r="S87" i="27"/>
  <c r="P31" i="28"/>
  <c r="T31" i="28" s="1"/>
  <c r="P34" i="28"/>
  <c r="T34" i="28" s="1"/>
  <c r="M114" i="25"/>
  <c r="S114" i="25" s="1"/>
  <c r="S97" i="25"/>
  <c r="T105" i="21"/>
  <c r="U105" i="21"/>
  <c r="T109" i="17"/>
  <c r="U109" i="17"/>
  <c r="U111" i="15"/>
  <c r="T111" i="15"/>
  <c r="E97" i="14"/>
  <c r="U97" i="14" s="1"/>
  <c r="T103" i="5"/>
  <c r="U103" i="5"/>
  <c r="E87" i="28"/>
  <c r="E115" i="28" s="1"/>
  <c r="E81" i="12"/>
  <c r="L114" i="27"/>
  <c r="R114" i="27" s="1"/>
  <c r="R97" i="27"/>
  <c r="U101" i="23"/>
  <c r="T101" i="23"/>
  <c r="T106" i="22"/>
  <c r="U106" i="22"/>
  <c r="U103" i="18"/>
  <c r="T103" i="18"/>
  <c r="U98" i="16"/>
  <c r="T98" i="16"/>
  <c r="E97" i="16"/>
  <c r="U97" i="16" s="1"/>
  <c r="U98" i="13"/>
  <c r="T98" i="13"/>
  <c r="T112" i="13"/>
  <c r="U112" i="13"/>
  <c r="T100" i="2"/>
  <c r="U100" i="2"/>
  <c r="U73" i="26"/>
  <c r="T73" i="26"/>
  <c r="U72" i="26"/>
  <c r="T72" i="26"/>
  <c r="U87" i="26"/>
  <c r="E87" i="26"/>
  <c r="E115" i="26" s="1"/>
  <c r="U115" i="26" s="1"/>
  <c r="T87" i="26"/>
  <c r="U41" i="27"/>
  <c r="U72" i="28"/>
  <c r="T72" i="28"/>
  <c r="U73" i="28"/>
  <c r="T73" i="28"/>
  <c r="P87" i="28"/>
  <c r="U105" i="26"/>
  <c r="T105" i="26"/>
  <c r="U103" i="24"/>
  <c r="T103" i="24"/>
  <c r="U112" i="16"/>
  <c r="T112" i="16"/>
  <c r="U107" i="14"/>
  <c r="T107" i="14"/>
  <c r="U112" i="14"/>
  <c r="T112" i="14"/>
  <c r="T102" i="11"/>
  <c r="U102" i="11"/>
  <c r="R97" i="6"/>
  <c r="U67" i="28"/>
  <c r="T67" i="28"/>
  <c r="R87" i="28"/>
  <c r="E81" i="27"/>
  <c r="E81" i="20"/>
  <c r="E81" i="9"/>
  <c r="E81" i="4"/>
  <c r="U106" i="1"/>
  <c r="U102" i="25"/>
  <c r="U110" i="25"/>
  <c r="U98" i="23"/>
  <c r="U100" i="23"/>
  <c r="E97" i="22"/>
  <c r="U105" i="22"/>
  <c r="U107" i="22"/>
  <c r="T100" i="19"/>
  <c r="U110" i="19"/>
  <c r="M114" i="19"/>
  <c r="S114" i="19" s="1"/>
  <c r="U102" i="18"/>
  <c r="U109" i="16"/>
  <c r="R97" i="14"/>
  <c r="T107" i="13"/>
  <c r="T100" i="12"/>
  <c r="T99" i="11"/>
  <c r="E97" i="8"/>
  <c r="T97" i="8" s="1"/>
  <c r="U103" i="8"/>
  <c r="T107" i="6"/>
  <c r="U107" i="6"/>
  <c r="O115" i="4"/>
  <c r="T110" i="2"/>
  <c r="U110" i="2"/>
  <c r="J114" i="6"/>
  <c r="J115" i="6"/>
  <c r="E81" i="11"/>
  <c r="L114" i="24"/>
  <c r="R114" i="24" s="1"/>
  <c r="T109" i="8"/>
  <c r="U109" i="8"/>
  <c r="T99" i="6"/>
  <c r="U99" i="6"/>
  <c r="R97" i="4"/>
  <c r="L114" i="4"/>
  <c r="R114" i="4" s="1"/>
  <c r="T108" i="2"/>
  <c r="U108" i="2"/>
  <c r="S97" i="1"/>
  <c r="M114" i="27"/>
  <c r="S114" i="27" s="1"/>
  <c r="S97" i="18"/>
  <c r="T100" i="7"/>
  <c r="U100" i="7"/>
  <c r="T105" i="7"/>
  <c r="U105" i="7"/>
  <c r="T111" i="5"/>
  <c r="U111" i="5"/>
  <c r="U101" i="3"/>
  <c r="T101" i="3"/>
  <c r="E81" i="22"/>
  <c r="E81" i="2"/>
  <c r="R97" i="28"/>
  <c r="E81" i="24"/>
  <c r="E81" i="21"/>
  <c r="T99" i="1"/>
  <c r="T112" i="23"/>
  <c r="U112" i="21"/>
  <c r="T98" i="20"/>
  <c r="U104" i="20"/>
  <c r="R97" i="11"/>
  <c r="U99" i="3"/>
  <c r="T99" i="3"/>
  <c r="T102" i="2"/>
  <c r="U102" i="2"/>
  <c r="E81" i="25"/>
  <c r="E81" i="16"/>
  <c r="E81" i="13"/>
  <c r="E81" i="6"/>
  <c r="T110" i="28"/>
  <c r="U104" i="27"/>
  <c r="T102" i="24"/>
  <c r="T110" i="24"/>
  <c r="K114" i="22"/>
  <c r="U98" i="22"/>
  <c r="T100" i="22"/>
  <c r="T111" i="22"/>
  <c r="U104" i="21"/>
  <c r="U106" i="21"/>
  <c r="R97" i="20"/>
  <c r="U107" i="3"/>
  <c r="T107" i="3"/>
  <c r="T102" i="8"/>
  <c r="T104" i="8"/>
  <c r="L114" i="8"/>
  <c r="R114" i="8" s="1"/>
  <c r="T103" i="7"/>
  <c r="T109" i="7"/>
  <c r="T111" i="7"/>
  <c r="K114" i="6"/>
  <c r="T99" i="5"/>
  <c r="T101" i="5"/>
  <c r="T107" i="5"/>
  <c r="T109" i="5"/>
  <c r="U99" i="4"/>
  <c r="U105" i="4"/>
  <c r="U107" i="4"/>
  <c r="T106" i="2"/>
  <c r="E97" i="5"/>
  <c r="T97" i="5" s="1"/>
  <c r="U106" i="3"/>
  <c r="U112" i="3"/>
  <c r="E97" i="4"/>
  <c r="E114" i="4" s="1"/>
  <c r="E97" i="2"/>
  <c r="U97" i="2" s="1"/>
  <c r="B115" i="6"/>
  <c r="I114" i="3"/>
  <c r="J114" i="26"/>
  <c r="J114" i="2"/>
  <c r="G114" i="4"/>
  <c r="B114" i="26"/>
  <c r="B114" i="22"/>
  <c r="H114" i="19"/>
  <c r="J114" i="14"/>
  <c r="F114" i="8"/>
  <c r="V114" i="8"/>
  <c r="V114" i="16"/>
  <c r="F114" i="16"/>
  <c r="N114" i="28"/>
  <c r="P115" i="23"/>
  <c r="T115" i="23" s="1"/>
  <c r="B115" i="22"/>
  <c r="D114" i="17"/>
  <c r="V115" i="16"/>
  <c r="D114" i="13"/>
  <c r="N114" i="12"/>
  <c r="J114" i="10"/>
  <c r="N114" i="8"/>
  <c r="V115" i="8"/>
  <c r="H114" i="3"/>
  <c r="V114" i="28"/>
  <c r="V114" i="24"/>
  <c r="T115" i="24"/>
  <c r="H114" i="23"/>
  <c r="B114" i="14"/>
  <c r="F115" i="8"/>
  <c r="N114" i="20"/>
  <c r="J115" i="14"/>
  <c r="D114" i="9"/>
  <c r="B114" i="2"/>
  <c r="N114" i="24"/>
  <c r="L114" i="21"/>
  <c r="R114" i="21" s="1"/>
  <c r="F114" i="20"/>
  <c r="F114" i="12"/>
  <c r="P114" i="7"/>
  <c r="F114" i="4"/>
  <c r="N114" i="4"/>
  <c r="J115" i="2"/>
  <c r="D114" i="21"/>
  <c r="P115" i="15"/>
  <c r="V114" i="12"/>
  <c r="B114" i="10"/>
  <c r="P115" i="7"/>
  <c r="V114" i="4"/>
  <c r="P114" i="27"/>
  <c r="V114" i="20"/>
  <c r="J114" i="18"/>
  <c r="T115" i="13"/>
  <c r="H114" i="11"/>
  <c r="L114" i="5"/>
  <c r="R114" i="5" s="1"/>
  <c r="T87" i="23"/>
  <c r="F114" i="28"/>
  <c r="D114" i="25"/>
  <c r="F114" i="24"/>
  <c r="B114" i="18"/>
  <c r="H114" i="15"/>
  <c r="L114" i="13"/>
  <c r="R114" i="13" s="1"/>
  <c r="T115" i="8"/>
  <c r="H114" i="7"/>
  <c r="D114" i="5"/>
  <c r="U115" i="25"/>
  <c r="U98" i="19"/>
  <c r="T98" i="19"/>
  <c r="E97" i="19"/>
  <c r="T108" i="1"/>
  <c r="T99" i="28"/>
  <c r="T107" i="28"/>
  <c r="E97" i="25"/>
  <c r="L114" i="25"/>
  <c r="R114" i="25" s="1"/>
  <c r="U101" i="22"/>
  <c r="T101" i="22"/>
  <c r="E97" i="21"/>
  <c r="U100" i="21"/>
  <c r="T100" i="21"/>
  <c r="U108" i="21"/>
  <c r="T108" i="21"/>
  <c r="U109" i="12"/>
  <c r="T109" i="12"/>
  <c r="T111" i="12"/>
  <c r="U111" i="12"/>
  <c r="R97" i="7"/>
  <c r="L114" i="7"/>
  <c r="R114" i="7" s="1"/>
  <c r="S97" i="22"/>
  <c r="M114" i="22"/>
  <c r="S114" i="22" s="1"/>
  <c r="E97" i="28"/>
  <c r="T115" i="26"/>
  <c r="R97" i="18"/>
  <c r="L114" i="18"/>
  <c r="R114" i="18" s="1"/>
  <c r="U109" i="13"/>
  <c r="T109" i="13"/>
  <c r="T107" i="12"/>
  <c r="U107" i="12"/>
  <c r="T97" i="2"/>
  <c r="E97" i="18"/>
  <c r="U98" i="18"/>
  <c r="T102" i="1"/>
  <c r="T110" i="1"/>
  <c r="T101" i="28"/>
  <c r="T109" i="28"/>
  <c r="T100" i="27"/>
  <c r="T108" i="27"/>
  <c r="T99" i="26"/>
  <c r="T107" i="26"/>
  <c r="T98" i="25"/>
  <c r="T106" i="25"/>
  <c r="U109" i="24"/>
  <c r="T111" i="23"/>
  <c r="T103" i="22"/>
  <c r="T102" i="21"/>
  <c r="T110" i="21"/>
  <c r="T98" i="18"/>
  <c r="T106" i="18"/>
  <c r="T103" i="12"/>
  <c r="U103" i="12"/>
  <c r="U111" i="24"/>
  <c r="T111" i="24"/>
  <c r="E97" i="26"/>
  <c r="L114" i="26"/>
  <c r="R114" i="26" s="1"/>
  <c r="U102" i="23"/>
  <c r="T102" i="23"/>
  <c r="U99" i="20"/>
  <c r="T99" i="20"/>
  <c r="U107" i="20"/>
  <c r="T107" i="20"/>
  <c r="U103" i="14"/>
  <c r="T103" i="14"/>
  <c r="U111" i="14"/>
  <c r="T111" i="14"/>
  <c r="M114" i="8"/>
  <c r="S114" i="8" s="1"/>
  <c r="S97" i="8"/>
  <c r="U106" i="19"/>
  <c r="T106" i="19"/>
  <c r="R97" i="17"/>
  <c r="L114" i="17"/>
  <c r="R114" i="17" s="1"/>
  <c r="E97" i="1"/>
  <c r="T104" i="1"/>
  <c r="T112" i="1"/>
  <c r="L114" i="1"/>
  <c r="R114" i="1" s="1"/>
  <c r="T103" i="28"/>
  <c r="T111" i="28"/>
  <c r="T102" i="27"/>
  <c r="T110" i="27"/>
  <c r="T101" i="26"/>
  <c r="T109" i="26"/>
  <c r="M114" i="26"/>
  <c r="S114" i="26" s="1"/>
  <c r="T100" i="25"/>
  <c r="T108" i="25"/>
  <c r="T99" i="24"/>
  <c r="T104" i="24"/>
  <c r="U110" i="23"/>
  <c r="T110" i="23"/>
  <c r="U105" i="18"/>
  <c r="T105" i="18"/>
  <c r="U98" i="17"/>
  <c r="E97" i="17"/>
  <c r="T105" i="17"/>
  <c r="S97" i="14"/>
  <c r="M114" i="14"/>
  <c r="S114" i="14" s="1"/>
  <c r="U101" i="14"/>
  <c r="T101" i="14"/>
  <c r="U109" i="14"/>
  <c r="T109" i="14"/>
  <c r="T112" i="9"/>
  <c r="U112" i="9"/>
  <c r="T101" i="1"/>
  <c r="T109" i="1"/>
  <c r="T100" i="28"/>
  <c r="T108" i="28"/>
  <c r="T99" i="27"/>
  <c r="T107" i="27"/>
  <c r="T98" i="26"/>
  <c r="T106" i="26"/>
  <c r="T105" i="25"/>
  <c r="E97" i="24"/>
  <c r="T112" i="24"/>
  <c r="T104" i="23"/>
  <c r="T110" i="22"/>
  <c r="T101" i="20"/>
  <c r="T109" i="20"/>
  <c r="T99" i="19"/>
  <c r="T107" i="19"/>
  <c r="U112" i="17"/>
  <c r="T112" i="17"/>
  <c r="U105" i="16"/>
  <c r="T105" i="16"/>
  <c r="U111" i="16"/>
  <c r="T111" i="16"/>
  <c r="U104" i="15"/>
  <c r="T104" i="15"/>
  <c r="U112" i="15"/>
  <c r="T112" i="15"/>
  <c r="U100" i="13"/>
  <c r="T100" i="13"/>
  <c r="U109" i="22"/>
  <c r="T109" i="22"/>
  <c r="E97" i="27"/>
  <c r="E97" i="23"/>
  <c r="T101" i="21"/>
  <c r="T99" i="18"/>
  <c r="T107" i="18"/>
  <c r="U104" i="17"/>
  <c r="T104" i="17"/>
  <c r="U103" i="16"/>
  <c r="T103" i="16"/>
  <c r="E97" i="15"/>
  <c r="U102" i="15"/>
  <c r="T102" i="15"/>
  <c r="U110" i="15"/>
  <c r="T110" i="15"/>
  <c r="R97" i="9"/>
  <c r="U104" i="7"/>
  <c r="T104" i="7"/>
  <c r="T98" i="21"/>
  <c r="E97" i="12"/>
  <c r="S97" i="12"/>
  <c r="M114" i="12"/>
  <c r="S114" i="12" s="1"/>
  <c r="U112" i="7"/>
  <c r="T112" i="7"/>
  <c r="E97" i="6"/>
  <c r="U99" i="10"/>
  <c r="T99" i="10"/>
  <c r="U102" i="7"/>
  <c r="U106" i="7"/>
  <c r="U103" i="6"/>
  <c r="T103" i="6"/>
  <c r="E97" i="20"/>
  <c r="U99" i="12"/>
  <c r="T101" i="12"/>
  <c r="U107" i="10"/>
  <c r="T107" i="10"/>
  <c r="U115" i="9"/>
  <c r="U111" i="6"/>
  <c r="T111" i="6"/>
  <c r="S97" i="4"/>
  <c r="M114" i="4"/>
  <c r="S114" i="4" s="1"/>
  <c r="U101" i="4"/>
  <c r="T101" i="4"/>
  <c r="T103" i="4"/>
  <c r="U103" i="4"/>
  <c r="U109" i="4"/>
  <c r="T109" i="4"/>
  <c r="T111" i="4"/>
  <c r="U111" i="4"/>
  <c r="U105" i="8"/>
  <c r="T105" i="8"/>
  <c r="U108" i="3"/>
  <c r="T108" i="3"/>
  <c r="T110" i="3"/>
  <c r="U110" i="3"/>
  <c r="T106" i="20"/>
  <c r="T105" i="19"/>
  <c r="T104" i="18"/>
  <c r="T112" i="18"/>
  <c r="T103" i="17"/>
  <c r="T111" i="17"/>
  <c r="T102" i="16"/>
  <c r="T110" i="16"/>
  <c r="T101" i="15"/>
  <c r="T109" i="15"/>
  <c r="M114" i="15"/>
  <c r="S114" i="15" s="1"/>
  <c r="T100" i="14"/>
  <c r="T108" i="14"/>
  <c r="T99" i="13"/>
  <c r="U104" i="13"/>
  <c r="T98" i="11"/>
  <c r="E97" i="11"/>
  <c r="U100" i="11"/>
  <c r="T100" i="11"/>
  <c r="U101" i="10"/>
  <c r="U98" i="9"/>
  <c r="T98" i="9"/>
  <c r="E97" i="9"/>
  <c r="U101" i="6"/>
  <c r="U105" i="6"/>
  <c r="U102" i="5"/>
  <c r="T102" i="5"/>
  <c r="T104" i="5"/>
  <c r="U104" i="5"/>
  <c r="U110" i="5"/>
  <c r="T110" i="5"/>
  <c r="T112" i="5"/>
  <c r="U112" i="5"/>
  <c r="U100" i="3"/>
  <c r="T100" i="3"/>
  <c r="T102" i="3"/>
  <c r="U102" i="3"/>
  <c r="U99" i="2"/>
  <c r="T99" i="2"/>
  <c r="T101" i="2"/>
  <c r="U101" i="2"/>
  <c r="U107" i="2"/>
  <c r="T107" i="2"/>
  <c r="T109" i="2"/>
  <c r="U109" i="2"/>
  <c r="E97" i="13"/>
  <c r="U108" i="11"/>
  <c r="T108" i="11"/>
  <c r="E97" i="10"/>
  <c r="U105" i="10"/>
  <c r="U109" i="10"/>
  <c r="U106" i="9"/>
  <c r="T106" i="9"/>
  <c r="U99" i="8"/>
  <c r="T98" i="7"/>
  <c r="E97" i="7"/>
  <c r="U109" i="6"/>
  <c r="U115" i="3"/>
  <c r="U98" i="10"/>
  <c r="T98" i="5"/>
  <c r="E97" i="3"/>
  <c r="U98" i="2"/>
  <c r="T98" i="12"/>
  <c r="T106" i="12"/>
  <c r="L114" i="10"/>
  <c r="R114" i="10" s="1"/>
  <c r="M114" i="7"/>
  <c r="S114" i="7" s="1"/>
  <c r="T105" i="3"/>
  <c r="T104" i="2"/>
  <c r="T112" i="2"/>
  <c r="L114" i="2"/>
  <c r="R114" i="2" s="1"/>
  <c r="U115" i="15" l="1"/>
  <c r="T25" i="13"/>
  <c r="E114" i="2"/>
  <c r="U97" i="8"/>
  <c r="T115" i="2"/>
  <c r="Q115" i="23"/>
  <c r="U115" i="23" s="1"/>
  <c r="E114" i="8"/>
  <c r="E114" i="22"/>
  <c r="U114" i="22" s="1"/>
  <c r="T31" i="27"/>
  <c r="T34" i="19"/>
  <c r="Q114" i="23"/>
  <c r="U60" i="25"/>
  <c r="U115" i="19"/>
  <c r="T31" i="10"/>
  <c r="U34" i="23"/>
  <c r="T115" i="4"/>
  <c r="T115" i="22"/>
  <c r="T97" i="4"/>
  <c r="P114" i="15"/>
  <c r="T60" i="17"/>
  <c r="T60" i="12"/>
  <c r="U97" i="4"/>
  <c r="Q115" i="26"/>
  <c r="Q114" i="26"/>
  <c r="U25" i="11"/>
  <c r="T25" i="11"/>
  <c r="P115" i="3"/>
  <c r="T115" i="15"/>
  <c r="P114" i="22"/>
  <c r="P115" i="22"/>
  <c r="U60" i="24"/>
  <c r="T60" i="24"/>
  <c r="Q115" i="19"/>
  <c r="Q114" i="19"/>
  <c r="T87" i="18"/>
  <c r="P115" i="18"/>
  <c r="T115" i="18" s="1"/>
  <c r="P114" i="18"/>
  <c r="Q114" i="14"/>
  <c r="Q115" i="14"/>
  <c r="U31" i="19"/>
  <c r="T31" i="19"/>
  <c r="Q115" i="11"/>
  <c r="Q114" i="11"/>
  <c r="P114" i="5"/>
  <c r="P115" i="5"/>
  <c r="P115" i="12"/>
  <c r="P114" i="12"/>
  <c r="T31" i="22"/>
  <c r="U31" i="22"/>
  <c r="U87" i="16"/>
  <c r="Q115" i="16"/>
  <c r="U115" i="16" s="1"/>
  <c r="Q114" i="16"/>
  <c r="P115" i="21"/>
  <c r="P114" i="21"/>
  <c r="P114" i="24"/>
  <c r="P115" i="24"/>
  <c r="Q115" i="20"/>
  <c r="Q114" i="20"/>
  <c r="P114" i="9"/>
  <c r="P115" i="9"/>
  <c r="U97" i="5"/>
  <c r="E114" i="14"/>
  <c r="U114" i="14" s="1"/>
  <c r="T114" i="22"/>
  <c r="U97" i="22"/>
  <c r="T115" i="20"/>
  <c r="P114" i="20"/>
  <c r="P115" i="20"/>
  <c r="P114" i="19"/>
  <c r="P115" i="19"/>
  <c r="P115" i="17"/>
  <c r="T115" i="17" s="1"/>
  <c r="P114" i="17"/>
  <c r="P115" i="14"/>
  <c r="P114" i="14"/>
  <c r="T87" i="12"/>
  <c r="P115" i="16"/>
  <c r="T115" i="16" s="1"/>
  <c r="P114" i="16"/>
  <c r="T87" i="16"/>
  <c r="Q114" i="9"/>
  <c r="Q115" i="9"/>
  <c r="P114" i="4"/>
  <c r="P115" i="4"/>
  <c r="U87" i="7"/>
  <c r="Q114" i="7"/>
  <c r="Q115" i="7"/>
  <c r="U115" i="7" s="1"/>
  <c r="U60" i="9"/>
  <c r="T60" i="9"/>
  <c r="P114" i="6"/>
  <c r="P115" i="6"/>
  <c r="Q114" i="5"/>
  <c r="Q115" i="5"/>
  <c r="Q115" i="1"/>
  <c r="U115" i="1" s="1"/>
  <c r="Q114" i="1"/>
  <c r="U115" i="6"/>
  <c r="T115" i="6"/>
  <c r="Q115" i="10"/>
  <c r="Q114" i="10"/>
  <c r="Q114" i="3"/>
  <c r="Q115" i="3"/>
  <c r="E114" i="16"/>
  <c r="U114" i="16" s="1"/>
  <c r="T97" i="14"/>
  <c r="T115" i="12"/>
  <c r="P114" i="28"/>
  <c r="P115" i="28"/>
  <c r="T115" i="28" s="1"/>
  <c r="Q114" i="27"/>
  <c r="Q115" i="27"/>
  <c r="P115" i="25"/>
  <c r="P114" i="25"/>
  <c r="P115" i="26"/>
  <c r="P114" i="26"/>
  <c r="Q114" i="21"/>
  <c r="Q115" i="21"/>
  <c r="U31" i="2"/>
  <c r="T31" i="2"/>
  <c r="T115" i="7"/>
  <c r="U115" i="5"/>
  <c r="T115" i="5"/>
  <c r="Q114" i="24"/>
  <c r="Q115" i="24"/>
  <c r="T97" i="22"/>
  <c r="U115" i="11"/>
  <c r="T115" i="14"/>
  <c r="T87" i="28"/>
  <c r="Q114" i="22"/>
  <c r="Q115" i="22"/>
  <c r="P114" i="10"/>
  <c r="P115" i="10"/>
  <c r="P114" i="11"/>
  <c r="P115" i="11"/>
  <c r="U87" i="18"/>
  <c r="Q114" i="18"/>
  <c r="Q115" i="18"/>
  <c r="U115" i="18" s="1"/>
  <c r="Q115" i="8"/>
  <c r="Q114" i="8"/>
  <c r="E114" i="5"/>
  <c r="U114" i="5" s="1"/>
  <c r="U34" i="4"/>
  <c r="T34" i="4"/>
  <c r="T97" i="16"/>
  <c r="U115" i="27"/>
  <c r="T115" i="27"/>
  <c r="U87" i="28"/>
  <c r="Q115" i="28"/>
  <c r="U115" i="28" s="1"/>
  <c r="Q114" i="28"/>
  <c r="Q115" i="17"/>
  <c r="U115" i="17" s="1"/>
  <c r="Q114" i="17"/>
  <c r="P115" i="13"/>
  <c r="P114" i="13"/>
  <c r="Q114" i="12"/>
  <c r="Q115" i="12"/>
  <c r="U115" i="12" s="1"/>
  <c r="U115" i="10"/>
  <c r="T115" i="10"/>
  <c r="Q115" i="4"/>
  <c r="Q114" i="4"/>
  <c r="P114" i="2"/>
  <c r="P115" i="2"/>
  <c r="U115" i="21"/>
  <c r="T115" i="21"/>
  <c r="Q115" i="13"/>
  <c r="Q114" i="13"/>
  <c r="P115" i="8"/>
  <c r="P114" i="8"/>
  <c r="Q115" i="2"/>
  <c r="Q114" i="2"/>
  <c r="U87" i="1"/>
  <c r="P114" i="1"/>
  <c r="P115" i="1"/>
  <c r="T115" i="1" s="1"/>
  <c r="T97" i="20"/>
  <c r="U97" i="20"/>
  <c r="E114" i="20"/>
  <c r="U97" i="27"/>
  <c r="E114" i="27"/>
  <c r="T97" i="27"/>
  <c r="U97" i="17"/>
  <c r="T97" i="17"/>
  <c r="E114" i="17"/>
  <c r="U97" i="25"/>
  <c r="T97" i="25"/>
  <c r="E114" i="25"/>
  <c r="U97" i="6"/>
  <c r="T97" i="6"/>
  <c r="E114" i="6"/>
  <c r="E114" i="10"/>
  <c r="T97" i="10"/>
  <c r="U97" i="10"/>
  <c r="T97" i="26"/>
  <c r="E114" i="26"/>
  <c r="U97" i="26"/>
  <c r="U97" i="21"/>
  <c r="T97" i="21"/>
  <c r="E114" i="21"/>
  <c r="E114" i="24"/>
  <c r="U97" i="24"/>
  <c r="T97" i="24"/>
  <c r="E114" i="18"/>
  <c r="T97" i="18"/>
  <c r="U97" i="18"/>
  <c r="T114" i="5"/>
  <c r="E114" i="7"/>
  <c r="U97" i="7"/>
  <c r="T97" i="7"/>
  <c r="T97" i="19"/>
  <c r="U97" i="19"/>
  <c r="E114" i="19"/>
  <c r="U97" i="11"/>
  <c r="T97" i="11"/>
  <c r="E114" i="11"/>
  <c r="E114" i="1"/>
  <c r="T97" i="1"/>
  <c r="U97" i="1"/>
  <c r="U114" i="8"/>
  <c r="T114" i="8"/>
  <c r="U114" i="2"/>
  <c r="T114" i="2"/>
  <c r="E114" i="13"/>
  <c r="U97" i="13"/>
  <c r="T97" i="13"/>
  <c r="T97" i="12"/>
  <c r="E114" i="12"/>
  <c r="U97" i="12"/>
  <c r="U97" i="28"/>
  <c r="T97" i="28"/>
  <c r="E114" i="28"/>
  <c r="U97" i="3"/>
  <c r="E114" i="3"/>
  <c r="T97" i="3"/>
  <c r="U97" i="9"/>
  <c r="T97" i="9"/>
  <c r="E114" i="9"/>
  <c r="U114" i="4"/>
  <c r="T114" i="4"/>
  <c r="E114" i="15"/>
  <c r="U97" i="15"/>
  <c r="T97" i="15"/>
  <c r="U97" i="23"/>
  <c r="E114" i="23"/>
  <c r="T97" i="23"/>
  <c r="T114" i="14" l="1"/>
  <c r="T114" i="16"/>
  <c r="U114" i="15"/>
  <c r="T114" i="15"/>
  <c r="U114" i="1"/>
  <c r="T114" i="1"/>
  <c r="T114" i="19"/>
  <c r="U114" i="19"/>
  <c r="T114" i="21"/>
  <c r="U114" i="21"/>
  <c r="U114" i="10"/>
  <c r="T114" i="10"/>
  <c r="T114" i="3"/>
  <c r="U114" i="3"/>
  <c r="U114" i="6"/>
  <c r="T114" i="6"/>
  <c r="U114" i="28"/>
  <c r="T114" i="28"/>
  <c r="U114" i="18"/>
  <c r="T114" i="18"/>
  <c r="U114" i="26"/>
  <c r="T114" i="26"/>
  <c r="U114" i="25"/>
  <c r="T114" i="25"/>
  <c r="T114" i="11"/>
  <c r="U114" i="11"/>
  <c r="T114" i="13"/>
  <c r="U114" i="13"/>
  <c r="T114" i="27"/>
  <c r="U114" i="27"/>
  <c r="T114" i="9"/>
  <c r="U114" i="9"/>
  <c r="T114" i="20"/>
  <c r="U114" i="20"/>
  <c r="T114" i="23"/>
  <c r="U114" i="23"/>
  <c r="U114" i="12"/>
  <c r="T114" i="12"/>
  <c r="U114" i="7"/>
  <c r="T114" i="7"/>
  <c r="U114" i="24"/>
  <c r="T114" i="24"/>
  <c r="U114" i="17"/>
  <c r="T114" i="17"/>
</calcChain>
</file>

<file path=xl/sharedStrings.xml><?xml version="1.0" encoding="utf-8"?>
<sst xmlns="http://schemas.openxmlformats.org/spreadsheetml/2006/main" count="9720" uniqueCount="154">
  <si>
    <t>Figures Finalised as at 2025/01/29</t>
  </si>
  <si>
    <t/>
  </si>
  <si>
    <t>2nd Quarter Ended 31 December 2024</t>
  </si>
  <si>
    <t>CONDITIONAL GRANTS TRANSFERRED FROM NATIONAL DEPARTMENTS AND ACTUAL PAYMENTS MADE BY MUNICIPALITIES: PRELIMINARY RESULTS</t>
  </si>
  <si>
    <t>AGGREGRATED INFORMATION FOR LIMPOPO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</si>
  <si>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</si>
  <si>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</si>
  <si>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</si>
  <si>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</si>
  <si>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</si>
  <si>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</si>
  <si>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</si>
  <si>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</si>
  <si>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</si>
  <si>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</si>
  <si>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</si>
  <si>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</si>
  <si>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</si>
  <si>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</si>
  <si>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</si>
  <si>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</si>
  <si>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</si>
  <si>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</si>
  <si>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</si>
  <si>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</si>
  <si>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</si>
  <si>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</si>
  <si>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</si>
  <si>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</si>
  <si>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</si>
  <si>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</si>
  <si>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</si>
  <si>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</si>
  <si>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</si>
  <si>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</si>
  <si>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</si>
  <si>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</si>
  <si>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</si>
  <si>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</si>
  <si>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</si>
  <si>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</si>
  <si>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</si>
  <si>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</si>
  <si>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</si>
  <si>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</si>
  <si>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</si>
  <si>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</si>
  <si>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</si>
  <si>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</si>
  <si>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</si>
  <si>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</si>
  <si>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</si>
  <si>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</si>
  <si>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</si>
  <si>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</si>
  <si>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</si>
  <si>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</si>
  <si>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</si>
  <si>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</si>
  <si>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</si>
  <si>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</si>
  <si>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</si>
  <si>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</si>
  <si>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</si>
  <si>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</si>
  <si>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</si>
  <si>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</si>
  <si>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</si>
  <si>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</si>
  <si>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</si>
  <si>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</si>
  <si>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</si>
  <si>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</si>
  <si>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</si>
  <si>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</si>
  <si>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</si>
  <si>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</si>
  <si>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</si>
  <si>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</si>
  <si>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</si>
  <si>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</si>
  <si>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</si>
  <si>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</si>
  <si>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</si>
  <si>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</si>
  <si>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</si>
  <si>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</si>
  <si>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</si>
  <si>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</si>
  <si>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</si>
  <si>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</si>
  <si>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</si>
  <si>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</si>
  <si>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</si>
  <si>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</si>
  <si>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</si>
  <si>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</si>
  <si>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2024</t>
  </si>
  <si>
    <t>Actual expenditure Provincial Department by 31 December 2024</t>
  </si>
  <si>
    <t>Actual expenditure Provincial Department by 31 March 2025</t>
  </si>
  <si>
    <t>Actual expenditure Provincial Department by 30 June 2025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</si>
  <si>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</si>
  <si>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</si>
  <si>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</si>
  <si>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</si>
  <si>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</si>
  <si>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</si>
  <si>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</si>
  <si>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</si>
  <si>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</si>
  <si>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</si>
  <si>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</si>
  <si>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</si>
  <si>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LIMPOPO: GREATER GIYANI (LIM331)</t>
  </si>
  <si>
    <t>LIMPOPO: GREATER LETABA (LIM332)</t>
  </si>
  <si>
    <t>LIMPOPO: GREATER TZANEEN (LIM333)</t>
  </si>
  <si>
    <t>LIMPOPO: BA-PHALABORWA (LIM334)</t>
  </si>
  <si>
    <t>LIMPOPO: MARULENG (LIM335)</t>
  </si>
  <si>
    <t>LIMPOPO: MOPANI (DC33)</t>
  </si>
  <si>
    <t>LIMPOPO: MUSINA (LIM341)</t>
  </si>
  <si>
    <t>LIMPOPO: THULAMELA (LIM343)</t>
  </si>
  <si>
    <t>LIMPOPO: MAKHADO (LIM344)</t>
  </si>
  <si>
    <t>LIMPOPO: COLLINS CHABANE (LIM345)</t>
  </si>
  <si>
    <t>LIMPOPO: VHEMBE (DC34)</t>
  </si>
  <si>
    <t>LIMPOPO: BLOUBERG (LIM351)</t>
  </si>
  <si>
    <t>LIMPOPO: MOLEMOLE (LIM353)</t>
  </si>
  <si>
    <t>LIMPOPO: POLOKWANE (LIM354)</t>
  </si>
  <si>
    <t>LIMPOPO: LEPELLE-NKUMPI (LIM355)</t>
  </si>
  <si>
    <t>LIMPOPO: CAPRICORN (DC35)</t>
  </si>
  <si>
    <t>LIMPOPO: THABAZIMBI (LIM361)</t>
  </si>
  <si>
    <t>LIMPOPO: LEPHALALE (LIM362)</t>
  </si>
  <si>
    <t>LIMPOPO: BELA BELA (LIM366)</t>
  </si>
  <si>
    <t>LIMPOPO: MOGALAKWENA (LIM367)</t>
  </si>
  <si>
    <t>LIMPOPO: MODIMOLLE-MOOKGOPONG (LIM368)</t>
  </si>
  <si>
    <t>LIMPOPO: WATERBERG (DC36)</t>
  </si>
  <si>
    <t>LIMPOPO: EPHRAIM MOGALE (LIM471)</t>
  </si>
  <si>
    <t>LIMPOPO: ELIAS MOTSOALEDI (LIM472)</t>
  </si>
  <si>
    <t>LIMPOPO: MAKHUDUTHAMAGA (LIM473)</t>
  </si>
  <si>
    <t>LIMPOPO: TUBATSE FETAKGOMO (LIM476)</t>
  </si>
  <si>
    <t>LIMPOPO: SEKHUKHUNE (DC47)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</si>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</sst>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  <font>
      <b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7" fontId="10" fillId="0" borderId="3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4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10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4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left" vertical="top" wrapText="1"/>
    </xf>
    <xf numFmtId="165" fontId="2" fillId="0" borderId="33" xfId="0" applyNumberFormat="1" applyFont="1" applyBorder="1" applyAlignment="1">
      <alignment horizontal="center" vertical="top" wrapText="1"/>
    </xf>
    <xf numFmtId="164" fontId="2" fillId="0" borderId="33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5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3" xfId="0" applyFont="1" applyBorder="1" applyAlignment="1">
      <alignment horizontal="left" indent="1"/>
    </xf>
    <xf numFmtId="168" fontId="11" fillId="0" borderId="3" xfId="0" applyNumberFormat="1" applyFont="1" applyBorder="1" applyAlignment="1">
      <alignment wrapText="1"/>
    </xf>
    <xf numFmtId="168" fontId="11" fillId="0" borderId="3" xfId="0" applyNumberFormat="1" applyFont="1" applyBorder="1" applyAlignment="1">
      <alignment shrinkToFit="1"/>
    </xf>
    <xf numFmtId="0" fontId="2" fillId="0" borderId="3" xfId="0" applyFont="1" applyBorder="1" applyAlignment="1">
      <alignment horizontal="left" indent="1"/>
    </xf>
    <xf numFmtId="0" fontId="0" fillId="0" borderId="11" xfId="0" applyBorder="1"/>
    <xf numFmtId="169" fontId="11" fillId="0" borderId="3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9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1" xfId="0" applyNumberFormat="1" applyFont="1" applyBorder="1" applyAlignment="1">
      <alignment horizontal="center" vertical="top" wrapText="1"/>
    </xf>
    <xf numFmtId="169" fontId="2" fillId="0" borderId="2" xfId="0" applyNumberFormat="1" applyFont="1" applyBorder="1" applyAlignment="1">
      <alignment horizontal="center" vertical="top" wrapText="1"/>
    </xf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5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3" xfId="0" applyNumberFormat="1" applyFont="1" applyBorder="1" applyAlignment="1">
      <alignment wrapText="1"/>
    </xf>
    <xf numFmtId="169" fontId="12" fillId="0" borderId="3" xfId="0" applyNumberFormat="1" applyFont="1" applyBorder="1" applyAlignment="1">
      <alignment wrapText="1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9" xfId="0" applyNumberFormat="1" applyFont="1" applyBorder="1"/>
    <xf numFmtId="165" fontId="2" fillId="0" borderId="10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7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62600000</v>
      </c>
      <c r="C10" s="93"/>
      <c r="D10" s="93"/>
      <c r="E10" s="93">
        <f t="shared" ref="E10:E16" si="0">$B10      +$C10      +$D10</f>
        <v>62600000</v>
      </c>
      <c r="F10" s="94">
        <v>62600000</v>
      </c>
      <c r="G10" s="95">
        <v>62600000</v>
      </c>
      <c r="H10" s="94">
        <v>13586000</v>
      </c>
      <c r="I10" s="95">
        <v>6184511</v>
      </c>
      <c r="J10" s="94">
        <v>12144000</v>
      </c>
      <c r="K10" s="95">
        <v>12328353</v>
      </c>
      <c r="L10" s="94"/>
      <c r="M10" s="95"/>
      <c r="N10" s="94"/>
      <c r="O10" s="95"/>
      <c r="P10" s="94">
        <f t="shared" ref="P10:P16" si="1">$H10      +$J10      +$L10      +$N10</f>
        <v>25730000</v>
      </c>
      <c r="Q10" s="95">
        <f t="shared" ref="Q10:Q16" si="2">$I10      +$K10      +$M10      +$O10</f>
        <v>18512864</v>
      </c>
      <c r="R10" s="48">
        <f t="shared" ref="R10:R16" si="3">IF(($H10      =0),0,((($J10      -$H10      )/$H10      )*100))</f>
        <v>-10.613867216252023</v>
      </c>
      <c r="S10" s="49">
        <f t="shared" ref="S10:S16" si="4">IF(($I10      =0),0,((($K10      -$I10      )/$I10      )*100))</f>
        <v>99.342405567715858</v>
      </c>
      <c r="T10" s="48">
        <f t="shared" ref="T10:T15" si="5">IF(($E10      =0),0,(($P10      /$E10      )*100))</f>
        <v>41.102236421725244</v>
      </c>
      <c r="U10" s="50">
        <f t="shared" ref="U10:U15" si="6">IF(($E10      =0),0,(($Q10      /$E10      )*100))</f>
        <v>29.573265175718848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19800000</v>
      </c>
      <c r="C11" s="93"/>
      <c r="D11" s="93"/>
      <c r="E11" s="93">
        <f t="shared" si="0"/>
        <v>19800000</v>
      </c>
      <c r="F11" s="94">
        <v>19800000</v>
      </c>
      <c r="G11" s="95">
        <v>11000000</v>
      </c>
      <c r="H11" s="94">
        <v>3137000</v>
      </c>
      <c r="I11" s="95">
        <v>3257711</v>
      </c>
      <c r="J11" s="94">
        <v>7769000</v>
      </c>
      <c r="K11" s="95">
        <v>6502410</v>
      </c>
      <c r="L11" s="94"/>
      <c r="M11" s="95"/>
      <c r="N11" s="94"/>
      <c r="O11" s="95"/>
      <c r="P11" s="94">
        <f t="shared" si="1"/>
        <v>10906000</v>
      </c>
      <c r="Q11" s="95">
        <f t="shared" si="2"/>
        <v>9760121</v>
      </c>
      <c r="R11" s="48">
        <f t="shared" si="3"/>
        <v>147.65699713101691</v>
      </c>
      <c r="S11" s="49">
        <f t="shared" si="4"/>
        <v>99.600578442961947</v>
      </c>
      <c r="T11" s="48">
        <f t="shared" si="5"/>
        <v>55.080808080808083</v>
      </c>
      <c r="U11" s="50">
        <f t="shared" si="6"/>
        <v>49.293540404040407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61409000</v>
      </c>
      <c r="C13" s="93"/>
      <c r="D13" s="93"/>
      <c r="E13" s="93">
        <f t="shared" si="0"/>
        <v>61409000</v>
      </c>
      <c r="F13" s="94">
        <v>61409000</v>
      </c>
      <c r="G13" s="95">
        <v>52010000</v>
      </c>
      <c r="H13" s="94">
        <v>14947000</v>
      </c>
      <c r="I13" s="95">
        <v>13634353</v>
      </c>
      <c r="J13" s="94">
        <v>8077000</v>
      </c>
      <c r="K13" s="95">
        <v>19577059</v>
      </c>
      <c r="L13" s="94"/>
      <c r="M13" s="95"/>
      <c r="N13" s="94"/>
      <c r="O13" s="95"/>
      <c r="P13" s="94">
        <f t="shared" si="1"/>
        <v>23024000</v>
      </c>
      <c r="Q13" s="95">
        <f t="shared" si="2"/>
        <v>33211412</v>
      </c>
      <c r="R13" s="48">
        <f t="shared" si="3"/>
        <v>-45.962400481702012</v>
      </c>
      <c r="S13" s="49">
        <f t="shared" si="4"/>
        <v>43.586270650319818</v>
      </c>
      <c r="T13" s="48">
        <f t="shared" si="5"/>
        <v>37.492875637121593</v>
      </c>
      <c r="U13" s="50">
        <f t="shared" si="6"/>
        <v>54.082320181080945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143809000</v>
      </c>
      <c r="C16" s="96">
        <f>SUM(C9:C15)</f>
        <v>0</v>
      </c>
      <c r="D16" s="96"/>
      <c r="E16" s="96">
        <f t="shared" si="0"/>
        <v>143809000</v>
      </c>
      <c r="F16" s="97">
        <f t="shared" ref="F16:O16" si="7">SUM(F9:F15)</f>
        <v>143809000</v>
      </c>
      <c r="G16" s="98">
        <f t="shared" si="7"/>
        <v>125610000</v>
      </c>
      <c r="H16" s="97">
        <f t="shared" si="7"/>
        <v>31670000</v>
      </c>
      <c r="I16" s="98">
        <f t="shared" si="7"/>
        <v>23076575</v>
      </c>
      <c r="J16" s="97">
        <f t="shared" si="7"/>
        <v>27990000</v>
      </c>
      <c r="K16" s="98">
        <f t="shared" si="7"/>
        <v>38407822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59660000</v>
      </c>
      <c r="Q16" s="98">
        <f t="shared" si="2"/>
        <v>61484397</v>
      </c>
      <c r="R16" s="52">
        <f t="shared" si="3"/>
        <v>-11.619829491632458</v>
      </c>
      <c r="S16" s="53">
        <f t="shared" si="4"/>
        <v>66.436405749120055</v>
      </c>
      <c r="T16" s="52">
        <f>IF((SUM($E9:$E13))=0,0,(P16/(SUM($E9:$E13))*100))</f>
        <v>41.485581569999098</v>
      </c>
      <c r="U16" s="54">
        <f>IF((SUM($E9:$E13))=0,0,(Q16/(SUM($E9:$E13))*100))</f>
        <v>42.7542066212824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>
        <v>413544000</v>
      </c>
      <c r="C18" s="93">
        <v>522000</v>
      </c>
      <c r="D18" s="93"/>
      <c r="E18" s="93">
        <f t="shared" ref="E18:E25" si="8">$B18      +$C18      +$D18</f>
        <v>414066000</v>
      </c>
      <c r="F18" s="94">
        <v>413544000</v>
      </c>
      <c r="G18" s="95">
        <v>248127000</v>
      </c>
      <c r="H18" s="94">
        <v>118443000</v>
      </c>
      <c r="I18" s="95">
        <v>122370245</v>
      </c>
      <c r="J18" s="94">
        <v>129684000</v>
      </c>
      <c r="K18" s="95">
        <v>137738753</v>
      </c>
      <c r="L18" s="94"/>
      <c r="M18" s="95"/>
      <c r="N18" s="94"/>
      <c r="O18" s="95"/>
      <c r="P18" s="94">
        <f t="shared" ref="P18:P25" si="9">$H18      +$J18      +$L18      +$N18</f>
        <v>248127000</v>
      </c>
      <c r="Q18" s="95">
        <f t="shared" ref="Q18:Q25" si="10">$I18      +$K18      +$M18      +$O18</f>
        <v>260108998</v>
      </c>
      <c r="R18" s="48">
        <f t="shared" ref="R18:R25" si="11">IF(($H18      =0),0,((($J18      -$H18      )/$H18      )*100))</f>
        <v>9.4906410678554245</v>
      </c>
      <c r="S18" s="49">
        <f t="shared" ref="S18:S25" si="12">IF(($I18      =0),0,((($K18      -$I18      )/$I18      )*100))</f>
        <v>12.559023641735784</v>
      </c>
      <c r="T18" s="48">
        <f t="shared" ref="T18:T24" si="13">IF(($E18      =0),0,(($P18      /$E18      )*100))</f>
        <v>59.924504789091593</v>
      </c>
      <c r="U18" s="50">
        <f t="shared" ref="U18:U24" si="14">IF(($E18      =0),0,(($Q18      /$E18      )*100))</f>
        <v>62.818245883506499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20143000</v>
      </c>
      <c r="C20" s="93"/>
      <c r="D20" s="93"/>
      <c r="E20" s="93">
        <f t="shared" si="8"/>
        <v>20143000</v>
      </c>
      <c r="F20" s="94">
        <v>20143000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44745000</v>
      </c>
      <c r="C22" s="93"/>
      <c r="D22" s="93"/>
      <c r="E22" s="93">
        <f t="shared" si="8"/>
        <v>44745000</v>
      </c>
      <c r="F22" s="94">
        <v>44745000</v>
      </c>
      <c r="G22" s="95">
        <v>10750000</v>
      </c>
      <c r="H22" s="94"/>
      <c r="I22" s="95"/>
      <c r="J22" s="94">
        <v>8236000</v>
      </c>
      <c r="K22" s="95">
        <v>87499</v>
      </c>
      <c r="L22" s="94"/>
      <c r="M22" s="95"/>
      <c r="N22" s="94"/>
      <c r="O22" s="95"/>
      <c r="P22" s="94">
        <f t="shared" si="9"/>
        <v>8236000</v>
      </c>
      <c r="Q22" s="95">
        <f t="shared" si="10"/>
        <v>87499</v>
      </c>
      <c r="R22" s="48">
        <f t="shared" si="11"/>
        <v>0</v>
      </c>
      <c r="S22" s="49">
        <f t="shared" si="12"/>
        <v>0</v>
      </c>
      <c r="T22" s="48">
        <f t="shared" si="13"/>
        <v>18.406525868812157</v>
      </c>
      <c r="U22" s="50">
        <f t="shared" si="14"/>
        <v>0.19555034082020337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478432000</v>
      </c>
      <c r="C25" s="96">
        <f>SUM(C18:C24)</f>
        <v>522000</v>
      </c>
      <c r="D25" s="96"/>
      <c r="E25" s="96">
        <f t="shared" si="8"/>
        <v>478954000</v>
      </c>
      <c r="F25" s="97">
        <f t="shared" ref="F25:O25" si="15">SUM(F18:F24)</f>
        <v>478432000</v>
      </c>
      <c r="G25" s="98">
        <f t="shared" si="15"/>
        <v>258877000</v>
      </c>
      <c r="H25" s="97">
        <f t="shared" si="15"/>
        <v>118443000</v>
      </c>
      <c r="I25" s="98">
        <f t="shared" si="15"/>
        <v>122370245</v>
      </c>
      <c r="J25" s="97">
        <f t="shared" si="15"/>
        <v>137920000</v>
      </c>
      <c r="K25" s="98">
        <f t="shared" si="15"/>
        <v>137826252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256363000</v>
      </c>
      <c r="Q25" s="98">
        <f t="shared" si="10"/>
        <v>260196497</v>
      </c>
      <c r="R25" s="52">
        <f t="shared" si="11"/>
        <v>16.444196786639985</v>
      </c>
      <c r="S25" s="53">
        <f t="shared" si="12"/>
        <v>12.630527135089089</v>
      </c>
      <c r="T25" s="52">
        <f>IF(($E25-$E20-$E24)   =0,0,($P25   /($E25-$E20-$E24)   )*100)</f>
        <v>55.875513010804013</v>
      </c>
      <c r="U25" s="54">
        <f>IF(($E25-$E20-$E24)   =0,0,($Q25   /($E25-$E20-$E24)   )*100)</f>
        <v>56.711041583571451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>
        <v>267249000</v>
      </c>
      <c r="C29" s="93"/>
      <c r="D29" s="93"/>
      <c r="E29" s="93">
        <f>$B29      +$C29      +$D29</f>
        <v>267249000</v>
      </c>
      <c r="F29" s="94">
        <v>267249000</v>
      </c>
      <c r="G29" s="95">
        <v>144315000</v>
      </c>
      <c r="H29" s="94">
        <v>26889000</v>
      </c>
      <c r="I29" s="95">
        <v>10338430</v>
      </c>
      <c r="J29" s="94">
        <v>40922000</v>
      </c>
      <c r="K29" s="95">
        <v>45602874</v>
      </c>
      <c r="L29" s="94"/>
      <c r="M29" s="95"/>
      <c r="N29" s="94"/>
      <c r="O29" s="95"/>
      <c r="P29" s="94">
        <f>$H29      +$J29      +$L29      +$N29</f>
        <v>67811000</v>
      </c>
      <c r="Q29" s="95">
        <f>$I29      +$K29      +$M29      +$O29</f>
        <v>55941304</v>
      </c>
      <c r="R29" s="48">
        <f>IF(($H29      =0),0,((($J29      -$H29      )/$H29      )*100))</f>
        <v>52.188627319721817</v>
      </c>
      <c r="S29" s="49">
        <f>IF(($I29      =0),0,((($K29      -$I29      )/$I29      )*100))</f>
        <v>341.10057329787986</v>
      </c>
      <c r="T29" s="48">
        <f>IF(($E29      =0),0,(($P29      /$E29      )*100))</f>
        <v>25.373715149542186</v>
      </c>
      <c r="U29" s="50">
        <f>IF(($E29      =0),0,(($Q29      /$E29      )*100))</f>
        <v>20.932278137616979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12682000</v>
      </c>
      <c r="C30" s="93"/>
      <c r="D30" s="93"/>
      <c r="E30" s="93">
        <f>$B30      +$C30      +$D30</f>
        <v>12682000</v>
      </c>
      <c r="F30" s="94">
        <v>12682000</v>
      </c>
      <c r="G30" s="95">
        <v>8877000</v>
      </c>
      <c r="H30" s="94">
        <v>1240000</v>
      </c>
      <c r="I30" s="95">
        <v>1173430</v>
      </c>
      <c r="J30" s="94">
        <v>5070000</v>
      </c>
      <c r="K30" s="95">
        <v>1664355</v>
      </c>
      <c r="L30" s="94"/>
      <c r="M30" s="95"/>
      <c r="N30" s="94"/>
      <c r="O30" s="95"/>
      <c r="P30" s="94">
        <f>$H30      +$J30      +$L30      +$N30</f>
        <v>6310000</v>
      </c>
      <c r="Q30" s="95">
        <f>$I30      +$K30      +$M30      +$O30</f>
        <v>2837785</v>
      </c>
      <c r="R30" s="48">
        <f>IF(($H30      =0),0,((($J30      -$H30      )/$H30      )*100))</f>
        <v>308.87096774193549</v>
      </c>
      <c r="S30" s="49">
        <f>IF(($I30      =0),0,((($K30      -$I30      )/$I30      )*100))</f>
        <v>41.83675208576566</v>
      </c>
      <c r="T30" s="48">
        <f>IF(($E30      =0),0,(($P30      /$E30      )*100))</f>
        <v>49.755559060085162</v>
      </c>
      <c r="U30" s="50">
        <f>IF(($E30      =0),0,(($Q30      /$E30      )*100))</f>
        <v>22.376478473426907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279931000</v>
      </c>
      <c r="C31" s="96">
        <f>SUM(C27:C30)</f>
        <v>0</v>
      </c>
      <c r="D31" s="96"/>
      <c r="E31" s="96">
        <f>$B31      +$C31      +$D31</f>
        <v>279931000</v>
      </c>
      <c r="F31" s="97">
        <f t="shared" ref="F31:O31" si="16">SUM(F27:F30)</f>
        <v>279931000</v>
      </c>
      <c r="G31" s="98">
        <f t="shared" si="16"/>
        <v>153192000</v>
      </c>
      <c r="H31" s="97">
        <f t="shared" si="16"/>
        <v>28129000</v>
      </c>
      <c r="I31" s="98">
        <f t="shared" si="16"/>
        <v>11511860</v>
      </c>
      <c r="J31" s="97">
        <f t="shared" si="16"/>
        <v>45992000</v>
      </c>
      <c r="K31" s="98">
        <f t="shared" si="16"/>
        <v>47267229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74121000</v>
      </c>
      <c r="Q31" s="98">
        <f>$I31      +$K31      +$M31      +$O31</f>
        <v>58779089</v>
      </c>
      <c r="R31" s="52">
        <f>IF(($H31      =0),0,((($J31      -$H31      )/$H31      )*100))</f>
        <v>63.503857229194068</v>
      </c>
      <c r="S31" s="53">
        <f>IF(($I31      =0),0,((($K31      -$I31      )/$I31      )*100))</f>
        <v>310.59593323754802</v>
      </c>
      <c r="T31" s="52">
        <f>IF($E31   =0,0,($P31   /$E31   )*100)</f>
        <v>26.478310726571909</v>
      </c>
      <c r="U31" s="54">
        <f>IF($E31   =0,0,($Q31   /$E31   )*100)</f>
        <v>20.99770622046147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77059000</v>
      </c>
      <c r="C33" s="93"/>
      <c r="D33" s="93"/>
      <c r="E33" s="93">
        <f>$B33      +$C33      +$D33</f>
        <v>77059000</v>
      </c>
      <c r="F33" s="94">
        <v>77059000</v>
      </c>
      <c r="G33" s="95">
        <v>52020000</v>
      </c>
      <c r="H33" s="94">
        <v>13121000</v>
      </c>
      <c r="I33" s="95">
        <v>16803032</v>
      </c>
      <c r="J33" s="94">
        <v>19944000</v>
      </c>
      <c r="K33" s="95">
        <v>22087274</v>
      </c>
      <c r="L33" s="94"/>
      <c r="M33" s="95"/>
      <c r="N33" s="94"/>
      <c r="O33" s="95"/>
      <c r="P33" s="94">
        <f>$H33      +$J33      +$L33      +$N33</f>
        <v>33065000</v>
      </c>
      <c r="Q33" s="95">
        <f>$I33      +$K33      +$M33      +$O33</f>
        <v>38890306</v>
      </c>
      <c r="R33" s="48">
        <f>IF(($H33      =0),0,((($J33      -$H33      )/$H33      )*100))</f>
        <v>52.000609709625792</v>
      </c>
      <c r="S33" s="49">
        <f>IF(($I33      =0),0,((($K33      -$I33      )/$I33      )*100))</f>
        <v>31.448145787022248</v>
      </c>
      <c r="T33" s="48">
        <f>IF(($E33      =0),0,(($P33      /$E33      )*100))</f>
        <v>42.908680361800698</v>
      </c>
      <c r="U33" s="50">
        <f>IF(($E33      =0),0,(($Q33      /$E33      )*100))</f>
        <v>50.468220454456969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77059000</v>
      </c>
      <c r="C34" s="96">
        <f>C33</f>
        <v>0</v>
      </c>
      <c r="D34" s="96"/>
      <c r="E34" s="96">
        <f>$B34      +$C34      +$D34</f>
        <v>77059000</v>
      </c>
      <c r="F34" s="97">
        <f t="shared" ref="F34:O34" si="17">F33</f>
        <v>77059000</v>
      </c>
      <c r="G34" s="98">
        <f t="shared" si="17"/>
        <v>52020000</v>
      </c>
      <c r="H34" s="97">
        <f t="shared" si="17"/>
        <v>13121000</v>
      </c>
      <c r="I34" s="98">
        <f t="shared" si="17"/>
        <v>16803032</v>
      </c>
      <c r="J34" s="97">
        <f t="shared" si="17"/>
        <v>19944000</v>
      </c>
      <c r="K34" s="98">
        <f t="shared" si="17"/>
        <v>22087274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33065000</v>
      </c>
      <c r="Q34" s="98">
        <f>$I34      +$K34      +$M34      +$O34</f>
        <v>38890306</v>
      </c>
      <c r="R34" s="52">
        <f>IF(($H34      =0),0,((($J34      -$H34      )/$H34      )*100))</f>
        <v>52.000609709625792</v>
      </c>
      <c r="S34" s="53">
        <f>IF(($I34      =0),0,((($K34      -$I34      )/$I34      )*100))</f>
        <v>31.448145787022248</v>
      </c>
      <c r="T34" s="52">
        <f>IF($E34   =0,0,($P34   /$E34   )*100)</f>
        <v>42.908680361800698</v>
      </c>
      <c r="U34" s="54">
        <f>IF($E34   =0,0,($Q34   /$E34   )*100)</f>
        <v>50.468220454456969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248755000</v>
      </c>
      <c r="C36" s="93"/>
      <c r="D36" s="93"/>
      <c r="E36" s="93">
        <f t="shared" ref="E36:E41" si="18">$B36      +$C36      +$D36</f>
        <v>248755000</v>
      </c>
      <c r="F36" s="94">
        <v>194472000</v>
      </c>
      <c r="G36" s="95">
        <v>151337000</v>
      </c>
      <c r="H36" s="94">
        <v>24635000</v>
      </c>
      <c r="I36" s="95">
        <v>23953649</v>
      </c>
      <c r="J36" s="94">
        <v>64709000</v>
      </c>
      <c r="K36" s="95">
        <v>66875843</v>
      </c>
      <c r="L36" s="94"/>
      <c r="M36" s="95"/>
      <c r="N36" s="94"/>
      <c r="O36" s="95"/>
      <c r="P36" s="94">
        <f t="shared" ref="P36:P41" si="19">$H36      +$J36      +$L36      +$N36</f>
        <v>89344000</v>
      </c>
      <c r="Q36" s="95">
        <f t="shared" ref="Q36:Q41" si="20">$I36      +$K36      +$M36      +$O36</f>
        <v>90829492</v>
      </c>
      <c r="R36" s="48">
        <f t="shared" ref="R36:R41" si="21">IF(($H36      =0),0,((($J36      -$H36      )/$H36      )*100))</f>
        <v>162.6709965496245</v>
      </c>
      <c r="S36" s="49">
        <f t="shared" ref="S36:S41" si="22">IF(($I36      =0),0,((($K36      -$I36      )/$I36      )*100))</f>
        <v>179.18854033471058</v>
      </c>
      <c r="T36" s="48">
        <f t="shared" ref="T36:T40" si="23">IF(($E36      =0),0,(($P36      /$E36      )*100))</f>
        <v>35.916463990673556</v>
      </c>
      <c r="U36" s="50">
        <f t="shared" ref="U36:U40" si="24">IF(($E36      =0),0,(($Q36      /$E36      )*100))</f>
        <v>36.51363470081003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262911000</v>
      </c>
      <c r="C37" s="93"/>
      <c r="D37" s="93"/>
      <c r="E37" s="93">
        <f t="shared" si="18"/>
        <v>262911000</v>
      </c>
      <c r="F37" s="94">
        <v>262910000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31000000</v>
      </c>
      <c r="C39" s="93"/>
      <c r="D39" s="93"/>
      <c r="E39" s="93">
        <f t="shared" si="18"/>
        <v>31000000</v>
      </c>
      <c r="F39" s="94">
        <v>31000000</v>
      </c>
      <c r="G39" s="95">
        <v>22800000</v>
      </c>
      <c r="H39" s="94">
        <v>675000</v>
      </c>
      <c r="I39" s="95">
        <v>817744</v>
      </c>
      <c r="J39" s="94">
        <v>6535000</v>
      </c>
      <c r="K39" s="95">
        <v>1198971</v>
      </c>
      <c r="L39" s="94"/>
      <c r="M39" s="95"/>
      <c r="N39" s="94"/>
      <c r="O39" s="95"/>
      <c r="P39" s="94">
        <f t="shared" si="19"/>
        <v>7210000</v>
      </c>
      <c r="Q39" s="95">
        <f t="shared" si="20"/>
        <v>2016715</v>
      </c>
      <c r="R39" s="48">
        <f t="shared" si="21"/>
        <v>868.14814814814815</v>
      </c>
      <c r="S39" s="49">
        <f t="shared" si="22"/>
        <v>46.619357647381086</v>
      </c>
      <c r="T39" s="48">
        <f t="shared" si="23"/>
        <v>23.258064516129032</v>
      </c>
      <c r="U39" s="50">
        <f t="shared" si="24"/>
        <v>6.5055322580645152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542666000</v>
      </c>
      <c r="C41" s="96">
        <f>SUM(C36:C40)</f>
        <v>0</v>
      </c>
      <c r="D41" s="96"/>
      <c r="E41" s="96">
        <f t="shared" si="18"/>
        <v>542666000</v>
      </c>
      <c r="F41" s="97">
        <f t="shared" ref="F41:O41" si="25">SUM(F36:F40)</f>
        <v>488382000</v>
      </c>
      <c r="G41" s="98">
        <f t="shared" si="25"/>
        <v>174137000</v>
      </c>
      <c r="H41" s="97">
        <f t="shared" si="25"/>
        <v>25310000</v>
      </c>
      <c r="I41" s="98">
        <f t="shared" si="25"/>
        <v>24771393</v>
      </c>
      <c r="J41" s="97">
        <f t="shared" si="25"/>
        <v>71244000</v>
      </c>
      <c r="K41" s="98">
        <f t="shared" si="25"/>
        <v>68074814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96554000</v>
      </c>
      <c r="Q41" s="98">
        <f t="shared" si="20"/>
        <v>92846207</v>
      </c>
      <c r="R41" s="52">
        <f t="shared" si="21"/>
        <v>181.48557882259976</v>
      </c>
      <c r="S41" s="53">
        <f t="shared" si="22"/>
        <v>174.81221584914502</v>
      </c>
      <c r="T41" s="52">
        <f>IF((+$E36+$E39) =0,0,(P41   /(+$E36+$E39) )*100)</f>
        <v>34.513770978177334</v>
      </c>
      <c r="U41" s="54">
        <f>IF((+$E36+$E39) =0,0,(Q41   /(+$E36+$E39) )*100)</f>
        <v>33.188399492413005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126013000</v>
      </c>
      <c r="C44" s="93"/>
      <c r="D44" s="93"/>
      <c r="E44" s="93">
        <f t="shared" si="26"/>
        <v>126013000</v>
      </c>
      <c r="F44" s="94">
        <v>126013000</v>
      </c>
      <c r="G44" s="95">
        <v>126013000</v>
      </c>
      <c r="H44" s="94"/>
      <c r="I44" s="95"/>
      <c r="J44" s="94">
        <v>56897000</v>
      </c>
      <c r="K44" s="95">
        <v>64486282</v>
      </c>
      <c r="L44" s="94"/>
      <c r="M44" s="95"/>
      <c r="N44" s="94"/>
      <c r="O44" s="95"/>
      <c r="P44" s="94">
        <f t="shared" si="27"/>
        <v>56897000</v>
      </c>
      <c r="Q44" s="95">
        <f t="shared" si="28"/>
        <v>64486282</v>
      </c>
      <c r="R44" s="48">
        <f t="shared" si="29"/>
        <v>0</v>
      </c>
      <c r="S44" s="49">
        <f t="shared" si="30"/>
        <v>0</v>
      </c>
      <c r="T44" s="48">
        <f t="shared" si="31"/>
        <v>45.151690698578719</v>
      </c>
      <c r="U44" s="50">
        <f t="shared" si="32"/>
        <v>51.17430899986509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752661000</v>
      </c>
      <c r="C45" s="93"/>
      <c r="D45" s="93"/>
      <c r="E45" s="93">
        <f t="shared" si="26"/>
        <v>752661000</v>
      </c>
      <c r="F45" s="94">
        <v>752661000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483713000</v>
      </c>
      <c r="C52" s="93"/>
      <c r="D52" s="93"/>
      <c r="E52" s="93">
        <f t="shared" si="26"/>
        <v>483713000</v>
      </c>
      <c r="F52" s="94">
        <v>483713000</v>
      </c>
      <c r="G52" s="95">
        <v>302605000</v>
      </c>
      <c r="H52" s="94">
        <v>92546000</v>
      </c>
      <c r="I52" s="95">
        <v>22927780</v>
      </c>
      <c r="J52" s="94">
        <v>55133000</v>
      </c>
      <c r="K52" s="95">
        <v>178226711</v>
      </c>
      <c r="L52" s="94"/>
      <c r="M52" s="95"/>
      <c r="N52" s="94"/>
      <c r="O52" s="95"/>
      <c r="P52" s="94">
        <f t="shared" si="27"/>
        <v>147679000</v>
      </c>
      <c r="Q52" s="95">
        <f t="shared" si="28"/>
        <v>201154491</v>
      </c>
      <c r="R52" s="48">
        <f t="shared" si="29"/>
        <v>-40.426382555702027</v>
      </c>
      <c r="S52" s="49">
        <f t="shared" si="30"/>
        <v>677.33958979020213</v>
      </c>
      <c r="T52" s="48">
        <f t="shared" si="31"/>
        <v>30.530293789912616</v>
      </c>
      <c r="U52" s="50">
        <f t="shared" si="32"/>
        <v>41.585504421009979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429973000</v>
      </c>
      <c r="C53" s="93"/>
      <c r="D53" s="93"/>
      <c r="E53" s="93">
        <f t="shared" si="26"/>
        <v>429973000</v>
      </c>
      <c r="F53" s="94">
        <v>429973000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1792360000</v>
      </c>
      <c r="C54" s="96">
        <f>SUM(C43:C53)</f>
        <v>0</v>
      </c>
      <c r="D54" s="96"/>
      <c r="E54" s="96">
        <f t="shared" si="26"/>
        <v>1792360000</v>
      </c>
      <c r="F54" s="97">
        <f t="shared" ref="F54:O54" si="33">SUM(F43:F53)</f>
        <v>1792360000</v>
      </c>
      <c r="G54" s="98">
        <f t="shared" si="33"/>
        <v>428618000</v>
      </c>
      <c r="H54" s="97">
        <f t="shared" si="33"/>
        <v>92546000</v>
      </c>
      <c r="I54" s="98">
        <f t="shared" si="33"/>
        <v>22927780</v>
      </c>
      <c r="J54" s="97">
        <f t="shared" si="33"/>
        <v>112030000</v>
      </c>
      <c r="K54" s="98">
        <f t="shared" si="33"/>
        <v>242712993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204576000</v>
      </c>
      <c r="Q54" s="98">
        <f t="shared" si="28"/>
        <v>265640773</v>
      </c>
      <c r="R54" s="52">
        <f t="shared" si="29"/>
        <v>21.053314027618697</v>
      </c>
      <c r="S54" s="53">
        <f t="shared" si="30"/>
        <v>958.59787995174418</v>
      </c>
      <c r="T54" s="52">
        <f>IF((+$E44+$E46+$E48+$E49+$E52) =0,0,(P54   /(+$E44+$E46+$E48+$E49+$E52) )*100)</f>
        <v>33.552120132649748</v>
      </c>
      <c r="U54" s="54">
        <f>IF((+$E44+$E46+$E48+$E49+$E52) =0,0,(Q54   /(+$E44+$E46+$E48+$E49+$E52) )*100)</f>
        <v>43.567237250830701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3314257000</v>
      </c>
      <c r="C68" s="105">
        <f>SUM(C9:C15,C18:C24,C27:C30,C33,C36:C40,C43:C53,C56:C59,C62:C66)</f>
        <v>522000</v>
      </c>
      <c r="D68" s="105"/>
      <c r="E68" s="105">
        <f t="shared" si="35"/>
        <v>3314779000</v>
      </c>
      <c r="F68" s="106">
        <f t="shared" ref="F68:O68" si="43">SUM(F9:F15,F18:F24,F27:F30,F33,F36:F40,F43:F53,F56:F59,F62:F66)</f>
        <v>3259973000</v>
      </c>
      <c r="G68" s="107">
        <f t="shared" si="43"/>
        <v>1192454000</v>
      </c>
      <c r="H68" s="106">
        <f t="shared" si="43"/>
        <v>309219000</v>
      </c>
      <c r="I68" s="107">
        <f t="shared" si="43"/>
        <v>221460885</v>
      </c>
      <c r="J68" s="106">
        <f t="shared" si="43"/>
        <v>415120000</v>
      </c>
      <c r="K68" s="107">
        <f t="shared" si="43"/>
        <v>556376384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724339000</v>
      </c>
      <c r="Q68" s="107">
        <f t="shared" si="37"/>
        <v>777837269</v>
      </c>
      <c r="R68" s="61">
        <f t="shared" si="38"/>
        <v>34.247895504480638</v>
      </c>
      <c r="S68" s="62">
        <f t="shared" si="39"/>
        <v>151.23009148997124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39.172707021990803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42.065926933828571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3435629000</v>
      </c>
      <c r="C70" s="93">
        <v>-21370000</v>
      </c>
      <c r="D70" s="93"/>
      <c r="E70" s="93">
        <f>$B70      +$C70      +$D70</f>
        <v>3414259000</v>
      </c>
      <c r="F70" s="94">
        <v>3414259000</v>
      </c>
      <c r="G70" s="95">
        <v>2375400000</v>
      </c>
      <c r="H70" s="94">
        <v>709944000</v>
      </c>
      <c r="I70" s="95">
        <v>627529268</v>
      </c>
      <c r="J70" s="94">
        <v>1021516000</v>
      </c>
      <c r="K70" s="95">
        <v>896427203</v>
      </c>
      <c r="L70" s="94"/>
      <c r="M70" s="95"/>
      <c r="N70" s="94"/>
      <c r="O70" s="95"/>
      <c r="P70" s="94">
        <f>$H70      +$J70      +$L70      +$N70</f>
        <v>1731460000</v>
      </c>
      <c r="Q70" s="95">
        <f>$I70      +$K70      +$M70      +$O70</f>
        <v>1523956471</v>
      </c>
      <c r="R70" s="48">
        <f>IF(($H70      =0),0,((($J70      -$H70      )/$H70      )*100))</f>
        <v>43.886841779069897</v>
      </c>
      <c r="S70" s="49">
        <f>IF(($I70      =0),0,((($K70      -$I70      )/$I70      )*100))</f>
        <v>42.85026192595052</v>
      </c>
      <c r="T70" s="48">
        <f>IF(($E70      =0),0,(($P70      /$E70      )*100))</f>
        <v>50.71261436229647</v>
      </c>
      <c r="U70" s="50">
        <f>IF(($E70      =0),0,(($Q70      /$E70      )*100))</f>
        <v>44.635057592291624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3435629000</v>
      </c>
      <c r="C72" s="102">
        <f>SUM(C70:C71)</f>
        <v>-21370000</v>
      </c>
      <c r="D72" s="102"/>
      <c r="E72" s="102">
        <f>$B72      +$C72      +$D72</f>
        <v>3414259000</v>
      </c>
      <c r="F72" s="103">
        <f t="shared" ref="F72:O72" si="44">SUM(F70:F71)</f>
        <v>3414259000</v>
      </c>
      <c r="G72" s="104">
        <f t="shared" si="44"/>
        <v>2375400000</v>
      </c>
      <c r="H72" s="103">
        <f t="shared" si="44"/>
        <v>709944000</v>
      </c>
      <c r="I72" s="104">
        <f t="shared" si="44"/>
        <v>627529268</v>
      </c>
      <c r="J72" s="103">
        <f t="shared" si="44"/>
        <v>1021516000</v>
      </c>
      <c r="K72" s="104">
        <f t="shared" si="44"/>
        <v>896427203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1731460000</v>
      </c>
      <c r="Q72" s="104">
        <f>$I72      +$K72      +$M72      +$O72</f>
        <v>1523956471</v>
      </c>
      <c r="R72" s="57">
        <f>IF(($H72      =0),0,((($J72      -$H72      )/$H72      )*100))</f>
        <v>43.886841779069897</v>
      </c>
      <c r="S72" s="58">
        <f>IF(($I72      =0),0,((($K72      -$I72      )/$I72      )*100))</f>
        <v>42.85026192595052</v>
      </c>
      <c r="T72" s="57">
        <f>IF(($E70      =0),0,(($P70      /$E70      )*100))</f>
        <v>50.71261436229647</v>
      </c>
      <c r="U72" s="59">
        <f>IF($E70   =0,0,($Q70   /$E70 )*100)</f>
        <v>44.635057592291624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3435629000</v>
      </c>
      <c r="C73" s="105">
        <f>SUM(C70:C71)</f>
        <v>-21370000</v>
      </c>
      <c r="D73" s="105"/>
      <c r="E73" s="105">
        <f>$B73      +$C73      +$D73</f>
        <v>3414259000</v>
      </c>
      <c r="F73" s="106">
        <f t="shared" ref="F73:O73" si="45">SUM(F70:F71)</f>
        <v>3414259000</v>
      </c>
      <c r="G73" s="107">
        <f t="shared" si="45"/>
        <v>2375400000</v>
      </c>
      <c r="H73" s="106">
        <f t="shared" si="45"/>
        <v>709944000</v>
      </c>
      <c r="I73" s="107">
        <f t="shared" si="45"/>
        <v>627529268</v>
      </c>
      <c r="J73" s="106">
        <f t="shared" si="45"/>
        <v>1021516000</v>
      </c>
      <c r="K73" s="107">
        <f t="shared" si="45"/>
        <v>896427203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1731460000</v>
      </c>
      <c r="Q73" s="107">
        <f>$I73      +$K73      +$M73      +$O73</f>
        <v>1523956471</v>
      </c>
      <c r="R73" s="61">
        <f>IF(($H73      =0),0,((($J73      -$H73      )/$H73      )*100))</f>
        <v>43.886841779069897</v>
      </c>
      <c r="S73" s="62">
        <f>IF(($I73      =0),0,((($K73      -$I73      )/$I73      )*100))</f>
        <v>42.85026192595052</v>
      </c>
      <c r="T73" s="61">
        <f>IF(($E70      =0),0,(($P70      /$E70      )*100))</f>
        <v>50.71261436229647</v>
      </c>
      <c r="U73" s="65">
        <f>IF($E70   =0,0,($Q70   /$E70 )*100)</f>
        <v>44.635057592291624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6749886000</v>
      </c>
      <c r="C74" s="105">
        <f>SUM(C9:C15,C18:C24,C27:C30,C33,C36:C40,C43:C53,C56:C59,C62:C66,C70:C71)</f>
        <v>-20848000</v>
      </c>
      <c r="D74" s="105"/>
      <c r="E74" s="105">
        <f>$B74      +$C74      +$D74</f>
        <v>6729038000</v>
      </c>
      <c r="F74" s="106">
        <f t="shared" ref="F74:O74" si="46">SUM(F9:F15,F18:F24,F27:F30,F33,F36:F40,F43:F53,F56:F59,F62:F66,F70:F71)</f>
        <v>6674232000</v>
      </c>
      <c r="G74" s="107">
        <f t="shared" si="46"/>
        <v>3567854000</v>
      </c>
      <c r="H74" s="106">
        <f t="shared" si="46"/>
        <v>1019163000</v>
      </c>
      <c r="I74" s="107">
        <f t="shared" si="46"/>
        <v>848990153</v>
      </c>
      <c r="J74" s="106">
        <f t="shared" si="46"/>
        <v>1436636000</v>
      </c>
      <c r="K74" s="107">
        <f t="shared" si="46"/>
        <v>1452803587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2455799000</v>
      </c>
      <c r="Q74" s="107">
        <f>$I74      +$K74      +$M74      +$O74</f>
        <v>2301793740</v>
      </c>
      <c r="R74" s="61">
        <f>IF(($H74      =0),0,((($J74      -$H74      )/$H74      )*100))</f>
        <v>40.962338703426241</v>
      </c>
      <c r="S74" s="62">
        <f>IF(($I74      =0),0,((($K74      -$I74      )/$I74      )*100))</f>
        <v>71.1213707092313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46.658477965554255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43.73248482430391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163058000</v>
      </c>
      <c r="C87" s="119">
        <f t="shared" si="55"/>
        <v>62887000</v>
      </c>
      <c r="D87" s="119">
        <f t="shared" si="55"/>
        <v>0</v>
      </c>
      <c r="E87" s="119">
        <f t="shared" si="55"/>
        <v>225945000</v>
      </c>
      <c r="F87" s="119">
        <f t="shared" si="55"/>
        <v>0</v>
      </c>
      <c r="G87" s="119">
        <f t="shared" si="55"/>
        <v>0</v>
      </c>
      <c r="H87" s="119">
        <f t="shared" si="55"/>
        <v>913000</v>
      </c>
      <c r="I87" s="119">
        <f t="shared" si="55"/>
        <v>0</v>
      </c>
      <c r="J87" s="119">
        <f t="shared" si="55"/>
        <v>334000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1247000</v>
      </c>
      <c r="Q87" s="120">
        <f t="shared" si="55"/>
        <v>0</v>
      </c>
      <c r="R87" s="85">
        <f t="shared" si="55"/>
        <v>-307.06800760312308</v>
      </c>
      <c r="S87" s="85">
        <f t="shared" si="55"/>
        <v>0</v>
      </c>
      <c r="T87" s="86">
        <f>IF(SUM($E88:$E96) =0,0,(P87   /SUM($E88:$E96) )*100)</f>
        <v>0.55190422447940868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>
        <v>504000</v>
      </c>
      <c r="C88" s="121">
        <v>1225000</v>
      </c>
      <c r="D88" s="121"/>
      <c r="E88" s="121">
        <f t="shared" ref="E88:E96" si="56">$B88      +$C88      +$D88</f>
        <v>1729000</v>
      </c>
      <c r="F88" s="121">
        <v>0</v>
      </c>
      <c r="G88" s="121">
        <v>0</v>
      </c>
      <c r="H88" s="121">
        <v>434000</v>
      </c>
      <c r="I88" s="121"/>
      <c r="J88" s="121">
        <v>80000</v>
      </c>
      <c r="K88" s="121"/>
      <c r="L88" s="121"/>
      <c r="M88" s="121"/>
      <c r="N88" s="121"/>
      <c r="O88" s="121"/>
      <c r="P88" s="121">
        <f t="shared" ref="P88:P96" si="57">$H88      +$J88      +$L88      +$N88</f>
        <v>514000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-81.566820276497694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29.728166570271835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160074000</v>
      </c>
      <c r="C91" s="93">
        <v>14000000</v>
      </c>
      <c r="D91" s="93"/>
      <c r="E91" s="93">
        <f t="shared" si="56"/>
        <v>174074000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>
        <v>972000</v>
      </c>
      <c r="C92" s="93"/>
      <c r="D92" s="93"/>
      <c r="E92" s="93">
        <f t="shared" si="56"/>
        <v>972000</v>
      </c>
      <c r="F92" s="93">
        <v>0</v>
      </c>
      <c r="G92" s="93">
        <v>0</v>
      </c>
      <c r="H92" s="93">
        <v>175000</v>
      </c>
      <c r="I92" s="93"/>
      <c r="J92" s="93">
        <v>74000</v>
      </c>
      <c r="K92" s="93"/>
      <c r="L92" s="93"/>
      <c r="M92" s="93"/>
      <c r="N92" s="93"/>
      <c r="O92" s="93"/>
      <c r="P92" s="93">
        <f t="shared" si="57"/>
        <v>249000</v>
      </c>
      <c r="Q92" s="93">
        <f t="shared" si="58"/>
        <v>0</v>
      </c>
      <c r="R92" s="89">
        <f t="shared" si="59"/>
        <v>-57.714285714285715</v>
      </c>
      <c r="S92" s="89">
        <f t="shared" si="60"/>
        <v>0</v>
      </c>
      <c r="T92" s="89">
        <f t="shared" si="61"/>
        <v>25.617283950617285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421000</v>
      </c>
      <c r="C93" s="93">
        <v>212000</v>
      </c>
      <c r="D93" s="93"/>
      <c r="E93" s="93">
        <f t="shared" si="56"/>
        <v>633000</v>
      </c>
      <c r="F93" s="93">
        <v>0</v>
      </c>
      <c r="G93" s="93">
        <v>0</v>
      </c>
      <c r="H93" s="93">
        <v>268000</v>
      </c>
      <c r="I93" s="93"/>
      <c r="J93" s="93">
        <v>167000</v>
      </c>
      <c r="K93" s="93"/>
      <c r="L93" s="93"/>
      <c r="M93" s="93"/>
      <c r="N93" s="93"/>
      <c r="O93" s="93"/>
      <c r="P93" s="93">
        <f t="shared" si="57"/>
        <v>435000</v>
      </c>
      <c r="Q93" s="93">
        <f t="shared" si="58"/>
        <v>0</v>
      </c>
      <c r="R93" s="89">
        <f t="shared" si="59"/>
        <v>-37.686567164179102</v>
      </c>
      <c r="S93" s="89">
        <f t="shared" si="60"/>
        <v>0</v>
      </c>
      <c r="T93" s="89">
        <f t="shared" si="61"/>
        <v>68.720379146919427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420000</v>
      </c>
      <c r="C94" s="93">
        <v>47650000</v>
      </c>
      <c r="D94" s="93"/>
      <c r="E94" s="93">
        <f t="shared" si="56"/>
        <v>48070000</v>
      </c>
      <c r="F94" s="93">
        <v>0</v>
      </c>
      <c r="G94" s="93">
        <v>0</v>
      </c>
      <c r="H94" s="93">
        <v>23000</v>
      </c>
      <c r="I94" s="93"/>
      <c r="J94" s="93">
        <v>9000</v>
      </c>
      <c r="K94" s="93"/>
      <c r="L94" s="93"/>
      <c r="M94" s="93"/>
      <c r="N94" s="93"/>
      <c r="O94" s="93"/>
      <c r="P94" s="93">
        <f t="shared" si="57"/>
        <v>32000</v>
      </c>
      <c r="Q94" s="93">
        <f t="shared" si="58"/>
        <v>0</v>
      </c>
      <c r="R94" s="89">
        <f t="shared" si="59"/>
        <v>-60.869565217391312</v>
      </c>
      <c r="S94" s="89">
        <f t="shared" si="60"/>
        <v>0</v>
      </c>
      <c r="T94" s="89">
        <f t="shared" si="61"/>
        <v>6.6569586020386942E-2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>
        <v>49000</v>
      </c>
      <c r="C95" s="93"/>
      <c r="D95" s="93"/>
      <c r="E95" s="93">
        <f t="shared" si="56"/>
        <v>49000</v>
      </c>
      <c r="F95" s="93">
        <v>0</v>
      </c>
      <c r="G95" s="93">
        <v>0</v>
      </c>
      <c r="H95" s="93">
        <v>13000</v>
      </c>
      <c r="I95" s="93"/>
      <c r="J95" s="93">
        <v>4000</v>
      </c>
      <c r="K95" s="93"/>
      <c r="L95" s="93"/>
      <c r="M95" s="93"/>
      <c r="N95" s="93"/>
      <c r="O95" s="93"/>
      <c r="P95" s="93">
        <f t="shared" si="57"/>
        <v>17000</v>
      </c>
      <c r="Q95" s="93">
        <f t="shared" si="58"/>
        <v>0</v>
      </c>
      <c r="R95" s="89">
        <f t="shared" si="59"/>
        <v>-69.230769230769226</v>
      </c>
      <c r="S95" s="89">
        <f t="shared" si="60"/>
        <v>0</v>
      </c>
      <c r="T95" s="89">
        <f t="shared" si="61"/>
        <v>34.693877551020407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618000</v>
      </c>
      <c r="C96" s="122">
        <v>-200000</v>
      </c>
      <c r="D96" s="122"/>
      <c r="E96" s="122">
        <f t="shared" si="56"/>
        <v>418000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163058000</v>
      </c>
      <c r="C114" s="128">
        <f t="shared" si="69"/>
        <v>62887000</v>
      </c>
      <c r="D114" s="128">
        <f t="shared" si="69"/>
        <v>0</v>
      </c>
      <c r="E114" s="128">
        <f t="shared" si="69"/>
        <v>225945000</v>
      </c>
      <c r="F114" s="128">
        <f t="shared" si="69"/>
        <v>0</v>
      </c>
      <c r="G114" s="128">
        <f t="shared" si="69"/>
        <v>0</v>
      </c>
      <c r="H114" s="128">
        <f t="shared" si="69"/>
        <v>913000</v>
      </c>
      <c r="I114" s="128">
        <f t="shared" si="69"/>
        <v>0</v>
      </c>
      <c r="J114" s="128">
        <f t="shared" si="69"/>
        <v>334000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1247000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5.519042244794087E-3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163058000</v>
      </c>
      <c r="C115" s="130">
        <f t="shared" ref="C115:Q115" si="70">C87</f>
        <v>62887000</v>
      </c>
      <c r="D115" s="130">
        <f t="shared" si="70"/>
        <v>0</v>
      </c>
      <c r="E115" s="130">
        <f t="shared" si="70"/>
        <v>225945000</v>
      </c>
      <c r="F115" s="130">
        <f t="shared" si="70"/>
        <v>0</v>
      </c>
      <c r="G115" s="130">
        <f t="shared" si="70"/>
        <v>0</v>
      </c>
      <c r="H115" s="130">
        <f t="shared" si="70"/>
        <v>913000</v>
      </c>
      <c r="I115" s="130">
        <f t="shared" si="70"/>
        <v>0</v>
      </c>
      <c r="J115" s="130">
        <f t="shared" si="70"/>
        <v>334000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1247000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5.519042244794087E-3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4" spans="1:23" x14ac:dyDescent="0.25">
      <c r="A124" t="s">
        <v>92</v>
      </c>
      <c r="G124" t="s">
        <v>92</v>
      </c>
    </row>
    <row r="125" spans="1:23" ht="13" x14ac:dyDescent="0.3">
      <c r="A125" s="30"/>
      <c r="G125" s="30"/>
      <c r="W125" s="30"/>
    </row>
    <row r="126" spans="1:23" ht="13" x14ac:dyDescent="0.3">
      <c r="A126" s="30" t="s">
        <v>92</v>
      </c>
      <c r="G126" s="30" t="s">
        <v>92</v>
      </c>
      <c r="W126" s="30"/>
    </row>
    <row r="127" spans="1:23" ht="13" x14ac:dyDescent="0.3">
      <c r="A127" s="30"/>
      <c r="G127" s="30"/>
      <c r="W127" s="30"/>
    </row>
  </sheetData>
  <sheetProtection algorithmName="SHA-512" hashValue="t2EXfaLcbRuQaIlBMJKHf+uFEcFMUVQVa/r6O0UriJkUHWyvBlCs65BewpNajgIOKYXoBOzQsL1pdPoSbzZItA==" saltValue="Z6rD4oukoemoSqQ8PtRDe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1900000</v>
      </c>
      <c r="C10" s="93"/>
      <c r="D10" s="93"/>
      <c r="E10" s="93">
        <f t="shared" ref="E10:E16" si="0">$B10      +$C10      +$D10</f>
        <v>1900000</v>
      </c>
      <c r="F10" s="94">
        <v>1900000</v>
      </c>
      <c r="G10" s="95">
        <v>1900000</v>
      </c>
      <c r="H10" s="94">
        <v>617000</v>
      </c>
      <c r="I10" s="95">
        <v>616703</v>
      </c>
      <c r="J10" s="94">
        <v>438000</v>
      </c>
      <c r="K10" s="95">
        <v>437253</v>
      </c>
      <c r="L10" s="94"/>
      <c r="M10" s="95"/>
      <c r="N10" s="94"/>
      <c r="O10" s="95"/>
      <c r="P10" s="94">
        <f t="shared" ref="P10:P16" si="1">$H10      +$J10      +$L10      +$N10</f>
        <v>1055000</v>
      </c>
      <c r="Q10" s="95">
        <f t="shared" ref="Q10:Q16" si="2">$I10      +$K10      +$M10      +$O10</f>
        <v>1053956</v>
      </c>
      <c r="R10" s="48">
        <f t="shared" ref="R10:R16" si="3">IF(($H10      =0),0,((($J10      -$H10      )/$H10      )*100))</f>
        <v>-29.011345218800649</v>
      </c>
      <c r="S10" s="49">
        <f t="shared" ref="S10:S16" si="4">IF(($I10      =0),0,((($K10      -$I10      )/$I10      )*100))</f>
        <v>-29.09828556047238</v>
      </c>
      <c r="T10" s="48">
        <f t="shared" ref="T10:T15" si="5">IF(($E10      =0),0,(($P10      /$E10      )*100))</f>
        <v>55.526315789473678</v>
      </c>
      <c r="U10" s="50">
        <f t="shared" ref="U10:U15" si="6">IF(($E10      =0),0,(($Q10      /$E10      )*100))</f>
        <v>55.471368421052638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1900000</v>
      </c>
      <c r="C16" s="96">
        <f>SUM(C9:C15)</f>
        <v>0</v>
      </c>
      <c r="D16" s="96"/>
      <c r="E16" s="96">
        <f t="shared" si="0"/>
        <v>1900000</v>
      </c>
      <c r="F16" s="97">
        <f t="shared" ref="F16:O16" si="7">SUM(F9:F15)</f>
        <v>1900000</v>
      </c>
      <c r="G16" s="98">
        <f t="shared" si="7"/>
        <v>1900000</v>
      </c>
      <c r="H16" s="97">
        <f t="shared" si="7"/>
        <v>617000</v>
      </c>
      <c r="I16" s="98">
        <f t="shared" si="7"/>
        <v>616703</v>
      </c>
      <c r="J16" s="97">
        <f t="shared" si="7"/>
        <v>438000</v>
      </c>
      <c r="K16" s="98">
        <f t="shared" si="7"/>
        <v>437253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1055000</v>
      </c>
      <c r="Q16" s="98">
        <f t="shared" si="2"/>
        <v>1053956</v>
      </c>
      <c r="R16" s="52">
        <f t="shared" si="3"/>
        <v>-29.011345218800649</v>
      </c>
      <c r="S16" s="53">
        <f t="shared" si="4"/>
        <v>-29.09828556047238</v>
      </c>
      <c r="T16" s="52">
        <f>IF((SUM($E9:$E13))=0,0,(P16/(SUM($E9:$E13))*100))</f>
        <v>55.526315789473678</v>
      </c>
      <c r="U16" s="54">
        <f>IF((SUM($E9:$E13))=0,0,(Q16/(SUM($E9:$E13))*100))</f>
        <v>55.471368421052638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6006000</v>
      </c>
      <c r="C22" s="93"/>
      <c r="D22" s="93"/>
      <c r="E22" s="93">
        <f t="shared" si="8"/>
        <v>6006000</v>
      </c>
      <c r="F22" s="94">
        <v>6006000</v>
      </c>
      <c r="G22" s="95">
        <v>3003000</v>
      </c>
      <c r="H22" s="94"/>
      <c r="I22" s="95"/>
      <c r="J22" s="94">
        <v>4265000</v>
      </c>
      <c r="K22" s="95"/>
      <c r="L22" s="94"/>
      <c r="M22" s="95"/>
      <c r="N22" s="94"/>
      <c r="O22" s="95"/>
      <c r="P22" s="94">
        <f t="shared" si="9"/>
        <v>4265000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71.01232101232101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6006000</v>
      </c>
      <c r="C25" s="96">
        <f>SUM(C18:C24)</f>
        <v>0</v>
      </c>
      <c r="D25" s="96"/>
      <c r="E25" s="96">
        <f t="shared" si="8"/>
        <v>6006000</v>
      </c>
      <c r="F25" s="97">
        <f t="shared" ref="F25:O25" si="15">SUM(F18:F24)</f>
        <v>6006000</v>
      </c>
      <c r="G25" s="98">
        <f t="shared" si="15"/>
        <v>3003000</v>
      </c>
      <c r="H25" s="97">
        <f t="shared" si="15"/>
        <v>0</v>
      </c>
      <c r="I25" s="98">
        <f t="shared" si="15"/>
        <v>0</v>
      </c>
      <c r="J25" s="97">
        <f t="shared" si="15"/>
        <v>4265000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4265000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71.01232101232101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2560000</v>
      </c>
      <c r="C33" s="93"/>
      <c r="D33" s="93"/>
      <c r="E33" s="93">
        <f>$B33      +$C33      +$D33</f>
        <v>2560000</v>
      </c>
      <c r="F33" s="94">
        <v>2560000</v>
      </c>
      <c r="G33" s="95">
        <v>1791000</v>
      </c>
      <c r="H33" s="94">
        <v>639000</v>
      </c>
      <c r="I33" s="95">
        <v>639999</v>
      </c>
      <c r="J33" s="94">
        <v>639000</v>
      </c>
      <c r="K33" s="95">
        <v>640000</v>
      </c>
      <c r="L33" s="94"/>
      <c r="M33" s="95"/>
      <c r="N33" s="94"/>
      <c r="O33" s="95"/>
      <c r="P33" s="94">
        <f>$H33      +$J33      +$L33      +$N33</f>
        <v>1278000</v>
      </c>
      <c r="Q33" s="95">
        <f>$I33      +$K33      +$M33      +$O33</f>
        <v>1279999</v>
      </c>
      <c r="R33" s="48">
        <f>IF(($H33      =0),0,((($J33      -$H33      )/$H33      )*100))</f>
        <v>0</v>
      </c>
      <c r="S33" s="49">
        <f>IF(($I33      =0),0,((($K33      -$I33      )/$I33      )*100))</f>
        <v>1.5625024414100646E-4</v>
      </c>
      <c r="T33" s="48">
        <f>IF(($E33      =0),0,(($P33      /$E33      )*100))</f>
        <v>49.921875</v>
      </c>
      <c r="U33" s="50">
        <f>IF(($E33      =0),0,(($Q33      /$E33      )*100))</f>
        <v>49.999960937499999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2560000</v>
      </c>
      <c r="C34" s="96">
        <f>C33</f>
        <v>0</v>
      </c>
      <c r="D34" s="96"/>
      <c r="E34" s="96">
        <f>$B34      +$C34      +$D34</f>
        <v>2560000</v>
      </c>
      <c r="F34" s="97">
        <f t="shared" ref="F34:O34" si="17">F33</f>
        <v>2560000</v>
      </c>
      <c r="G34" s="98">
        <f t="shared" si="17"/>
        <v>1791000</v>
      </c>
      <c r="H34" s="97">
        <f t="shared" si="17"/>
        <v>639000</v>
      </c>
      <c r="I34" s="98">
        <f t="shared" si="17"/>
        <v>639999</v>
      </c>
      <c r="J34" s="97">
        <f t="shared" si="17"/>
        <v>639000</v>
      </c>
      <c r="K34" s="98">
        <f t="shared" si="17"/>
        <v>640000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1278000</v>
      </c>
      <c r="Q34" s="98">
        <f>$I34      +$K34      +$M34      +$O34</f>
        <v>1279999</v>
      </c>
      <c r="R34" s="52">
        <f>IF(($H34      =0),0,((($J34      -$H34      )/$H34      )*100))</f>
        <v>0</v>
      </c>
      <c r="S34" s="53">
        <f>IF(($I34      =0),0,((($K34      -$I34      )/$I34      )*100))</f>
        <v>1.5625024414100646E-4</v>
      </c>
      <c r="T34" s="52">
        <f>IF($E34   =0,0,($P34   /$E34   )*100)</f>
        <v>49.921875</v>
      </c>
      <c r="U34" s="54">
        <f>IF($E34   =0,0,($Q34   /$E34   )*100)</f>
        <v>49.999960937499999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12506000</v>
      </c>
      <c r="C36" s="93"/>
      <c r="D36" s="93"/>
      <c r="E36" s="93">
        <f t="shared" ref="E36:E41" si="18">$B36      +$C36      +$D36</f>
        <v>12506000</v>
      </c>
      <c r="F36" s="94">
        <v>12506000</v>
      </c>
      <c r="G36" s="95">
        <v>7506000</v>
      </c>
      <c r="H36" s="94">
        <v>1005000</v>
      </c>
      <c r="I36" s="95">
        <v>568549</v>
      </c>
      <c r="J36" s="94">
        <v>6501000</v>
      </c>
      <c r="K36" s="95">
        <v>7245560</v>
      </c>
      <c r="L36" s="94"/>
      <c r="M36" s="95"/>
      <c r="N36" s="94"/>
      <c r="O36" s="95"/>
      <c r="P36" s="94">
        <f t="shared" ref="P36:P41" si="19">$H36      +$J36      +$L36      +$N36</f>
        <v>7506000</v>
      </c>
      <c r="Q36" s="95">
        <f t="shared" ref="Q36:Q41" si="20">$I36      +$K36      +$M36      +$O36</f>
        <v>7814109</v>
      </c>
      <c r="R36" s="48">
        <f t="shared" ref="R36:R41" si="21">IF(($H36      =0),0,((($J36      -$H36      )/$H36      )*100))</f>
        <v>546.86567164179098</v>
      </c>
      <c r="S36" s="49">
        <f t="shared" ref="S36:S41" si="22">IF(($I36      =0),0,((($K36      -$I36      )/$I36      )*100))</f>
        <v>1174.3949949784451</v>
      </c>
      <c r="T36" s="48">
        <f t="shared" ref="T36:T40" si="23">IF(($E36      =0),0,(($P36      /$E36      )*100))</f>
        <v>60.019190788421561</v>
      </c>
      <c r="U36" s="50">
        <f t="shared" ref="U36:U40" si="24">IF(($E36      =0),0,(($Q36      /$E36      )*100))</f>
        <v>62.482880217495605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19550000</v>
      </c>
      <c r="C37" s="93"/>
      <c r="D37" s="93"/>
      <c r="E37" s="93">
        <f t="shared" si="18"/>
        <v>19550000</v>
      </c>
      <c r="F37" s="94">
        <v>19550000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32056000</v>
      </c>
      <c r="C41" s="96">
        <f>SUM(C36:C40)</f>
        <v>0</v>
      </c>
      <c r="D41" s="96"/>
      <c r="E41" s="96">
        <f t="shared" si="18"/>
        <v>32056000</v>
      </c>
      <c r="F41" s="97">
        <f t="shared" ref="F41:O41" si="25">SUM(F36:F40)</f>
        <v>32056000</v>
      </c>
      <c r="G41" s="98">
        <f t="shared" si="25"/>
        <v>7506000</v>
      </c>
      <c r="H41" s="97">
        <f t="shared" si="25"/>
        <v>1005000</v>
      </c>
      <c r="I41" s="98">
        <f t="shared" si="25"/>
        <v>568549</v>
      </c>
      <c r="J41" s="97">
        <f t="shared" si="25"/>
        <v>6501000</v>
      </c>
      <c r="K41" s="98">
        <f t="shared" si="25"/>
        <v>7245560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7506000</v>
      </c>
      <c r="Q41" s="98">
        <f t="shared" si="20"/>
        <v>7814109</v>
      </c>
      <c r="R41" s="52">
        <f t="shared" si="21"/>
        <v>546.86567164179098</v>
      </c>
      <c r="S41" s="53">
        <f t="shared" si="22"/>
        <v>1174.3949949784451</v>
      </c>
      <c r="T41" s="52">
        <f>IF((+$E36+$E39) =0,0,(P41   /(+$E36+$E39) )*100)</f>
        <v>60.019190788421561</v>
      </c>
      <c r="U41" s="54">
        <f>IF((+$E36+$E39) =0,0,(Q41   /(+$E36+$E39) )*100)</f>
        <v>62.482880217495605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42522000</v>
      </c>
      <c r="C68" s="105">
        <f>SUM(C9:C15,C18:C24,C27:C30,C33,C36:C40,C43:C53,C56:C59,C62:C66)</f>
        <v>0</v>
      </c>
      <c r="D68" s="105"/>
      <c r="E68" s="105">
        <f t="shared" si="35"/>
        <v>42522000</v>
      </c>
      <c r="F68" s="106">
        <f t="shared" ref="F68:O68" si="43">SUM(F9:F15,F18:F24,F27:F30,F33,F36:F40,F43:F53,F56:F59,F62:F66)</f>
        <v>42522000</v>
      </c>
      <c r="G68" s="107">
        <f t="shared" si="43"/>
        <v>14200000</v>
      </c>
      <c r="H68" s="106">
        <f t="shared" si="43"/>
        <v>2261000</v>
      </c>
      <c r="I68" s="107">
        <f t="shared" si="43"/>
        <v>1825251</v>
      </c>
      <c r="J68" s="106">
        <f t="shared" si="43"/>
        <v>11843000</v>
      </c>
      <c r="K68" s="107">
        <f t="shared" si="43"/>
        <v>8322813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14104000</v>
      </c>
      <c r="Q68" s="107">
        <f t="shared" si="37"/>
        <v>10148064</v>
      </c>
      <c r="R68" s="61">
        <f t="shared" si="38"/>
        <v>423.79478107032281</v>
      </c>
      <c r="S68" s="62">
        <f t="shared" si="39"/>
        <v>355.9818348271005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61.396482674560339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44.175796621974577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105490000</v>
      </c>
      <c r="C70" s="93"/>
      <c r="D70" s="93"/>
      <c r="E70" s="93">
        <f>$B70      +$C70      +$D70</f>
        <v>105490000</v>
      </c>
      <c r="F70" s="94">
        <v>105490000</v>
      </c>
      <c r="G70" s="95">
        <v>95490000</v>
      </c>
      <c r="H70" s="94">
        <v>41401000</v>
      </c>
      <c r="I70" s="95">
        <v>41401428</v>
      </c>
      <c r="J70" s="94">
        <v>43622000</v>
      </c>
      <c r="K70" s="95">
        <v>43622134</v>
      </c>
      <c r="L70" s="94"/>
      <c r="M70" s="95"/>
      <c r="N70" s="94"/>
      <c r="O70" s="95"/>
      <c r="P70" s="94">
        <f>$H70      +$J70      +$L70      +$N70</f>
        <v>85023000</v>
      </c>
      <c r="Q70" s="95">
        <f>$I70      +$K70      +$M70      +$O70</f>
        <v>85023562</v>
      </c>
      <c r="R70" s="48">
        <f>IF(($H70      =0),0,((($J70      -$H70      )/$H70      )*100))</f>
        <v>5.3646047196927604</v>
      </c>
      <c r="S70" s="49">
        <f>IF(($I70      =0),0,((($K70      -$I70      )/$I70      )*100))</f>
        <v>5.3638391410074062</v>
      </c>
      <c r="T70" s="48">
        <f>IF(($E70      =0),0,(($P70      /$E70      )*100))</f>
        <v>80.598160963124471</v>
      </c>
      <c r="U70" s="50">
        <f>IF(($E70      =0),0,(($Q70      /$E70      )*100))</f>
        <v>80.598693715044078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105490000</v>
      </c>
      <c r="C72" s="102">
        <f>SUM(C70:C71)</f>
        <v>0</v>
      </c>
      <c r="D72" s="102"/>
      <c r="E72" s="102">
        <f>$B72      +$C72      +$D72</f>
        <v>105490000</v>
      </c>
      <c r="F72" s="103">
        <f t="shared" ref="F72:O72" si="44">SUM(F70:F71)</f>
        <v>105490000</v>
      </c>
      <c r="G72" s="104">
        <f t="shared" si="44"/>
        <v>95490000</v>
      </c>
      <c r="H72" s="103">
        <f t="shared" si="44"/>
        <v>41401000</v>
      </c>
      <c r="I72" s="104">
        <f t="shared" si="44"/>
        <v>41401428</v>
      </c>
      <c r="J72" s="103">
        <f t="shared" si="44"/>
        <v>43622000</v>
      </c>
      <c r="K72" s="104">
        <f t="shared" si="44"/>
        <v>43622134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85023000</v>
      </c>
      <c r="Q72" s="104">
        <f>$I72      +$K72      +$M72      +$O72</f>
        <v>85023562</v>
      </c>
      <c r="R72" s="57">
        <f>IF(($H72      =0),0,((($J72      -$H72      )/$H72      )*100))</f>
        <v>5.3646047196927604</v>
      </c>
      <c r="S72" s="58">
        <f>IF(($I72      =0),0,((($K72      -$I72      )/$I72      )*100))</f>
        <v>5.3638391410074062</v>
      </c>
      <c r="T72" s="57">
        <f>IF(($E70      =0),0,(($P70      /$E70      )*100))</f>
        <v>80.598160963124471</v>
      </c>
      <c r="U72" s="59">
        <f>IF($E70   =0,0,($Q70   /$E70 )*100)</f>
        <v>80.598693715044078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105490000</v>
      </c>
      <c r="C73" s="105">
        <f>SUM(C70:C71)</f>
        <v>0</v>
      </c>
      <c r="D73" s="105"/>
      <c r="E73" s="105">
        <f>$B73      +$C73      +$D73</f>
        <v>105490000</v>
      </c>
      <c r="F73" s="106">
        <f t="shared" ref="F73:O73" si="45">SUM(F70:F71)</f>
        <v>105490000</v>
      </c>
      <c r="G73" s="107">
        <f t="shared" si="45"/>
        <v>95490000</v>
      </c>
      <c r="H73" s="106">
        <f t="shared" si="45"/>
        <v>41401000</v>
      </c>
      <c r="I73" s="107">
        <f t="shared" si="45"/>
        <v>41401428</v>
      </c>
      <c r="J73" s="106">
        <f t="shared" si="45"/>
        <v>43622000</v>
      </c>
      <c r="K73" s="107">
        <f t="shared" si="45"/>
        <v>43622134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85023000</v>
      </c>
      <c r="Q73" s="107">
        <f>$I73      +$K73      +$M73      +$O73</f>
        <v>85023562</v>
      </c>
      <c r="R73" s="61">
        <f>IF(($H73      =0),0,((($J73      -$H73      )/$H73      )*100))</f>
        <v>5.3646047196927604</v>
      </c>
      <c r="S73" s="62">
        <f>IF(($I73      =0),0,((($K73      -$I73      )/$I73      )*100))</f>
        <v>5.3638391410074062</v>
      </c>
      <c r="T73" s="61">
        <f>IF(($E70      =0),0,(($P70      /$E70      )*100))</f>
        <v>80.598160963124471</v>
      </c>
      <c r="U73" s="65">
        <f>IF($E70   =0,0,($Q70   /$E70 )*100)</f>
        <v>80.598693715044078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148012000</v>
      </c>
      <c r="C74" s="105">
        <f>SUM(C9:C15,C18:C24,C27:C30,C33,C36:C40,C43:C53,C56:C59,C62:C66,C70:C71)</f>
        <v>0</v>
      </c>
      <c r="D74" s="105"/>
      <c r="E74" s="105">
        <f>$B74      +$C74      +$D74</f>
        <v>148012000</v>
      </c>
      <c r="F74" s="106">
        <f t="shared" ref="F74:O74" si="46">SUM(F9:F15,F18:F24,F27:F30,F33,F36:F40,F43:F53,F56:F59,F62:F66,F70:F71)</f>
        <v>148012000</v>
      </c>
      <c r="G74" s="107">
        <f t="shared" si="46"/>
        <v>109690000</v>
      </c>
      <c r="H74" s="106">
        <f t="shared" si="46"/>
        <v>43662000</v>
      </c>
      <c r="I74" s="107">
        <f t="shared" si="46"/>
        <v>43226679</v>
      </c>
      <c r="J74" s="106">
        <f t="shared" si="46"/>
        <v>55465000</v>
      </c>
      <c r="K74" s="107">
        <f t="shared" si="46"/>
        <v>51944947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99127000</v>
      </c>
      <c r="Q74" s="107">
        <f>$I74      +$K74      +$M74      +$O74</f>
        <v>95171626</v>
      </c>
      <c r="R74" s="61">
        <f>IF(($H74      =0),0,((($J74      -$H74      )/$H74      )*100))</f>
        <v>27.032659978929047</v>
      </c>
      <c r="S74" s="62">
        <f>IF(($I74      =0),0,((($K74      -$I74      )/$I74      )*100))</f>
        <v>20.168720340510081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77.164453301365384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74.085430711027385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W98YJDtt6Kl/v5Kadiy2CBFkugmkiH9W6r+fWPgWINvUY4dZIPrOVZNld+WSm245Rj61UXWGX7MlFC+MPZ1I/g==" saltValue="gXOvCE3LHpB3VEqjx1Dsg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2500000</v>
      </c>
      <c r="C10" s="93"/>
      <c r="D10" s="93"/>
      <c r="E10" s="93">
        <f t="shared" ref="E10:E16" si="0">$B10      +$C10      +$D10</f>
        <v>2500000</v>
      </c>
      <c r="F10" s="94">
        <v>2500000</v>
      </c>
      <c r="G10" s="95">
        <v>2500000</v>
      </c>
      <c r="H10" s="94">
        <v>292000</v>
      </c>
      <c r="I10" s="95">
        <v>274000</v>
      </c>
      <c r="J10" s="94">
        <v>140000</v>
      </c>
      <c r="K10" s="95">
        <v>58333</v>
      </c>
      <c r="L10" s="94"/>
      <c r="M10" s="95"/>
      <c r="N10" s="94"/>
      <c r="O10" s="95"/>
      <c r="P10" s="94">
        <f t="shared" ref="P10:P16" si="1">$H10      +$J10      +$L10      +$N10</f>
        <v>432000</v>
      </c>
      <c r="Q10" s="95">
        <f t="shared" ref="Q10:Q16" si="2">$I10      +$K10      +$M10      +$O10</f>
        <v>332333</v>
      </c>
      <c r="R10" s="48">
        <f t="shared" ref="R10:R16" si="3">IF(($H10      =0),0,((($J10      -$H10      )/$H10      )*100))</f>
        <v>-52.054794520547944</v>
      </c>
      <c r="S10" s="49">
        <f t="shared" ref="S10:S16" si="4">IF(($I10      =0),0,((($K10      -$I10      )/$I10      )*100))</f>
        <v>-78.710583941605833</v>
      </c>
      <c r="T10" s="48">
        <f t="shared" ref="T10:T15" si="5">IF(($E10      =0),0,(($P10      /$E10      )*100))</f>
        <v>17.28</v>
      </c>
      <c r="U10" s="50">
        <f t="shared" ref="U10:U15" si="6">IF(($E10      =0),0,(($Q10      /$E10      )*100))</f>
        <v>13.29332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2500000</v>
      </c>
      <c r="C16" s="96">
        <f>SUM(C9:C15)</f>
        <v>0</v>
      </c>
      <c r="D16" s="96"/>
      <c r="E16" s="96">
        <f t="shared" si="0"/>
        <v>2500000</v>
      </c>
      <c r="F16" s="97">
        <f t="shared" ref="F16:O16" si="7">SUM(F9:F15)</f>
        <v>2500000</v>
      </c>
      <c r="G16" s="98">
        <f t="shared" si="7"/>
        <v>2500000</v>
      </c>
      <c r="H16" s="97">
        <f t="shared" si="7"/>
        <v>292000</v>
      </c>
      <c r="I16" s="98">
        <f t="shared" si="7"/>
        <v>274000</v>
      </c>
      <c r="J16" s="97">
        <f t="shared" si="7"/>
        <v>140000</v>
      </c>
      <c r="K16" s="98">
        <f t="shared" si="7"/>
        <v>58333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432000</v>
      </c>
      <c r="Q16" s="98">
        <f t="shared" si="2"/>
        <v>332333</v>
      </c>
      <c r="R16" s="52">
        <f t="shared" si="3"/>
        <v>-52.054794520547944</v>
      </c>
      <c r="S16" s="53">
        <f t="shared" si="4"/>
        <v>-78.710583941605833</v>
      </c>
      <c r="T16" s="52">
        <f>IF((SUM($E9:$E13))=0,0,(P16/(SUM($E9:$E13))*100))</f>
        <v>17.28</v>
      </c>
      <c r="U16" s="54">
        <f>IF((SUM($E9:$E13))=0,0,(Q16/(SUM($E9:$E13))*100))</f>
        <v>13.29332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1725000</v>
      </c>
      <c r="C33" s="93"/>
      <c r="D33" s="93"/>
      <c r="E33" s="93">
        <f>$B33      +$C33      +$D33</f>
        <v>1725000</v>
      </c>
      <c r="F33" s="94">
        <v>1725000</v>
      </c>
      <c r="G33" s="95">
        <v>1208000</v>
      </c>
      <c r="H33" s="94">
        <v>351000</v>
      </c>
      <c r="I33" s="95"/>
      <c r="J33" s="94">
        <v>194000</v>
      </c>
      <c r="K33" s="95">
        <v>432000</v>
      </c>
      <c r="L33" s="94"/>
      <c r="M33" s="95"/>
      <c r="N33" s="94"/>
      <c r="O33" s="95"/>
      <c r="P33" s="94">
        <f>$H33      +$J33      +$L33      +$N33</f>
        <v>545000</v>
      </c>
      <c r="Q33" s="95">
        <f>$I33      +$K33      +$M33      +$O33</f>
        <v>432000</v>
      </c>
      <c r="R33" s="48">
        <f>IF(($H33      =0),0,((($J33      -$H33      )/$H33      )*100))</f>
        <v>-44.729344729344724</v>
      </c>
      <c r="S33" s="49">
        <f>IF(($I33      =0),0,((($K33      -$I33      )/$I33      )*100))</f>
        <v>0</v>
      </c>
      <c r="T33" s="48">
        <f>IF(($E33      =0),0,(($P33      /$E33      )*100))</f>
        <v>31.594202898550726</v>
      </c>
      <c r="U33" s="50">
        <f>IF(($E33      =0),0,(($Q33      /$E33      )*100))</f>
        <v>25.043478260869566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1725000</v>
      </c>
      <c r="C34" s="96">
        <f>C33</f>
        <v>0</v>
      </c>
      <c r="D34" s="96"/>
      <c r="E34" s="96">
        <f>$B34      +$C34      +$D34</f>
        <v>1725000</v>
      </c>
      <c r="F34" s="97">
        <f t="shared" ref="F34:O34" si="17">F33</f>
        <v>1725000</v>
      </c>
      <c r="G34" s="98">
        <f t="shared" si="17"/>
        <v>1208000</v>
      </c>
      <c r="H34" s="97">
        <f t="shared" si="17"/>
        <v>351000</v>
      </c>
      <c r="I34" s="98">
        <f t="shared" si="17"/>
        <v>0</v>
      </c>
      <c r="J34" s="97">
        <f t="shared" si="17"/>
        <v>194000</v>
      </c>
      <c r="K34" s="98">
        <f t="shared" si="17"/>
        <v>432000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545000</v>
      </c>
      <c r="Q34" s="98">
        <f>$I34      +$K34      +$M34      +$O34</f>
        <v>432000</v>
      </c>
      <c r="R34" s="52">
        <f>IF(($H34      =0),0,((($J34      -$H34      )/$H34      )*100))</f>
        <v>-44.729344729344724</v>
      </c>
      <c r="S34" s="53">
        <f>IF(($I34      =0),0,((($K34      -$I34      )/$I34      )*100))</f>
        <v>0</v>
      </c>
      <c r="T34" s="52">
        <f>IF($E34   =0,0,($P34   /$E34   )*100)</f>
        <v>31.594202898550726</v>
      </c>
      <c r="U34" s="54">
        <f>IF($E34   =0,0,($Q34   /$E34   )*100)</f>
        <v>25.043478260869566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19105000</v>
      </c>
      <c r="C36" s="93"/>
      <c r="D36" s="93"/>
      <c r="E36" s="93">
        <f t="shared" ref="E36:E41" si="18">$B36      +$C36      +$D36</f>
        <v>19105000</v>
      </c>
      <c r="F36" s="94">
        <v>19105000</v>
      </c>
      <c r="G36" s="95">
        <v>19105000</v>
      </c>
      <c r="H36" s="94">
        <v>7198000</v>
      </c>
      <c r="I36" s="95">
        <v>2897934</v>
      </c>
      <c r="J36" s="94">
        <v>2041000</v>
      </c>
      <c r="K36" s="95">
        <v>4042540</v>
      </c>
      <c r="L36" s="94"/>
      <c r="M36" s="95"/>
      <c r="N36" s="94"/>
      <c r="O36" s="95"/>
      <c r="P36" s="94">
        <f t="shared" ref="P36:P41" si="19">$H36      +$J36      +$L36      +$N36</f>
        <v>9239000</v>
      </c>
      <c r="Q36" s="95">
        <f t="shared" ref="Q36:Q41" si="20">$I36      +$K36      +$M36      +$O36</f>
        <v>6940474</v>
      </c>
      <c r="R36" s="48">
        <f t="shared" ref="R36:R41" si="21">IF(($H36      =0),0,((($J36      -$H36      )/$H36      )*100))</f>
        <v>-71.644901361489303</v>
      </c>
      <c r="S36" s="49">
        <f t="shared" ref="S36:S41" si="22">IF(($I36      =0),0,((($K36      -$I36      )/$I36      )*100))</f>
        <v>39.497310842828028</v>
      </c>
      <c r="T36" s="48">
        <f t="shared" ref="T36:T40" si="23">IF(($E36      =0),0,(($P36      /$E36      )*100))</f>
        <v>48.359068306725987</v>
      </c>
      <c r="U36" s="50">
        <f t="shared" ref="U36:U40" si="24">IF(($E36      =0),0,(($Q36      /$E36      )*100))</f>
        <v>36.328050248626013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11719000</v>
      </c>
      <c r="C37" s="93"/>
      <c r="D37" s="93"/>
      <c r="E37" s="93">
        <f t="shared" si="18"/>
        <v>11719000</v>
      </c>
      <c r="F37" s="94">
        <v>11719000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30824000</v>
      </c>
      <c r="C41" s="96">
        <f>SUM(C36:C40)</f>
        <v>0</v>
      </c>
      <c r="D41" s="96"/>
      <c r="E41" s="96">
        <f t="shared" si="18"/>
        <v>30824000</v>
      </c>
      <c r="F41" s="97">
        <f t="shared" ref="F41:O41" si="25">SUM(F36:F40)</f>
        <v>30824000</v>
      </c>
      <c r="G41" s="98">
        <f t="shared" si="25"/>
        <v>19105000</v>
      </c>
      <c r="H41" s="97">
        <f t="shared" si="25"/>
        <v>7198000</v>
      </c>
      <c r="I41" s="98">
        <f t="shared" si="25"/>
        <v>2897934</v>
      </c>
      <c r="J41" s="97">
        <f t="shared" si="25"/>
        <v>2041000</v>
      </c>
      <c r="K41" s="98">
        <f t="shared" si="25"/>
        <v>4042540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9239000</v>
      </c>
      <c r="Q41" s="98">
        <f t="shared" si="20"/>
        <v>6940474</v>
      </c>
      <c r="R41" s="52">
        <f t="shared" si="21"/>
        <v>-71.644901361489303</v>
      </c>
      <c r="S41" s="53">
        <f t="shared" si="22"/>
        <v>39.497310842828028</v>
      </c>
      <c r="T41" s="52">
        <f>IF((+$E36+$E39) =0,0,(P41   /(+$E36+$E39) )*100)</f>
        <v>48.359068306725987</v>
      </c>
      <c r="U41" s="54">
        <f>IF((+$E36+$E39) =0,0,(Q41   /(+$E36+$E39) )*100)</f>
        <v>36.328050248626013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35049000</v>
      </c>
      <c r="C68" s="105">
        <f>SUM(C9:C15,C18:C24,C27:C30,C33,C36:C40,C43:C53,C56:C59,C62:C66)</f>
        <v>0</v>
      </c>
      <c r="D68" s="105"/>
      <c r="E68" s="105">
        <f t="shared" si="35"/>
        <v>35049000</v>
      </c>
      <c r="F68" s="106">
        <f t="shared" ref="F68:O68" si="43">SUM(F9:F15,F18:F24,F27:F30,F33,F36:F40,F43:F53,F56:F59,F62:F66)</f>
        <v>35049000</v>
      </c>
      <c r="G68" s="107">
        <f t="shared" si="43"/>
        <v>22813000</v>
      </c>
      <c r="H68" s="106">
        <f t="shared" si="43"/>
        <v>7841000</v>
      </c>
      <c r="I68" s="107">
        <f t="shared" si="43"/>
        <v>3171934</v>
      </c>
      <c r="J68" s="106">
        <f t="shared" si="43"/>
        <v>2375000</v>
      </c>
      <c r="K68" s="107">
        <f t="shared" si="43"/>
        <v>4532873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10216000</v>
      </c>
      <c r="Q68" s="107">
        <f t="shared" si="37"/>
        <v>7704807</v>
      </c>
      <c r="R68" s="61">
        <f t="shared" si="38"/>
        <v>-69.710496110190022</v>
      </c>
      <c r="S68" s="62">
        <f t="shared" si="39"/>
        <v>42.905653144107028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43.789112730390059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33.025319331333044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96519000</v>
      </c>
      <c r="C70" s="93"/>
      <c r="D70" s="93"/>
      <c r="E70" s="93">
        <f>$B70      +$C70      +$D70</f>
        <v>96519000</v>
      </c>
      <c r="F70" s="94">
        <v>96519000</v>
      </c>
      <c r="G70" s="95">
        <v>84519000</v>
      </c>
      <c r="H70" s="94">
        <v>71608000</v>
      </c>
      <c r="I70" s="95">
        <v>30278014</v>
      </c>
      <c r="J70" s="94">
        <v>9316000</v>
      </c>
      <c r="K70" s="95">
        <v>39896102</v>
      </c>
      <c r="L70" s="94"/>
      <c r="M70" s="95"/>
      <c r="N70" s="94"/>
      <c r="O70" s="95"/>
      <c r="P70" s="94">
        <f>$H70      +$J70      +$L70      +$N70</f>
        <v>80924000</v>
      </c>
      <c r="Q70" s="95">
        <f>$I70      +$K70      +$M70      +$O70</f>
        <v>70174116</v>
      </c>
      <c r="R70" s="48">
        <f>IF(($H70      =0),0,((($J70      -$H70      )/$H70      )*100))</f>
        <v>-86.990280415596018</v>
      </c>
      <c r="S70" s="49">
        <f>IF(($I70      =0),0,((($K70      -$I70      )/$I70      )*100))</f>
        <v>31.765914369416699</v>
      </c>
      <c r="T70" s="48">
        <f>IF(($E70      =0),0,(($P70      /$E70      )*100))</f>
        <v>83.84255949605776</v>
      </c>
      <c r="U70" s="50">
        <f>IF(($E70      =0),0,(($Q70      /$E70      )*100))</f>
        <v>72.7049762222982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96519000</v>
      </c>
      <c r="C72" s="102">
        <f>SUM(C70:C71)</f>
        <v>0</v>
      </c>
      <c r="D72" s="102"/>
      <c r="E72" s="102">
        <f>$B72      +$C72      +$D72</f>
        <v>96519000</v>
      </c>
      <c r="F72" s="103">
        <f t="shared" ref="F72:O72" si="44">SUM(F70:F71)</f>
        <v>96519000</v>
      </c>
      <c r="G72" s="104">
        <f t="shared" si="44"/>
        <v>84519000</v>
      </c>
      <c r="H72" s="103">
        <f t="shared" si="44"/>
        <v>71608000</v>
      </c>
      <c r="I72" s="104">
        <f t="shared" si="44"/>
        <v>30278014</v>
      </c>
      <c r="J72" s="103">
        <f t="shared" si="44"/>
        <v>9316000</v>
      </c>
      <c r="K72" s="104">
        <f t="shared" si="44"/>
        <v>39896102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80924000</v>
      </c>
      <c r="Q72" s="104">
        <f>$I72      +$K72      +$M72      +$O72</f>
        <v>70174116</v>
      </c>
      <c r="R72" s="57">
        <f>IF(($H72      =0),0,((($J72      -$H72      )/$H72      )*100))</f>
        <v>-86.990280415596018</v>
      </c>
      <c r="S72" s="58">
        <f>IF(($I72      =0),0,((($K72      -$I72      )/$I72      )*100))</f>
        <v>31.765914369416699</v>
      </c>
      <c r="T72" s="57">
        <f>IF(($E70      =0),0,(($P70      /$E70      )*100))</f>
        <v>83.84255949605776</v>
      </c>
      <c r="U72" s="59">
        <f>IF($E70   =0,0,($Q70   /$E70 )*100)</f>
        <v>72.7049762222982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96519000</v>
      </c>
      <c r="C73" s="105">
        <f>SUM(C70:C71)</f>
        <v>0</v>
      </c>
      <c r="D73" s="105"/>
      <c r="E73" s="105">
        <f>$B73      +$C73      +$D73</f>
        <v>96519000</v>
      </c>
      <c r="F73" s="106">
        <f t="shared" ref="F73:O73" si="45">SUM(F70:F71)</f>
        <v>96519000</v>
      </c>
      <c r="G73" s="107">
        <f t="shared" si="45"/>
        <v>84519000</v>
      </c>
      <c r="H73" s="106">
        <f t="shared" si="45"/>
        <v>71608000</v>
      </c>
      <c r="I73" s="107">
        <f t="shared" si="45"/>
        <v>30278014</v>
      </c>
      <c r="J73" s="106">
        <f t="shared" si="45"/>
        <v>9316000</v>
      </c>
      <c r="K73" s="107">
        <f t="shared" si="45"/>
        <v>39896102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80924000</v>
      </c>
      <c r="Q73" s="107">
        <f>$I73      +$K73      +$M73      +$O73</f>
        <v>70174116</v>
      </c>
      <c r="R73" s="61">
        <f>IF(($H73      =0),0,((($J73      -$H73      )/$H73      )*100))</f>
        <v>-86.990280415596018</v>
      </c>
      <c r="S73" s="62">
        <f>IF(($I73      =0),0,((($K73      -$I73      )/$I73      )*100))</f>
        <v>31.765914369416699</v>
      </c>
      <c r="T73" s="61">
        <f>IF(($E70      =0),0,(($P70      /$E70      )*100))</f>
        <v>83.84255949605776</v>
      </c>
      <c r="U73" s="65">
        <f>IF($E70   =0,0,($Q70   /$E70 )*100)</f>
        <v>72.7049762222982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131568000</v>
      </c>
      <c r="C74" s="105">
        <f>SUM(C9:C15,C18:C24,C27:C30,C33,C36:C40,C43:C53,C56:C59,C62:C66,C70:C71)</f>
        <v>0</v>
      </c>
      <c r="D74" s="105"/>
      <c r="E74" s="105">
        <f>$B74      +$C74      +$D74</f>
        <v>131568000</v>
      </c>
      <c r="F74" s="106">
        <f t="shared" ref="F74:O74" si="46">SUM(F9:F15,F18:F24,F27:F30,F33,F36:F40,F43:F53,F56:F59,F62:F66,F70:F71)</f>
        <v>131568000</v>
      </c>
      <c r="G74" s="107">
        <f t="shared" si="46"/>
        <v>107332000</v>
      </c>
      <c r="H74" s="106">
        <f t="shared" si="46"/>
        <v>79449000</v>
      </c>
      <c r="I74" s="107">
        <f t="shared" si="46"/>
        <v>33449948</v>
      </c>
      <c r="J74" s="106">
        <f t="shared" si="46"/>
        <v>11691000</v>
      </c>
      <c r="K74" s="107">
        <f t="shared" si="46"/>
        <v>44428975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91140000</v>
      </c>
      <c r="Q74" s="107">
        <f>$I74      +$K74      +$M74      +$O74</f>
        <v>77878923</v>
      </c>
      <c r="R74" s="61">
        <f>IF(($H74      =0),0,((($J74      -$H74      )/$H74      )*100))</f>
        <v>-85.284899747007515</v>
      </c>
      <c r="S74" s="62">
        <f>IF(($I74      =0),0,((($K74      -$I74      )/$I74      )*100))</f>
        <v>32.822254312622547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76.045690827624753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64.980870094869374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fXPwxBp56CDdTGLV5yufwebObmvgibUaNzAeyUigFNbAEpWJ8UoQhhBI8QVBwcTSwVhuEFhIyQfwDyel8dO+Zw==" saltValue="rUEi12YAT8MWKD6FhqWKk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153000</v>
      </c>
      <c r="I10" s="95">
        <v>86779</v>
      </c>
      <c r="J10" s="94">
        <v>1681000</v>
      </c>
      <c r="K10" s="95">
        <v>1418598</v>
      </c>
      <c r="L10" s="94"/>
      <c r="M10" s="95"/>
      <c r="N10" s="94"/>
      <c r="O10" s="95"/>
      <c r="P10" s="94">
        <f t="shared" ref="P10:P16" si="1">$H10      +$J10      +$L10      +$N10</f>
        <v>1834000</v>
      </c>
      <c r="Q10" s="95">
        <f t="shared" ref="Q10:Q16" si="2">$I10      +$K10      +$M10      +$O10</f>
        <v>1505377</v>
      </c>
      <c r="R10" s="48">
        <f t="shared" ref="R10:R16" si="3">IF(($H10      =0),0,((($J10      -$H10      )/$H10      )*100))</f>
        <v>998.69281045751632</v>
      </c>
      <c r="S10" s="49">
        <f t="shared" ref="S10:S16" si="4">IF(($I10      =0),0,((($K10      -$I10      )/$I10      )*100))</f>
        <v>1534.7249910692678</v>
      </c>
      <c r="T10" s="48">
        <f t="shared" ref="T10:T15" si="5">IF(($E10      =0),0,(($P10      /$E10      )*100))</f>
        <v>61.133333333333326</v>
      </c>
      <c r="U10" s="50">
        <f t="shared" ref="U10:U15" si="6">IF(($E10      =0),0,(($Q10      /$E10      )*100))</f>
        <v>50.179233333333329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4800000</v>
      </c>
      <c r="C11" s="93"/>
      <c r="D11" s="93"/>
      <c r="E11" s="93">
        <f t="shared" si="0"/>
        <v>4800000</v>
      </c>
      <c r="F11" s="94">
        <v>4800000</v>
      </c>
      <c r="G11" s="95">
        <v>2500000</v>
      </c>
      <c r="H11" s="94">
        <v>1288000</v>
      </c>
      <c r="I11" s="95">
        <v>633100</v>
      </c>
      <c r="J11" s="94">
        <v>1212000</v>
      </c>
      <c r="K11" s="95">
        <v>463446</v>
      </c>
      <c r="L11" s="94"/>
      <c r="M11" s="95"/>
      <c r="N11" s="94"/>
      <c r="O11" s="95"/>
      <c r="P11" s="94">
        <f t="shared" si="1"/>
        <v>2500000</v>
      </c>
      <c r="Q11" s="95">
        <f t="shared" si="2"/>
        <v>1096546</v>
      </c>
      <c r="R11" s="48">
        <f t="shared" si="3"/>
        <v>-5.9006211180124222</v>
      </c>
      <c r="S11" s="49">
        <f t="shared" si="4"/>
        <v>-26.797346390775552</v>
      </c>
      <c r="T11" s="48">
        <f t="shared" si="5"/>
        <v>52.083333333333336</v>
      </c>
      <c r="U11" s="50">
        <f t="shared" si="6"/>
        <v>22.844708333333333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7800000</v>
      </c>
      <c r="C16" s="96">
        <f>SUM(C9:C15)</f>
        <v>0</v>
      </c>
      <c r="D16" s="96"/>
      <c r="E16" s="96">
        <f t="shared" si="0"/>
        <v>7800000</v>
      </c>
      <c r="F16" s="97">
        <f t="shared" ref="F16:O16" si="7">SUM(F9:F15)</f>
        <v>7800000</v>
      </c>
      <c r="G16" s="98">
        <f t="shared" si="7"/>
        <v>5500000</v>
      </c>
      <c r="H16" s="97">
        <f t="shared" si="7"/>
        <v>1441000</v>
      </c>
      <c r="I16" s="98">
        <f t="shared" si="7"/>
        <v>719879</v>
      </c>
      <c r="J16" s="97">
        <f t="shared" si="7"/>
        <v>2893000</v>
      </c>
      <c r="K16" s="98">
        <f t="shared" si="7"/>
        <v>1882044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4334000</v>
      </c>
      <c r="Q16" s="98">
        <f t="shared" si="2"/>
        <v>2601923</v>
      </c>
      <c r="R16" s="52">
        <f t="shared" si="3"/>
        <v>100.76335877862594</v>
      </c>
      <c r="S16" s="53">
        <f t="shared" si="4"/>
        <v>161.43893626567797</v>
      </c>
      <c r="T16" s="52">
        <f>IF((SUM($E9:$E13))=0,0,(P16/(SUM($E9:$E13))*100))</f>
        <v>55.564102564102569</v>
      </c>
      <c r="U16" s="54">
        <f>IF((SUM($E9:$E13))=0,0,(Q16/(SUM($E9:$E13))*100))</f>
        <v>33.357987179487182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2498000</v>
      </c>
      <c r="C20" s="93"/>
      <c r="D20" s="93"/>
      <c r="E20" s="93">
        <f t="shared" si="8"/>
        <v>2498000</v>
      </c>
      <c r="F20" s="94">
        <v>2498000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2498000</v>
      </c>
      <c r="C25" s="96">
        <f>SUM(C18:C24)</f>
        <v>0</v>
      </c>
      <c r="D25" s="96"/>
      <c r="E25" s="96">
        <f t="shared" si="8"/>
        <v>2498000</v>
      </c>
      <c r="F25" s="97">
        <f t="shared" ref="F25:O25" si="15">SUM(F18:F24)</f>
        <v>2498000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2524000</v>
      </c>
      <c r="C30" s="93"/>
      <c r="D30" s="93"/>
      <c r="E30" s="93">
        <f>$B30      +$C30      +$D30</f>
        <v>2524000</v>
      </c>
      <c r="F30" s="94">
        <v>2524000</v>
      </c>
      <c r="G30" s="95">
        <v>1767000</v>
      </c>
      <c r="H30" s="94">
        <v>719000</v>
      </c>
      <c r="I30" s="95">
        <v>651594</v>
      </c>
      <c r="J30" s="94">
        <v>828000</v>
      </c>
      <c r="K30" s="95">
        <v>386613</v>
      </c>
      <c r="L30" s="94"/>
      <c r="M30" s="95"/>
      <c r="N30" s="94"/>
      <c r="O30" s="95"/>
      <c r="P30" s="94">
        <f>$H30      +$J30      +$L30      +$N30</f>
        <v>1547000</v>
      </c>
      <c r="Q30" s="95">
        <f>$I30      +$K30      +$M30      +$O30</f>
        <v>1038207</v>
      </c>
      <c r="R30" s="48">
        <f>IF(($H30      =0),0,((($J30      -$H30      )/$H30      )*100))</f>
        <v>15.159944367176633</v>
      </c>
      <c r="S30" s="49">
        <f>IF(($I30      =0),0,((($K30      -$I30      )/$I30      )*100))</f>
        <v>-40.666580723579401</v>
      </c>
      <c r="T30" s="48">
        <f>IF(($E30      =0),0,(($P30      /$E30      )*100))</f>
        <v>61.29160063391442</v>
      </c>
      <c r="U30" s="50">
        <f>IF(($E30      =0),0,(($Q30      /$E30      )*100))</f>
        <v>41.133399366085577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2524000</v>
      </c>
      <c r="C31" s="96">
        <f>SUM(C27:C30)</f>
        <v>0</v>
      </c>
      <c r="D31" s="96"/>
      <c r="E31" s="96">
        <f>$B31      +$C31      +$D31</f>
        <v>2524000</v>
      </c>
      <c r="F31" s="97">
        <f t="shared" ref="F31:O31" si="16">SUM(F27:F30)</f>
        <v>2524000</v>
      </c>
      <c r="G31" s="98">
        <f t="shared" si="16"/>
        <v>1767000</v>
      </c>
      <c r="H31" s="97">
        <f t="shared" si="16"/>
        <v>719000</v>
      </c>
      <c r="I31" s="98">
        <f t="shared" si="16"/>
        <v>651594</v>
      </c>
      <c r="J31" s="97">
        <f t="shared" si="16"/>
        <v>828000</v>
      </c>
      <c r="K31" s="98">
        <f t="shared" si="16"/>
        <v>386613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1547000</v>
      </c>
      <c r="Q31" s="98">
        <f>$I31      +$K31      +$M31      +$O31</f>
        <v>1038207</v>
      </c>
      <c r="R31" s="52">
        <f>IF(($H31      =0),0,((($J31      -$H31      )/$H31      )*100))</f>
        <v>15.159944367176633</v>
      </c>
      <c r="S31" s="53">
        <f>IF(($I31      =0),0,((($K31      -$I31      )/$I31      )*100))</f>
        <v>-40.666580723579401</v>
      </c>
      <c r="T31" s="52">
        <f>IF($E31   =0,0,($P31   /$E31   )*100)</f>
        <v>61.29160063391442</v>
      </c>
      <c r="U31" s="54">
        <f>IF($E31   =0,0,($Q31   /$E31   )*100)</f>
        <v>41.133399366085577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5114000</v>
      </c>
      <c r="C33" s="93"/>
      <c r="D33" s="93"/>
      <c r="E33" s="93">
        <f>$B33      +$C33      +$D33</f>
        <v>5114000</v>
      </c>
      <c r="F33" s="94">
        <v>5114000</v>
      </c>
      <c r="G33" s="95">
        <v>3579000</v>
      </c>
      <c r="H33" s="94">
        <v>1278000</v>
      </c>
      <c r="I33" s="95">
        <v>2363599</v>
      </c>
      <c r="J33" s="94">
        <v>1243000</v>
      </c>
      <c r="K33" s="95">
        <v>1554170</v>
      </c>
      <c r="L33" s="94"/>
      <c r="M33" s="95"/>
      <c r="N33" s="94"/>
      <c r="O33" s="95"/>
      <c r="P33" s="94">
        <f>$H33      +$J33      +$L33      +$N33</f>
        <v>2521000</v>
      </c>
      <c r="Q33" s="95">
        <f>$I33      +$K33      +$M33      +$O33</f>
        <v>3917769</v>
      </c>
      <c r="R33" s="48">
        <f>IF(($H33      =0),0,((($J33      -$H33      )/$H33      )*100))</f>
        <v>-2.7386541471048513</v>
      </c>
      <c r="S33" s="49">
        <f>IF(($I33      =0),0,((($K33      -$I33      )/$I33      )*100))</f>
        <v>-34.245614421058733</v>
      </c>
      <c r="T33" s="48">
        <f>IF(($E33      =0),0,(($P33      /$E33      )*100))</f>
        <v>49.296050058662495</v>
      </c>
      <c r="U33" s="50">
        <f>IF(($E33      =0),0,(($Q33      /$E33      )*100))</f>
        <v>76.608701603441531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5114000</v>
      </c>
      <c r="C34" s="96">
        <f>C33</f>
        <v>0</v>
      </c>
      <c r="D34" s="96"/>
      <c r="E34" s="96">
        <f>$B34      +$C34      +$D34</f>
        <v>5114000</v>
      </c>
      <c r="F34" s="97">
        <f t="shared" ref="F34:O34" si="17">F33</f>
        <v>5114000</v>
      </c>
      <c r="G34" s="98">
        <f t="shared" si="17"/>
        <v>3579000</v>
      </c>
      <c r="H34" s="97">
        <f t="shared" si="17"/>
        <v>1278000</v>
      </c>
      <c r="I34" s="98">
        <f t="shared" si="17"/>
        <v>2363599</v>
      </c>
      <c r="J34" s="97">
        <f t="shared" si="17"/>
        <v>1243000</v>
      </c>
      <c r="K34" s="98">
        <f t="shared" si="17"/>
        <v>1554170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2521000</v>
      </c>
      <c r="Q34" s="98">
        <f>$I34      +$K34      +$M34      +$O34</f>
        <v>3917769</v>
      </c>
      <c r="R34" s="52">
        <f>IF(($H34      =0),0,((($J34      -$H34      )/$H34      )*100))</f>
        <v>-2.7386541471048513</v>
      </c>
      <c r="S34" s="53">
        <f>IF(($I34      =0),0,((($K34      -$I34      )/$I34      )*100))</f>
        <v>-34.245614421058733</v>
      </c>
      <c r="T34" s="52">
        <f>IF($E34   =0,0,($P34   /$E34   )*100)</f>
        <v>49.296050058662495</v>
      </c>
      <c r="U34" s="54">
        <f>IF($E34   =0,0,($Q34   /$E34   )*100)</f>
        <v>76.608701603441531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147254000</v>
      </c>
      <c r="C45" s="93"/>
      <c r="D45" s="93"/>
      <c r="E45" s="93">
        <f t="shared" si="26"/>
        <v>147254000</v>
      </c>
      <c r="F45" s="94">
        <v>147254000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78605000</v>
      </c>
      <c r="C52" s="93"/>
      <c r="D52" s="93"/>
      <c r="E52" s="93">
        <f t="shared" si="26"/>
        <v>78605000</v>
      </c>
      <c r="F52" s="94">
        <v>78605000</v>
      </c>
      <c r="G52" s="95">
        <v>58605000</v>
      </c>
      <c r="H52" s="94">
        <v>29649000</v>
      </c>
      <c r="I52" s="95">
        <v>30622353</v>
      </c>
      <c r="J52" s="94">
        <v>18010000</v>
      </c>
      <c r="K52" s="95">
        <v>10148962</v>
      </c>
      <c r="L52" s="94"/>
      <c r="M52" s="95"/>
      <c r="N52" s="94"/>
      <c r="O52" s="95"/>
      <c r="P52" s="94">
        <f t="shared" si="27"/>
        <v>47659000</v>
      </c>
      <c r="Q52" s="95">
        <f t="shared" si="28"/>
        <v>40771315</v>
      </c>
      <c r="R52" s="48">
        <f t="shared" si="29"/>
        <v>-39.255961415224796</v>
      </c>
      <c r="S52" s="49">
        <f t="shared" si="30"/>
        <v>-66.85766766518563</v>
      </c>
      <c r="T52" s="48">
        <f t="shared" si="31"/>
        <v>60.631003116850067</v>
      </c>
      <c r="U52" s="50">
        <f t="shared" si="32"/>
        <v>51.868602506201903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225859000</v>
      </c>
      <c r="C54" s="96">
        <f>SUM(C43:C53)</f>
        <v>0</v>
      </c>
      <c r="D54" s="96"/>
      <c r="E54" s="96">
        <f t="shared" si="26"/>
        <v>225859000</v>
      </c>
      <c r="F54" s="97">
        <f t="shared" ref="F54:O54" si="33">SUM(F43:F53)</f>
        <v>225859000</v>
      </c>
      <c r="G54" s="98">
        <f t="shared" si="33"/>
        <v>58605000</v>
      </c>
      <c r="H54" s="97">
        <f t="shared" si="33"/>
        <v>29649000</v>
      </c>
      <c r="I54" s="98">
        <f t="shared" si="33"/>
        <v>30622353</v>
      </c>
      <c r="J54" s="97">
        <f t="shared" si="33"/>
        <v>18010000</v>
      </c>
      <c r="K54" s="98">
        <f t="shared" si="33"/>
        <v>10148962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47659000</v>
      </c>
      <c r="Q54" s="98">
        <f t="shared" si="28"/>
        <v>40771315</v>
      </c>
      <c r="R54" s="52">
        <f t="shared" si="29"/>
        <v>-39.255961415224796</v>
      </c>
      <c r="S54" s="53">
        <f t="shared" si="30"/>
        <v>-66.85766766518563</v>
      </c>
      <c r="T54" s="52">
        <f>IF((+$E44+$E46+$E48+$E49+$E52) =0,0,(P54   /(+$E44+$E46+$E48+$E49+$E52) )*100)</f>
        <v>60.631003116850067</v>
      </c>
      <c r="U54" s="54">
        <f>IF((+$E44+$E46+$E48+$E49+$E52) =0,0,(Q54   /(+$E44+$E46+$E48+$E49+$E52) )*100)</f>
        <v>51.868602506201903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243795000</v>
      </c>
      <c r="C68" s="105">
        <f>SUM(C9:C15,C18:C24,C27:C30,C33,C36:C40,C43:C53,C56:C59,C62:C66)</f>
        <v>0</v>
      </c>
      <c r="D68" s="105"/>
      <c r="E68" s="105">
        <f t="shared" si="35"/>
        <v>243795000</v>
      </c>
      <c r="F68" s="106">
        <f t="shared" ref="F68:O68" si="43">SUM(F9:F15,F18:F24,F27:F30,F33,F36:F40,F43:F53,F56:F59,F62:F66)</f>
        <v>243795000</v>
      </c>
      <c r="G68" s="107">
        <f t="shared" si="43"/>
        <v>69451000</v>
      </c>
      <c r="H68" s="106">
        <f t="shared" si="43"/>
        <v>33087000</v>
      </c>
      <c r="I68" s="107">
        <f t="shared" si="43"/>
        <v>34357425</v>
      </c>
      <c r="J68" s="106">
        <f t="shared" si="43"/>
        <v>22974000</v>
      </c>
      <c r="K68" s="107">
        <f t="shared" si="43"/>
        <v>13971789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56061000</v>
      </c>
      <c r="Q68" s="107">
        <f t="shared" si="37"/>
        <v>48329214</v>
      </c>
      <c r="R68" s="61">
        <f t="shared" si="38"/>
        <v>-30.564874421978423</v>
      </c>
      <c r="S68" s="62">
        <f t="shared" si="39"/>
        <v>-59.334004221794856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59.612092340737746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51.390549004178943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594505000</v>
      </c>
      <c r="C70" s="93">
        <v>-6017000</v>
      </c>
      <c r="D70" s="93"/>
      <c r="E70" s="93">
        <f>$B70      +$C70      +$D70</f>
        <v>588488000</v>
      </c>
      <c r="F70" s="94">
        <v>588488000</v>
      </c>
      <c r="G70" s="95">
        <v>382505000</v>
      </c>
      <c r="H70" s="94">
        <v>43520000</v>
      </c>
      <c r="I70" s="95">
        <v>64754774</v>
      </c>
      <c r="J70" s="94">
        <v>206350000</v>
      </c>
      <c r="K70" s="95">
        <v>113632629</v>
      </c>
      <c r="L70" s="94"/>
      <c r="M70" s="95"/>
      <c r="N70" s="94"/>
      <c r="O70" s="95"/>
      <c r="P70" s="94">
        <f>$H70      +$J70      +$L70      +$N70</f>
        <v>249870000</v>
      </c>
      <c r="Q70" s="95">
        <f>$I70      +$K70      +$M70      +$O70</f>
        <v>178387403</v>
      </c>
      <c r="R70" s="48">
        <f>IF(($H70      =0),0,((($J70      -$H70      )/$H70      )*100))</f>
        <v>374.14981617647061</v>
      </c>
      <c r="S70" s="49">
        <f>IF(($I70      =0),0,((($K70      -$I70      )/$I70      )*100))</f>
        <v>75.481469520687384</v>
      </c>
      <c r="T70" s="48">
        <f>IF(($E70      =0),0,(($P70      /$E70      )*100))</f>
        <v>42.459659330351677</v>
      </c>
      <c r="U70" s="50">
        <f>IF(($E70      =0),0,(($Q70      /$E70      )*100))</f>
        <v>30.312836115604735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594505000</v>
      </c>
      <c r="C72" s="102">
        <f>SUM(C70:C71)</f>
        <v>-6017000</v>
      </c>
      <c r="D72" s="102"/>
      <c r="E72" s="102">
        <f>$B72      +$C72      +$D72</f>
        <v>588488000</v>
      </c>
      <c r="F72" s="103">
        <f t="shared" ref="F72:O72" si="44">SUM(F70:F71)</f>
        <v>588488000</v>
      </c>
      <c r="G72" s="104">
        <f t="shared" si="44"/>
        <v>382505000</v>
      </c>
      <c r="H72" s="103">
        <f t="shared" si="44"/>
        <v>43520000</v>
      </c>
      <c r="I72" s="104">
        <f t="shared" si="44"/>
        <v>64754774</v>
      </c>
      <c r="J72" s="103">
        <f t="shared" si="44"/>
        <v>206350000</v>
      </c>
      <c r="K72" s="104">
        <f t="shared" si="44"/>
        <v>113632629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249870000</v>
      </c>
      <c r="Q72" s="104">
        <f>$I72      +$K72      +$M72      +$O72</f>
        <v>178387403</v>
      </c>
      <c r="R72" s="57">
        <f>IF(($H72      =0),0,((($J72      -$H72      )/$H72      )*100))</f>
        <v>374.14981617647061</v>
      </c>
      <c r="S72" s="58">
        <f>IF(($I72      =0),0,((($K72      -$I72      )/$I72      )*100))</f>
        <v>75.481469520687384</v>
      </c>
      <c r="T72" s="57">
        <f>IF(($E70      =0),0,(($P70      /$E70      )*100))</f>
        <v>42.459659330351677</v>
      </c>
      <c r="U72" s="59">
        <f>IF($E70   =0,0,($Q70   /$E70 )*100)</f>
        <v>30.312836115604735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594505000</v>
      </c>
      <c r="C73" s="105">
        <f>SUM(C70:C71)</f>
        <v>-6017000</v>
      </c>
      <c r="D73" s="105"/>
      <c r="E73" s="105">
        <f>$B73      +$C73      +$D73</f>
        <v>588488000</v>
      </c>
      <c r="F73" s="106">
        <f t="shared" ref="F73:O73" si="45">SUM(F70:F71)</f>
        <v>588488000</v>
      </c>
      <c r="G73" s="107">
        <f t="shared" si="45"/>
        <v>382505000</v>
      </c>
      <c r="H73" s="106">
        <f t="shared" si="45"/>
        <v>43520000</v>
      </c>
      <c r="I73" s="107">
        <f t="shared" si="45"/>
        <v>64754774</v>
      </c>
      <c r="J73" s="106">
        <f t="shared" si="45"/>
        <v>206350000</v>
      </c>
      <c r="K73" s="107">
        <f t="shared" si="45"/>
        <v>113632629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249870000</v>
      </c>
      <c r="Q73" s="107">
        <f>$I73      +$K73      +$M73      +$O73</f>
        <v>178387403</v>
      </c>
      <c r="R73" s="61">
        <f>IF(($H73      =0),0,((($J73      -$H73      )/$H73      )*100))</f>
        <v>374.14981617647061</v>
      </c>
      <c r="S73" s="62">
        <f>IF(($I73      =0),0,((($K73      -$I73      )/$I73      )*100))</f>
        <v>75.481469520687384</v>
      </c>
      <c r="T73" s="61">
        <f>IF(($E70      =0),0,(($P70      /$E70      )*100))</f>
        <v>42.459659330351677</v>
      </c>
      <c r="U73" s="65">
        <f>IF($E70   =0,0,($Q70   /$E70 )*100)</f>
        <v>30.312836115604735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838300000</v>
      </c>
      <c r="C74" s="105">
        <f>SUM(C9:C15,C18:C24,C27:C30,C33,C36:C40,C43:C53,C56:C59,C62:C66,C70:C71)</f>
        <v>-6017000</v>
      </c>
      <c r="D74" s="105"/>
      <c r="E74" s="105">
        <f>$B74      +$C74      +$D74</f>
        <v>832283000</v>
      </c>
      <c r="F74" s="106">
        <f t="shared" ref="F74:O74" si="46">SUM(F9:F15,F18:F24,F27:F30,F33,F36:F40,F43:F53,F56:F59,F62:F66,F70:F71)</f>
        <v>832283000</v>
      </c>
      <c r="G74" s="107">
        <f t="shared" si="46"/>
        <v>451956000</v>
      </c>
      <c r="H74" s="106">
        <f t="shared" si="46"/>
        <v>76607000</v>
      </c>
      <c r="I74" s="107">
        <f t="shared" si="46"/>
        <v>99112199</v>
      </c>
      <c r="J74" s="106">
        <f t="shared" si="46"/>
        <v>229324000</v>
      </c>
      <c r="K74" s="107">
        <f t="shared" si="46"/>
        <v>127604418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305931000</v>
      </c>
      <c r="Q74" s="107">
        <f>$I74      +$K74      +$M74      +$O74</f>
        <v>226716617</v>
      </c>
      <c r="R74" s="61">
        <f>IF(($H74      =0),0,((($J74      -$H74      )/$H74      )*100))</f>
        <v>199.35123422141581</v>
      </c>
      <c r="S74" s="62">
        <f>IF(($I74      =0),0,((($K74      -$I74      )/$I74      )*100))</f>
        <v>28.747439051372474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44.823019027707169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33.217043181921404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15755000</v>
      </c>
      <c r="C87" s="119">
        <f t="shared" si="55"/>
        <v>51000</v>
      </c>
      <c r="D87" s="119">
        <f t="shared" si="55"/>
        <v>0</v>
      </c>
      <c r="E87" s="119">
        <f t="shared" si="55"/>
        <v>15806000</v>
      </c>
      <c r="F87" s="119">
        <f t="shared" si="55"/>
        <v>0</v>
      </c>
      <c r="G87" s="119">
        <f t="shared" si="55"/>
        <v>0</v>
      </c>
      <c r="H87" s="119">
        <f t="shared" si="55"/>
        <v>89000</v>
      </c>
      <c r="I87" s="119">
        <f t="shared" si="55"/>
        <v>0</v>
      </c>
      <c r="J87" s="119">
        <f t="shared" si="55"/>
        <v>13000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102000</v>
      </c>
      <c r="Q87" s="120">
        <f t="shared" si="55"/>
        <v>0</v>
      </c>
      <c r="R87" s="85">
        <f t="shared" si="55"/>
        <v>-85.393258426966284</v>
      </c>
      <c r="S87" s="85">
        <f t="shared" si="55"/>
        <v>0</v>
      </c>
      <c r="T87" s="86">
        <f>IF(SUM($E88:$E96) =0,0,(P87   /SUM($E88:$E96) )*100)</f>
        <v>0.64532456029355945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>
        <v>86000</v>
      </c>
      <c r="C88" s="121">
        <v>51000</v>
      </c>
      <c r="D88" s="121"/>
      <c r="E88" s="121">
        <f t="shared" ref="E88:E96" si="56">$B88      +$C88      +$D88</f>
        <v>137000</v>
      </c>
      <c r="F88" s="121">
        <v>0</v>
      </c>
      <c r="G88" s="121">
        <v>0</v>
      </c>
      <c r="H88" s="121">
        <v>89000</v>
      </c>
      <c r="I88" s="121"/>
      <c r="J88" s="121">
        <v>13000</v>
      </c>
      <c r="K88" s="121"/>
      <c r="L88" s="121"/>
      <c r="M88" s="121"/>
      <c r="N88" s="121"/>
      <c r="O88" s="121"/>
      <c r="P88" s="121">
        <f t="shared" ref="P88:P96" si="57">$H88      +$J88      +$L88      +$N88</f>
        <v>102000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-85.393258426966284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74.452554744525543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15669000</v>
      </c>
      <c r="C91" s="93"/>
      <c r="D91" s="93"/>
      <c r="E91" s="93">
        <f t="shared" si="56"/>
        <v>15669000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15755000</v>
      </c>
      <c r="C114" s="128">
        <f t="shared" si="69"/>
        <v>51000</v>
      </c>
      <c r="D114" s="128">
        <f t="shared" si="69"/>
        <v>0</v>
      </c>
      <c r="E114" s="128">
        <f t="shared" si="69"/>
        <v>15806000</v>
      </c>
      <c r="F114" s="128">
        <f t="shared" si="69"/>
        <v>0</v>
      </c>
      <c r="G114" s="128">
        <f t="shared" si="69"/>
        <v>0</v>
      </c>
      <c r="H114" s="128">
        <f t="shared" si="69"/>
        <v>89000</v>
      </c>
      <c r="I114" s="128">
        <f t="shared" si="69"/>
        <v>0</v>
      </c>
      <c r="J114" s="128">
        <f t="shared" si="69"/>
        <v>13000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102000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6.4532456029355945E-3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15755000</v>
      </c>
      <c r="C115" s="130">
        <f t="shared" ref="C115:Q115" si="70">C87</f>
        <v>51000</v>
      </c>
      <c r="D115" s="130">
        <f t="shared" si="70"/>
        <v>0</v>
      </c>
      <c r="E115" s="130">
        <f t="shared" si="70"/>
        <v>15806000</v>
      </c>
      <c r="F115" s="130">
        <f t="shared" si="70"/>
        <v>0</v>
      </c>
      <c r="G115" s="130">
        <f t="shared" si="70"/>
        <v>0</v>
      </c>
      <c r="H115" s="130">
        <f t="shared" si="70"/>
        <v>89000</v>
      </c>
      <c r="I115" s="130">
        <f t="shared" si="70"/>
        <v>0</v>
      </c>
      <c r="J115" s="130">
        <f t="shared" si="70"/>
        <v>13000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102000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6.4532456029355945E-3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d/8niz4VNTG3hVIin9Ag+5HW3tMnjrVluxEOUQiyVTkKVCZa46MLDrDh4bpbYR1RwID+QJhv2sTYQJ5Y4UQNbQ==" saltValue="KSRgbWyRpR7uAn14YFlpd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2400000</v>
      </c>
      <c r="C10" s="93"/>
      <c r="D10" s="93"/>
      <c r="E10" s="93">
        <f t="shared" ref="E10:E16" si="0">$B10      +$C10      +$D10</f>
        <v>2400000</v>
      </c>
      <c r="F10" s="94">
        <v>2400000</v>
      </c>
      <c r="G10" s="95">
        <v>2400000</v>
      </c>
      <c r="H10" s="94"/>
      <c r="I10" s="95">
        <v>112500</v>
      </c>
      <c r="J10" s="94"/>
      <c r="K10" s="95"/>
      <c r="L10" s="94"/>
      <c r="M10" s="95"/>
      <c r="N10" s="94"/>
      <c r="O10" s="95"/>
      <c r="P10" s="94">
        <f t="shared" ref="P10:P16" si="1">$H10      +$J10      +$L10      +$N10</f>
        <v>0</v>
      </c>
      <c r="Q10" s="95">
        <f t="shared" ref="Q10:Q16" si="2">$I10      +$K10      +$M10      +$O10</f>
        <v>112500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-100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4.6875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2400000</v>
      </c>
      <c r="C16" s="96">
        <f>SUM(C9:C15)</f>
        <v>0</v>
      </c>
      <c r="D16" s="96"/>
      <c r="E16" s="96">
        <f t="shared" si="0"/>
        <v>2400000</v>
      </c>
      <c r="F16" s="97">
        <f t="shared" ref="F16:O16" si="7">SUM(F9:F15)</f>
        <v>2400000</v>
      </c>
      <c r="G16" s="98">
        <f t="shared" si="7"/>
        <v>2400000</v>
      </c>
      <c r="H16" s="97">
        <f t="shared" si="7"/>
        <v>0</v>
      </c>
      <c r="I16" s="98">
        <f t="shared" si="7"/>
        <v>112500</v>
      </c>
      <c r="J16" s="97">
        <f t="shared" si="7"/>
        <v>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0</v>
      </c>
      <c r="Q16" s="98">
        <f t="shared" si="2"/>
        <v>112500</v>
      </c>
      <c r="R16" s="52">
        <f t="shared" si="3"/>
        <v>0</v>
      </c>
      <c r="S16" s="53">
        <f t="shared" si="4"/>
        <v>-100</v>
      </c>
      <c r="T16" s="52">
        <f>IF((SUM($E9:$E13))=0,0,(P16/(SUM($E9:$E13))*100))</f>
        <v>0</v>
      </c>
      <c r="U16" s="54">
        <f>IF((SUM($E9:$E13))=0,0,(Q16/(SUM($E9:$E13))*100))</f>
        <v>4.6875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15716000</v>
      </c>
      <c r="C22" s="93"/>
      <c r="D22" s="93"/>
      <c r="E22" s="93">
        <f t="shared" si="8"/>
        <v>15716000</v>
      </c>
      <c r="F22" s="94">
        <v>15716000</v>
      </c>
      <c r="G22" s="95">
        <v>3143000</v>
      </c>
      <c r="H22" s="94"/>
      <c r="I22" s="95"/>
      <c r="J22" s="94">
        <v>2030000</v>
      </c>
      <c r="K22" s="95"/>
      <c r="L22" s="94"/>
      <c r="M22" s="95"/>
      <c r="N22" s="94"/>
      <c r="O22" s="95"/>
      <c r="P22" s="94">
        <f t="shared" si="9"/>
        <v>2030000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12.916772715703742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15716000</v>
      </c>
      <c r="C25" s="96">
        <f>SUM(C18:C24)</f>
        <v>0</v>
      </c>
      <c r="D25" s="96"/>
      <c r="E25" s="96">
        <f t="shared" si="8"/>
        <v>15716000</v>
      </c>
      <c r="F25" s="97">
        <f t="shared" ref="F25:O25" si="15">SUM(F18:F24)</f>
        <v>15716000</v>
      </c>
      <c r="G25" s="98">
        <f t="shared" si="15"/>
        <v>3143000</v>
      </c>
      <c r="H25" s="97">
        <f t="shared" si="15"/>
        <v>0</v>
      </c>
      <c r="I25" s="98">
        <f t="shared" si="15"/>
        <v>0</v>
      </c>
      <c r="J25" s="97">
        <f t="shared" si="15"/>
        <v>2030000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2030000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12.916772715703742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2005000</v>
      </c>
      <c r="C33" s="93"/>
      <c r="D33" s="93"/>
      <c r="E33" s="93">
        <f>$B33      +$C33      +$D33</f>
        <v>2005000</v>
      </c>
      <c r="F33" s="94">
        <v>2005000</v>
      </c>
      <c r="G33" s="95">
        <v>1403000</v>
      </c>
      <c r="H33" s="94">
        <v>501000</v>
      </c>
      <c r="I33" s="95">
        <v>1148683</v>
      </c>
      <c r="J33" s="94"/>
      <c r="K33" s="95"/>
      <c r="L33" s="94"/>
      <c r="M33" s="95"/>
      <c r="N33" s="94"/>
      <c r="O33" s="95"/>
      <c r="P33" s="94">
        <f>$H33      +$J33      +$L33      +$N33</f>
        <v>501000</v>
      </c>
      <c r="Q33" s="95">
        <f>$I33      +$K33      +$M33      +$O33</f>
        <v>1148683</v>
      </c>
      <c r="R33" s="48">
        <f>IF(($H33      =0),0,((($J33      -$H33      )/$H33      )*100))</f>
        <v>-100</v>
      </c>
      <c r="S33" s="49">
        <f>IF(($I33      =0),0,((($K33      -$I33      )/$I33      )*100))</f>
        <v>-100</v>
      </c>
      <c r="T33" s="48">
        <f>IF(($E33      =0),0,(($P33      /$E33      )*100))</f>
        <v>24.987531172069826</v>
      </c>
      <c r="U33" s="50">
        <f>IF(($E33      =0),0,(($Q33      /$E33      )*100))</f>
        <v>57.290922693266836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2005000</v>
      </c>
      <c r="C34" s="96">
        <f>C33</f>
        <v>0</v>
      </c>
      <c r="D34" s="96"/>
      <c r="E34" s="96">
        <f>$B34      +$C34      +$D34</f>
        <v>2005000</v>
      </c>
      <c r="F34" s="97">
        <f t="shared" ref="F34:O34" si="17">F33</f>
        <v>2005000</v>
      </c>
      <c r="G34" s="98">
        <f t="shared" si="17"/>
        <v>1403000</v>
      </c>
      <c r="H34" s="97">
        <f t="shared" si="17"/>
        <v>501000</v>
      </c>
      <c r="I34" s="98">
        <f t="shared" si="17"/>
        <v>1148683</v>
      </c>
      <c r="J34" s="97">
        <f t="shared" si="17"/>
        <v>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501000</v>
      </c>
      <c r="Q34" s="98">
        <f>$I34      +$K34      +$M34      +$O34</f>
        <v>1148683</v>
      </c>
      <c r="R34" s="52">
        <f>IF(($H34      =0),0,((($J34      -$H34      )/$H34      )*100))</f>
        <v>-100</v>
      </c>
      <c r="S34" s="53">
        <f>IF(($I34      =0),0,((($K34      -$I34      )/$I34      )*100))</f>
        <v>-100</v>
      </c>
      <c r="T34" s="52">
        <f>IF($E34   =0,0,($P34   /$E34   )*100)</f>
        <v>24.987531172069826</v>
      </c>
      <c r="U34" s="54">
        <f>IF($E34   =0,0,($Q34   /$E34   )*100)</f>
        <v>57.290922693266836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4304000</v>
      </c>
      <c r="C37" s="93"/>
      <c r="D37" s="93"/>
      <c r="E37" s="93">
        <f t="shared" si="18"/>
        <v>4304000</v>
      </c>
      <c r="F37" s="94">
        <v>4304000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4304000</v>
      </c>
      <c r="C41" s="96">
        <f>SUM(C36:C40)</f>
        <v>0</v>
      </c>
      <c r="D41" s="96"/>
      <c r="E41" s="96">
        <f t="shared" si="18"/>
        <v>4304000</v>
      </c>
      <c r="F41" s="97">
        <f t="shared" ref="F41:O41" si="25">SUM(F36:F40)</f>
        <v>4304000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24425000</v>
      </c>
      <c r="C68" s="105">
        <f>SUM(C9:C15,C18:C24,C27:C30,C33,C36:C40,C43:C53,C56:C59,C62:C66)</f>
        <v>0</v>
      </c>
      <c r="D68" s="105"/>
      <c r="E68" s="105">
        <f t="shared" si="35"/>
        <v>24425000</v>
      </c>
      <c r="F68" s="106">
        <f t="shared" ref="F68:O68" si="43">SUM(F9:F15,F18:F24,F27:F30,F33,F36:F40,F43:F53,F56:F59,F62:F66)</f>
        <v>24425000</v>
      </c>
      <c r="G68" s="107">
        <f t="shared" si="43"/>
        <v>6946000</v>
      </c>
      <c r="H68" s="106">
        <f t="shared" si="43"/>
        <v>501000</v>
      </c>
      <c r="I68" s="107">
        <f t="shared" si="43"/>
        <v>1261183</v>
      </c>
      <c r="J68" s="106">
        <f t="shared" si="43"/>
        <v>2030000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2531000</v>
      </c>
      <c r="Q68" s="107">
        <f t="shared" si="37"/>
        <v>1261183</v>
      </c>
      <c r="R68" s="61">
        <f t="shared" si="38"/>
        <v>305.18962075848304</v>
      </c>
      <c r="S68" s="62">
        <f t="shared" si="39"/>
        <v>-100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12.578897669101933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6.2679936384871526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51769000</v>
      </c>
      <c r="C70" s="93"/>
      <c r="D70" s="93"/>
      <c r="E70" s="93">
        <f>$B70      +$C70      +$D70</f>
        <v>51769000</v>
      </c>
      <c r="F70" s="94">
        <v>51769000</v>
      </c>
      <c r="G70" s="95">
        <v>37000000</v>
      </c>
      <c r="H70" s="94">
        <v>10711000</v>
      </c>
      <c r="I70" s="95">
        <v>8387682</v>
      </c>
      <c r="J70" s="94">
        <v>19809000</v>
      </c>
      <c r="K70" s="95"/>
      <c r="L70" s="94"/>
      <c r="M70" s="95"/>
      <c r="N70" s="94"/>
      <c r="O70" s="95"/>
      <c r="P70" s="94">
        <f>$H70      +$J70      +$L70      +$N70</f>
        <v>30520000</v>
      </c>
      <c r="Q70" s="95">
        <f>$I70      +$K70      +$M70      +$O70</f>
        <v>8387682</v>
      </c>
      <c r="R70" s="48">
        <f>IF(($H70      =0),0,((($J70      -$H70      )/$H70      )*100))</f>
        <v>84.940715152646803</v>
      </c>
      <c r="S70" s="49">
        <f>IF(($I70      =0),0,((($K70      -$I70      )/$I70      )*100))</f>
        <v>-100</v>
      </c>
      <c r="T70" s="48">
        <f>IF(($E70      =0),0,(($P70      /$E70      )*100))</f>
        <v>58.954200390194899</v>
      </c>
      <c r="U70" s="50">
        <f>IF(($E70      =0),0,(($Q70      /$E70      )*100))</f>
        <v>16.202132550367981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51769000</v>
      </c>
      <c r="C72" s="102">
        <f>SUM(C70:C71)</f>
        <v>0</v>
      </c>
      <c r="D72" s="102"/>
      <c r="E72" s="102">
        <f>$B72      +$C72      +$D72</f>
        <v>51769000</v>
      </c>
      <c r="F72" s="103">
        <f t="shared" ref="F72:O72" si="44">SUM(F70:F71)</f>
        <v>51769000</v>
      </c>
      <c r="G72" s="104">
        <f t="shared" si="44"/>
        <v>37000000</v>
      </c>
      <c r="H72" s="103">
        <f t="shared" si="44"/>
        <v>10711000</v>
      </c>
      <c r="I72" s="104">
        <f t="shared" si="44"/>
        <v>8387682</v>
      </c>
      <c r="J72" s="103">
        <f t="shared" si="44"/>
        <v>19809000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30520000</v>
      </c>
      <c r="Q72" s="104">
        <f>$I72      +$K72      +$M72      +$O72</f>
        <v>8387682</v>
      </c>
      <c r="R72" s="57">
        <f>IF(($H72      =0),0,((($J72      -$H72      )/$H72      )*100))</f>
        <v>84.940715152646803</v>
      </c>
      <c r="S72" s="58">
        <f>IF(($I72      =0),0,((($K72      -$I72      )/$I72      )*100))</f>
        <v>-100</v>
      </c>
      <c r="T72" s="57">
        <f>IF(($E70      =0),0,(($P70      /$E70      )*100))</f>
        <v>58.954200390194899</v>
      </c>
      <c r="U72" s="59">
        <f>IF($E70   =0,0,($Q70   /$E70 )*100)</f>
        <v>16.202132550367981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51769000</v>
      </c>
      <c r="C73" s="105">
        <f>SUM(C70:C71)</f>
        <v>0</v>
      </c>
      <c r="D73" s="105"/>
      <c r="E73" s="105">
        <f>$B73      +$C73      +$D73</f>
        <v>51769000</v>
      </c>
      <c r="F73" s="106">
        <f t="shared" ref="F73:O73" si="45">SUM(F70:F71)</f>
        <v>51769000</v>
      </c>
      <c r="G73" s="107">
        <f t="shared" si="45"/>
        <v>37000000</v>
      </c>
      <c r="H73" s="106">
        <f t="shared" si="45"/>
        <v>10711000</v>
      </c>
      <c r="I73" s="107">
        <f t="shared" si="45"/>
        <v>8387682</v>
      </c>
      <c r="J73" s="106">
        <f t="shared" si="45"/>
        <v>19809000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30520000</v>
      </c>
      <c r="Q73" s="107">
        <f>$I73      +$K73      +$M73      +$O73</f>
        <v>8387682</v>
      </c>
      <c r="R73" s="61">
        <f>IF(($H73      =0),0,((($J73      -$H73      )/$H73      )*100))</f>
        <v>84.940715152646803</v>
      </c>
      <c r="S73" s="62">
        <f>IF(($I73      =0),0,((($K73      -$I73      )/$I73      )*100))</f>
        <v>-100</v>
      </c>
      <c r="T73" s="61">
        <f>IF(($E70      =0),0,(($P70      /$E70      )*100))</f>
        <v>58.954200390194899</v>
      </c>
      <c r="U73" s="65">
        <f>IF($E70   =0,0,($Q70   /$E70 )*100)</f>
        <v>16.202132550367981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76194000</v>
      </c>
      <c r="C74" s="105">
        <f>SUM(C9:C15,C18:C24,C27:C30,C33,C36:C40,C43:C53,C56:C59,C62:C66,C70:C71)</f>
        <v>0</v>
      </c>
      <c r="D74" s="105"/>
      <c r="E74" s="105">
        <f>$B74      +$C74      +$D74</f>
        <v>76194000</v>
      </c>
      <c r="F74" s="106">
        <f t="shared" ref="F74:O74" si="46">SUM(F9:F15,F18:F24,F27:F30,F33,F36:F40,F43:F53,F56:F59,F62:F66,F70:F71)</f>
        <v>76194000</v>
      </c>
      <c r="G74" s="107">
        <f t="shared" si="46"/>
        <v>43946000</v>
      </c>
      <c r="H74" s="106">
        <f t="shared" si="46"/>
        <v>11212000</v>
      </c>
      <c r="I74" s="107">
        <f t="shared" si="46"/>
        <v>9648865</v>
      </c>
      <c r="J74" s="106">
        <f t="shared" si="46"/>
        <v>21839000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33051000</v>
      </c>
      <c r="Q74" s="107">
        <f>$I74      +$K74      +$M74      +$O74</f>
        <v>9648865</v>
      </c>
      <c r="R74" s="61">
        <f>IF(($H74      =0),0,((($J74      -$H74      )/$H74      )*100))</f>
        <v>94.782376025686759</v>
      </c>
      <c r="S74" s="62">
        <f>IF(($I74      =0),0,((($K74      -$I74      )/$I74      )*100))</f>
        <v>-100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45.974405341493949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13.421706774238421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ILrN1QTRGWgI6VvgqmcfK9lNRjeLNLmUkmUMMfEASU4MykxYXEQP/s17MN2NjeL/yNsJai+TDdOjHOZpeOwLvQ==" saltValue="SJ07bjaw+74EE/SvJlvfz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2200000</v>
      </c>
      <c r="C10" s="93"/>
      <c r="D10" s="93"/>
      <c r="E10" s="93">
        <f t="shared" ref="E10:E16" si="0">$B10      +$C10      +$D10</f>
        <v>2200000</v>
      </c>
      <c r="F10" s="94">
        <v>2200000</v>
      </c>
      <c r="G10" s="95">
        <v>2200000</v>
      </c>
      <c r="H10" s="94">
        <v>661000</v>
      </c>
      <c r="I10" s="95"/>
      <c r="J10" s="94">
        <v>703000</v>
      </c>
      <c r="K10" s="95">
        <v>1152024</v>
      </c>
      <c r="L10" s="94"/>
      <c r="M10" s="95"/>
      <c r="N10" s="94"/>
      <c r="O10" s="95"/>
      <c r="P10" s="94">
        <f t="shared" ref="P10:P16" si="1">$H10      +$J10      +$L10      +$N10</f>
        <v>1364000</v>
      </c>
      <c r="Q10" s="95">
        <f t="shared" ref="Q10:Q16" si="2">$I10      +$K10      +$M10      +$O10</f>
        <v>1152024</v>
      </c>
      <c r="R10" s="48">
        <f t="shared" ref="R10:R16" si="3">IF(($H10      =0),0,((($J10      -$H10      )/$H10      )*100))</f>
        <v>6.3540090771558244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62</v>
      </c>
      <c r="U10" s="50">
        <f t="shared" ref="U10:U15" si="6">IF(($E10      =0),0,(($Q10      /$E10      )*100))</f>
        <v>52.364727272727272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2200000</v>
      </c>
      <c r="C16" s="96">
        <f>SUM(C9:C15)</f>
        <v>0</v>
      </c>
      <c r="D16" s="96"/>
      <c r="E16" s="96">
        <f t="shared" si="0"/>
        <v>2200000</v>
      </c>
      <c r="F16" s="97">
        <f t="shared" ref="F16:O16" si="7">SUM(F9:F15)</f>
        <v>2200000</v>
      </c>
      <c r="G16" s="98">
        <f t="shared" si="7"/>
        <v>2200000</v>
      </c>
      <c r="H16" s="97">
        <f t="shared" si="7"/>
        <v>661000</v>
      </c>
      <c r="I16" s="98">
        <f t="shared" si="7"/>
        <v>0</v>
      </c>
      <c r="J16" s="97">
        <f t="shared" si="7"/>
        <v>703000</v>
      </c>
      <c r="K16" s="98">
        <f t="shared" si="7"/>
        <v>1152024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1364000</v>
      </c>
      <c r="Q16" s="98">
        <f t="shared" si="2"/>
        <v>1152024</v>
      </c>
      <c r="R16" s="52">
        <f t="shared" si="3"/>
        <v>6.3540090771558244</v>
      </c>
      <c r="S16" s="53">
        <f t="shared" si="4"/>
        <v>0</v>
      </c>
      <c r="T16" s="52">
        <f>IF((SUM($E9:$E13))=0,0,(P16/(SUM($E9:$E13))*100))</f>
        <v>62</v>
      </c>
      <c r="U16" s="54">
        <f>IF((SUM($E9:$E13))=0,0,(Q16/(SUM($E9:$E13))*100))</f>
        <v>52.364727272727272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1386000</v>
      </c>
      <c r="C33" s="93"/>
      <c r="D33" s="93"/>
      <c r="E33" s="93">
        <f>$B33      +$C33      +$D33</f>
        <v>1386000</v>
      </c>
      <c r="F33" s="94">
        <v>1386000</v>
      </c>
      <c r="G33" s="95">
        <v>971000</v>
      </c>
      <c r="H33" s="94">
        <v>347000</v>
      </c>
      <c r="I33" s="95"/>
      <c r="J33" s="94">
        <v>339000</v>
      </c>
      <c r="K33" s="95">
        <v>839822</v>
      </c>
      <c r="L33" s="94"/>
      <c r="M33" s="95"/>
      <c r="N33" s="94"/>
      <c r="O33" s="95"/>
      <c r="P33" s="94">
        <f>$H33      +$J33      +$L33      +$N33</f>
        <v>686000</v>
      </c>
      <c r="Q33" s="95">
        <f>$I33      +$K33      +$M33      +$O33</f>
        <v>839822</v>
      </c>
      <c r="R33" s="48">
        <f>IF(($H33      =0),0,((($J33      -$H33      )/$H33      )*100))</f>
        <v>-2.3054755043227666</v>
      </c>
      <c r="S33" s="49">
        <f>IF(($I33      =0),0,((($K33      -$I33      )/$I33      )*100))</f>
        <v>0</v>
      </c>
      <c r="T33" s="48">
        <f>IF(($E33      =0),0,(($P33      /$E33      )*100))</f>
        <v>49.494949494949495</v>
      </c>
      <c r="U33" s="50">
        <f>IF(($E33      =0),0,(($Q33      /$E33      )*100))</f>
        <v>60.59321789321789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1386000</v>
      </c>
      <c r="C34" s="96">
        <f>C33</f>
        <v>0</v>
      </c>
      <c r="D34" s="96"/>
      <c r="E34" s="96">
        <f>$B34      +$C34      +$D34</f>
        <v>1386000</v>
      </c>
      <c r="F34" s="97">
        <f t="shared" ref="F34:O34" si="17">F33</f>
        <v>1386000</v>
      </c>
      <c r="G34" s="98">
        <f t="shared" si="17"/>
        <v>971000</v>
      </c>
      <c r="H34" s="97">
        <f t="shared" si="17"/>
        <v>347000</v>
      </c>
      <c r="I34" s="98">
        <f t="shared" si="17"/>
        <v>0</v>
      </c>
      <c r="J34" s="97">
        <f t="shared" si="17"/>
        <v>339000</v>
      </c>
      <c r="K34" s="98">
        <f t="shared" si="17"/>
        <v>839822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686000</v>
      </c>
      <c r="Q34" s="98">
        <f>$I34      +$K34      +$M34      +$O34</f>
        <v>839822</v>
      </c>
      <c r="R34" s="52">
        <f>IF(($H34      =0),0,((($J34      -$H34      )/$H34      )*100))</f>
        <v>-2.3054755043227666</v>
      </c>
      <c r="S34" s="53">
        <f>IF(($I34      =0),0,((($K34      -$I34      )/$I34      )*100))</f>
        <v>0</v>
      </c>
      <c r="T34" s="52">
        <f>IF($E34   =0,0,($P34   /$E34   )*100)</f>
        <v>49.494949494949495</v>
      </c>
      <c r="U34" s="54">
        <f>IF($E34   =0,0,($Q34   /$E34   )*100)</f>
        <v>60.59321789321789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21930000</v>
      </c>
      <c r="C36" s="93"/>
      <c r="D36" s="93"/>
      <c r="E36" s="93">
        <f t="shared" ref="E36:E41" si="18">$B36      +$C36      +$D36</f>
        <v>21930000</v>
      </c>
      <c r="F36" s="94">
        <v>21930000</v>
      </c>
      <c r="G36" s="95">
        <v>18930000</v>
      </c>
      <c r="H36" s="94"/>
      <c r="I36" s="95"/>
      <c r="J36" s="94">
        <v>7516000</v>
      </c>
      <c r="K36" s="95"/>
      <c r="L36" s="94"/>
      <c r="M36" s="95"/>
      <c r="N36" s="94"/>
      <c r="O36" s="95"/>
      <c r="P36" s="94">
        <f t="shared" ref="P36:P41" si="19">$H36      +$J36      +$L36      +$N36</f>
        <v>7516000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34.272685818513452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4218000</v>
      </c>
      <c r="C37" s="93"/>
      <c r="D37" s="93"/>
      <c r="E37" s="93">
        <f t="shared" si="18"/>
        <v>4218000</v>
      </c>
      <c r="F37" s="94">
        <v>4218000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26148000</v>
      </c>
      <c r="C41" s="96">
        <f>SUM(C36:C40)</f>
        <v>0</v>
      </c>
      <c r="D41" s="96"/>
      <c r="E41" s="96">
        <f t="shared" si="18"/>
        <v>26148000</v>
      </c>
      <c r="F41" s="97">
        <f t="shared" ref="F41:O41" si="25">SUM(F36:F40)</f>
        <v>26148000</v>
      </c>
      <c r="G41" s="98">
        <f t="shared" si="25"/>
        <v>18930000</v>
      </c>
      <c r="H41" s="97">
        <f t="shared" si="25"/>
        <v>0</v>
      </c>
      <c r="I41" s="98">
        <f t="shared" si="25"/>
        <v>0</v>
      </c>
      <c r="J41" s="97">
        <f t="shared" si="25"/>
        <v>7516000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7516000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34.272685818513452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29734000</v>
      </c>
      <c r="C68" s="105">
        <f>SUM(C9:C15,C18:C24,C27:C30,C33,C36:C40,C43:C53,C56:C59,C62:C66)</f>
        <v>0</v>
      </c>
      <c r="D68" s="105"/>
      <c r="E68" s="105">
        <f t="shared" si="35"/>
        <v>29734000</v>
      </c>
      <c r="F68" s="106">
        <f t="shared" ref="F68:O68" si="43">SUM(F9:F15,F18:F24,F27:F30,F33,F36:F40,F43:F53,F56:F59,F62:F66)</f>
        <v>29734000</v>
      </c>
      <c r="G68" s="107">
        <f t="shared" si="43"/>
        <v>22101000</v>
      </c>
      <c r="H68" s="106">
        <f t="shared" si="43"/>
        <v>1008000</v>
      </c>
      <c r="I68" s="107">
        <f t="shared" si="43"/>
        <v>0</v>
      </c>
      <c r="J68" s="106">
        <f t="shared" si="43"/>
        <v>8558000</v>
      </c>
      <c r="K68" s="107">
        <f t="shared" si="43"/>
        <v>1991846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9566000</v>
      </c>
      <c r="Q68" s="107">
        <f t="shared" si="37"/>
        <v>1991846</v>
      </c>
      <c r="R68" s="61">
        <f t="shared" si="38"/>
        <v>749.00793650793651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37.490202226054244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7.8062627371061293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40820000</v>
      </c>
      <c r="C70" s="93"/>
      <c r="D70" s="93"/>
      <c r="E70" s="93">
        <f>$B70      +$C70      +$D70</f>
        <v>40820000</v>
      </c>
      <c r="F70" s="94">
        <v>40820000</v>
      </c>
      <c r="G70" s="95">
        <v>35890000</v>
      </c>
      <c r="H70" s="94">
        <v>4387000</v>
      </c>
      <c r="I70" s="95"/>
      <c r="J70" s="94">
        <v>12360000</v>
      </c>
      <c r="K70" s="95">
        <v>19688889</v>
      </c>
      <c r="L70" s="94"/>
      <c r="M70" s="95"/>
      <c r="N70" s="94"/>
      <c r="O70" s="95"/>
      <c r="P70" s="94">
        <f>$H70      +$J70      +$L70      +$N70</f>
        <v>16747000</v>
      </c>
      <c r="Q70" s="95">
        <f>$I70      +$K70      +$M70      +$O70</f>
        <v>19688889</v>
      </c>
      <c r="R70" s="48">
        <f>IF(($H70      =0),0,((($J70      -$H70      )/$H70      )*100))</f>
        <v>181.74150900387508</v>
      </c>
      <c r="S70" s="49">
        <f>IF(($I70      =0),0,((($K70      -$I70      )/$I70      )*100))</f>
        <v>0</v>
      </c>
      <c r="T70" s="48">
        <f>IF(($E70      =0),0,(($P70      /$E70      )*100))</f>
        <v>41.026457618814305</v>
      </c>
      <c r="U70" s="50">
        <f>IF(($E70      =0),0,(($Q70      /$E70      )*100))</f>
        <v>48.233437040666338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40820000</v>
      </c>
      <c r="C72" s="102">
        <f>SUM(C70:C71)</f>
        <v>0</v>
      </c>
      <c r="D72" s="102"/>
      <c r="E72" s="102">
        <f>$B72      +$C72      +$D72</f>
        <v>40820000</v>
      </c>
      <c r="F72" s="103">
        <f t="shared" ref="F72:O72" si="44">SUM(F70:F71)</f>
        <v>40820000</v>
      </c>
      <c r="G72" s="104">
        <f t="shared" si="44"/>
        <v>35890000</v>
      </c>
      <c r="H72" s="103">
        <f t="shared" si="44"/>
        <v>4387000</v>
      </c>
      <c r="I72" s="104">
        <f t="shared" si="44"/>
        <v>0</v>
      </c>
      <c r="J72" s="103">
        <f t="shared" si="44"/>
        <v>12360000</v>
      </c>
      <c r="K72" s="104">
        <f t="shared" si="44"/>
        <v>19688889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16747000</v>
      </c>
      <c r="Q72" s="104">
        <f>$I72      +$K72      +$M72      +$O72</f>
        <v>19688889</v>
      </c>
      <c r="R72" s="57">
        <f>IF(($H72      =0),0,((($J72      -$H72      )/$H72      )*100))</f>
        <v>181.74150900387508</v>
      </c>
      <c r="S72" s="58">
        <f>IF(($I72      =0),0,((($K72      -$I72      )/$I72      )*100))</f>
        <v>0</v>
      </c>
      <c r="T72" s="57">
        <f>IF(($E70      =0),0,(($P70      /$E70      )*100))</f>
        <v>41.026457618814305</v>
      </c>
      <c r="U72" s="59">
        <f>IF($E70   =0,0,($Q70   /$E70 )*100)</f>
        <v>48.233437040666338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40820000</v>
      </c>
      <c r="C73" s="105">
        <f>SUM(C70:C71)</f>
        <v>0</v>
      </c>
      <c r="D73" s="105"/>
      <c r="E73" s="105">
        <f>$B73      +$C73      +$D73</f>
        <v>40820000</v>
      </c>
      <c r="F73" s="106">
        <f t="shared" ref="F73:O73" si="45">SUM(F70:F71)</f>
        <v>40820000</v>
      </c>
      <c r="G73" s="107">
        <f t="shared" si="45"/>
        <v>35890000</v>
      </c>
      <c r="H73" s="106">
        <f t="shared" si="45"/>
        <v>4387000</v>
      </c>
      <c r="I73" s="107">
        <f t="shared" si="45"/>
        <v>0</v>
      </c>
      <c r="J73" s="106">
        <f t="shared" si="45"/>
        <v>12360000</v>
      </c>
      <c r="K73" s="107">
        <f t="shared" si="45"/>
        <v>19688889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16747000</v>
      </c>
      <c r="Q73" s="107">
        <f>$I73      +$K73      +$M73      +$O73</f>
        <v>19688889</v>
      </c>
      <c r="R73" s="61">
        <f>IF(($H73      =0),0,((($J73      -$H73      )/$H73      )*100))</f>
        <v>181.74150900387508</v>
      </c>
      <c r="S73" s="62">
        <f>IF(($I73      =0),0,((($K73      -$I73      )/$I73      )*100))</f>
        <v>0</v>
      </c>
      <c r="T73" s="61">
        <f>IF(($E70      =0),0,(($P70      /$E70      )*100))</f>
        <v>41.026457618814305</v>
      </c>
      <c r="U73" s="65">
        <f>IF($E70   =0,0,($Q70   /$E70 )*100)</f>
        <v>48.233437040666338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70554000</v>
      </c>
      <c r="C74" s="105">
        <f>SUM(C9:C15,C18:C24,C27:C30,C33,C36:C40,C43:C53,C56:C59,C62:C66,C70:C71)</f>
        <v>0</v>
      </c>
      <c r="D74" s="105"/>
      <c r="E74" s="105">
        <f>$B74      +$C74      +$D74</f>
        <v>70554000</v>
      </c>
      <c r="F74" s="106">
        <f t="shared" ref="F74:O74" si="46">SUM(F9:F15,F18:F24,F27:F30,F33,F36:F40,F43:F53,F56:F59,F62:F66,F70:F71)</f>
        <v>70554000</v>
      </c>
      <c r="G74" s="107">
        <f t="shared" si="46"/>
        <v>57991000</v>
      </c>
      <c r="H74" s="106">
        <f t="shared" si="46"/>
        <v>5395000</v>
      </c>
      <c r="I74" s="107">
        <f t="shared" si="46"/>
        <v>0</v>
      </c>
      <c r="J74" s="106">
        <f t="shared" si="46"/>
        <v>20918000</v>
      </c>
      <c r="K74" s="107">
        <f t="shared" si="46"/>
        <v>21680735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26313000</v>
      </c>
      <c r="Q74" s="107">
        <f>$I74      +$K74      +$M74      +$O74</f>
        <v>21680735</v>
      </c>
      <c r="R74" s="61">
        <f>IF(($H74      =0),0,((($J74      -$H74      )/$H74      )*100))</f>
        <v>287.72937905468024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39.666244573082487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32.683211227689341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gZ1jvRk12hYSuBkk2KTdpNicDKJUknfizjUfaAWU46TFx4OJJSAI/1SgaYTco37hFFBQ0T99Zm44s2wmsB1I2Q==" saltValue="x/BPEFUnuBt3m0uSXcK9j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2400000</v>
      </c>
      <c r="C10" s="93"/>
      <c r="D10" s="93"/>
      <c r="E10" s="93">
        <f t="shared" ref="E10:E16" si="0">$B10      +$C10      +$D10</f>
        <v>2400000</v>
      </c>
      <c r="F10" s="94">
        <v>2400000</v>
      </c>
      <c r="G10" s="95">
        <v>2400000</v>
      </c>
      <c r="H10" s="94">
        <v>323000</v>
      </c>
      <c r="I10" s="95">
        <v>565883</v>
      </c>
      <c r="J10" s="94">
        <v>477000</v>
      </c>
      <c r="K10" s="95">
        <v>476386</v>
      </c>
      <c r="L10" s="94"/>
      <c r="M10" s="95"/>
      <c r="N10" s="94"/>
      <c r="O10" s="95"/>
      <c r="P10" s="94">
        <f t="shared" ref="P10:P16" si="1">$H10      +$J10      +$L10      +$N10</f>
        <v>800000</v>
      </c>
      <c r="Q10" s="95">
        <f t="shared" ref="Q10:Q16" si="2">$I10      +$K10      +$M10      +$O10</f>
        <v>1042269</v>
      </c>
      <c r="R10" s="48">
        <f t="shared" ref="R10:R16" si="3">IF(($H10      =0),0,((($J10      -$H10      )/$H10      )*100))</f>
        <v>47.678018575851397</v>
      </c>
      <c r="S10" s="49">
        <f t="shared" ref="S10:S16" si="4">IF(($I10      =0),0,((($K10      -$I10      )/$I10      )*100))</f>
        <v>-15.815460086272251</v>
      </c>
      <c r="T10" s="48">
        <f t="shared" ref="T10:T15" si="5">IF(($E10      =0),0,(($P10      /$E10      )*100))</f>
        <v>33.333333333333329</v>
      </c>
      <c r="U10" s="50">
        <f t="shared" ref="U10:U15" si="6">IF(($E10      =0),0,(($Q10      /$E10      )*100))</f>
        <v>43.427875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8000000</v>
      </c>
      <c r="C11" s="93"/>
      <c r="D11" s="93"/>
      <c r="E11" s="93">
        <f t="shared" si="0"/>
        <v>8000000</v>
      </c>
      <c r="F11" s="94">
        <v>8000000</v>
      </c>
      <c r="G11" s="95">
        <v>4500000</v>
      </c>
      <c r="H11" s="94">
        <v>509000</v>
      </c>
      <c r="I11" s="95">
        <v>1098892</v>
      </c>
      <c r="J11" s="94">
        <v>3991000</v>
      </c>
      <c r="K11" s="95">
        <v>4046550</v>
      </c>
      <c r="L11" s="94"/>
      <c r="M11" s="95"/>
      <c r="N11" s="94"/>
      <c r="O11" s="95"/>
      <c r="P11" s="94">
        <f t="shared" si="1"/>
        <v>4500000</v>
      </c>
      <c r="Q11" s="95">
        <f t="shared" si="2"/>
        <v>5145442</v>
      </c>
      <c r="R11" s="48">
        <f t="shared" si="3"/>
        <v>684.08644400785863</v>
      </c>
      <c r="S11" s="49">
        <f t="shared" si="4"/>
        <v>268.23909901973991</v>
      </c>
      <c r="T11" s="48">
        <f t="shared" si="5"/>
        <v>56.25</v>
      </c>
      <c r="U11" s="50">
        <f t="shared" si="6"/>
        <v>64.318025000000006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44984000</v>
      </c>
      <c r="C13" s="93"/>
      <c r="D13" s="93"/>
      <c r="E13" s="93">
        <f t="shared" si="0"/>
        <v>44984000</v>
      </c>
      <c r="F13" s="94">
        <v>44984000</v>
      </c>
      <c r="G13" s="95">
        <v>40510000</v>
      </c>
      <c r="H13" s="94">
        <v>9947000</v>
      </c>
      <c r="I13" s="95">
        <v>11377130</v>
      </c>
      <c r="J13" s="94">
        <v>8077000</v>
      </c>
      <c r="K13" s="95">
        <v>12914864</v>
      </c>
      <c r="L13" s="94"/>
      <c r="M13" s="95"/>
      <c r="N13" s="94"/>
      <c r="O13" s="95"/>
      <c r="P13" s="94">
        <f t="shared" si="1"/>
        <v>18024000</v>
      </c>
      <c r="Q13" s="95">
        <f t="shared" si="2"/>
        <v>24291994</v>
      </c>
      <c r="R13" s="48">
        <f t="shared" si="3"/>
        <v>-18.79963808183372</v>
      </c>
      <c r="S13" s="49">
        <f t="shared" si="4"/>
        <v>13.516009749383192</v>
      </c>
      <c r="T13" s="48">
        <f t="shared" si="5"/>
        <v>40.067579583852037</v>
      </c>
      <c r="U13" s="50">
        <f t="shared" si="6"/>
        <v>54.001409390005342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55384000</v>
      </c>
      <c r="C16" s="96">
        <f>SUM(C9:C15)</f>
        <v>0</v>
      </c>
      <c r="D16" s="96"/>
      <c r="E16" s="96">
        <f t="shared" si="0"/>
        <v>55384000</v>
      </c>
      <c r="F16" s="97">
        <f t="shared" ref="F16:O16" si="7">SUM(F9:F15)</f>
        <v>55384000</v>
      </c>
      <c r="G16" s="98">
        <f t="shared" si="7"/>
        <v>47410000</v>
      </c>
      <c r="H16" s="97">
        <f t="shared" si="7"/>
        <v>10779000</v>
      </c>
      <c r="I16" s="98">
        <f t="shared" si="7"/>
        <v>13041905</v>
      </c>
      <c r="J16" s="97">
        <f t="shared" si="7"/>
        <v>12545000</v>
      </c>
      <c r="K16" s="98">
        <f t="shared" si="7"/>
        <v>17437800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23324000</v>
      </c>
      <c r="Q16" s="98">
        <f t="shared" si="2"/>
        <v>30479705</v>
      </c>
      <c r="R16" s="52">
        <f t="shared" si="3"/>
        <v>16.383709063920588</v>
      </c>
      <c r="S16" s="53">
        <f t="shared" si="4"/>
        <v>33.705927163248006</v>
      </c>
      <c r="T16" s="52">
        <f>IF((SUM($E9:$E13))=0,0,(P16/(SUM($E9:$E13))*100))</f>
        <v>42.113245702730026</v>
      </c>
      <c r="U16" s="54">
        <f>IF((SUM($E9:$E13))=0,0,(Q16/(SUM($E9:$E13))*100))</f>
        <v>55.033412176801967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>
        <v>413544000</v>
      </c>
      <c r="C18" s="93">
        <v>522000</v>
      </c>
      <c r="D18" s="93"/>
      <c r="E18" s="93">
        <f t="shared" ref="E18:E25" si="8">$B18      +$C18      +$D18</f>
        <v>414066000</v>
      </c>
      <c r="F18" s="94">
        <v>413544000</v>
      </c>
      <c r="G18" s="95">
        <v>248127000</v>
      </c>
      <c r="H18" s="94">
        <v>118443000</v>
      </c>
      <c r="I18" s="95">
        <v>122370245</v>
      </c>
      <c r="J18" s="94">
        <v>129684000</v>
      </c>
      <c r="K18" s="95">
        <v>137738753</v>
      </c>
      <c r="L18" s="94"/>
      <c r="M18" s="95"/>
      <c r="N18" s="94"/>
      <c r="O18" s="95"/>
      <c r="P18" s="94">
        <f t="shared" ref="P18:P25" si="9">$H18      +$J18      +$L18      +$N18</f>
        <v>248127000</v>
      </c>
      <c r="Q18" s="95">
        <f t="shared" ref="Q18:Q25" si="10">$I18      +$K18      +$M18      +$O18</f>
        <v>260108998</v>
      </c>
      <c r="R18" s="48">
        <f t="shared" ref="R18:R25" si="11">IF(($H18      =0),0,((($J18      -$H18      )/$H18      )*100))</f>
        <v>9.4906410678554245</v>
      </c>
      <c r="S18" s="49">
        <f t="shared" ref="S18:S25" si="12">IF(($I18      =0),0,((($K18      -$I18      )/$I18      )*100))</f>
        <v>12.559023641735784</v>
      </c>
      <c r="T18" s="48">
        <f t="shared" ref="T18:T24" si="13">IF(($E18      =0),0,(($P18      /$E18      )*100))</f>
        <v>59.924504789091593</v>
      </c>
      <c r="U18" s="50">
        <f t="shared" ref="U18:U24" si="14">IF(($E18      =0),0,(($Q18      /$E18      )*100))</f>
        <v>62.818245883506499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4765000</v>
      </c>
      <c r="C22" s="93"/>
      <c r="D22" s="93"/>
      <c r="E22" s="93">
        <f t="shared" si="8"/>
        <v>4765000</v>
      </c>
      <c r="F22" s="94">
        <v>4765000</v>
      </c>
      <c r="G22" s="95">
        <v>953000</v>
      </c>
      <c r="H22" s="94"/>
      <c r="I22" s="95"/>
      <c r="J22" s="94">
        <v>331000</v>
      </c>
      <c r="K22" s="95"/>
      <c r="L22" s="94"/>
      <c r="M22" s="95"/>
      <c r="N22" s="94"/>
      <c r="O22" s="95"/>
      <c r="P22" s="94">
        <f t="shared" si="9"/>
        <v>331000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6.9464847848898215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418309000</v>
      </c>
      <c r="C25" s="96">
        <f>SUM(C18:C24)</f>
        <v>522000</v>
      </c>
      <c r="D25" s="96"/>
      <c r="E25" s="96">
        <f t="shared" si="8"/>
        <v>418831000</v>
      </c>
      <c r="F25" s="97">
        <f t="shared" ref="F25:O25" si="15">SUM(F18:F24)</f>
        <v>418309000</v>
      </c>
      <c r="G25" s="98">
        <f t="shared" si="15"/>
        <v>249080000</v>
      </c>
      <c r="H25" s="97">
        <f t="shared" si="15"/>
        <v>118443000</v>
      </c>
      <c r="I25" s="98">
        <f t="shared" si="15"/>
        <v>122370245</v>
      </c>
      <c r="J25" s="97">
        <f t="shared" si="15"/>
        <v>130015000</v>
      </c>
      <c r="K25" s="98">
        <f t="shared" si="15"/>
        <v>137738753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248458000</v>
      </c>
      <c r="Q25" s="98">
        <f t="shared" si="10"/>
        <v>260108998</v>
      </c>
      <c r="R25" s="52">
        <f t="shared" si="11"/>
        <v>9.7701003858396014</v>
      </c>
      <c r="S25" s="53">
        <f t="shared" si="12"/>
        <v>12.559023641735784</v>
      </c>
      <c r="T25" s="52">
        <f>IF(($E25-$E20-$E24)   =0,0,($P25   /($E25-$E20-$E24)   )*100)</f>
        <v>59.321778951414771</v>
      </c>
      <c r="U25" s="54">
        <f>IF(($E25-$E20-$E24)   =0,0,($Q25   /($E25-$E20-$E24)   )*100)</f>
        <v>62.103568742523827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>
        <v>267249000</v>
      </c>
      <c r="C29" s="93"/>
      <c r="D29" s="93"/>
      <c r="E29" s="93">
        <f>$B29      +$C29      +$D29</f>
        <v>267249000</v>
      </c>
      <c r="F29" s="94">
        <v>267249000</v>
      </c>
      <c r="G29" s="95">
        <v>144315000</v>
      </c>
      <c r="H29" s="94">
        <v>26889000</v>
      </c>
      <c r="I29" s="95">
        <v>10338430</v>
      </c>
      <c r="J29" s="94">
        <v>40922000</v>
      </c>
      <c r="K29" s="95">
        <v>45602874</v>
      </c>
      <c r="L29" s="94"/>
      <c r="M29" s="95"/>
      <c r="N29" s="94"/>
      <c r="O29" s="95"/>
      <c r="P29" s="94">
        <f>$H29      +$J29      +$L29      +$N29</f>
        <v>67811000</v>
      </c>
      <c r="Q29" s="95">
        <f>$I29      +$K29      +$M29      +$O29</f>
        <v>55941304</v>
      </c>
      <c r="R29" s="48">
        <f>IF(($H29      =0),0,((($J29      -$H29      )/$H29      )*100))</f>
        <v>52.188627319721817</v>
      </c>
      <c r="S29" s="49">
        <f>IF(($I29      =0),0,((($K29      -$I29      )/$I29      )*100))</f>
        <v>341.10057329787986</v>
      </c>
      <c r="T29" s="48">
        <f>IF(($E29      =0),0,(($P29      /$E29      )*100))</f>
        <v>25.373715149542186</v>
      </c>
      <c r="U29" s="50">
        <f>IF(($E29      =0),0,(($Q29      /$E29      )*100))</f>
        <v>20.932278137616979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267249000</v>
      </c>
      <c r="C31" s="96">
        <f>SUM(C27:C30)</f>
        <v>0</v>
      </c>
      <c r="D31" s="96"/>
      <c r="E31" s="96">
        <f>$B31      +$C31      +$D31</f>
        <v>267249000</v>
      </c>
      <c r="F31" s="97">
        <f t="shared" ref="F31:O31" si="16">SUM(F27:F30)</f>
        <v>267249000</v>
      </c>
      <c r="G31" s="98">
        <f t="shared" si="16"/>
        <v>144315000</v>
      </c>
      <c r="H31" s="97">
        <f t="shared" si="16"/>
        <v>26889000</v>
      </c>
      <c r="I31" s="98">
        <f t="shared" si="16"/>
        <v>10338430</v>
      </c>
      <c r="J31" s="97">
        <f t="shared" si="16"/>
        <v>40922000</v>
      </c>
      <c r="K31" s="98">
        <f t="shared" si="16"/>
        <v>45602874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67811000</v>
      </c>
      <c r="Q31" s="98">
        <f>$I31      +$K31      +$M31      +$O31</f>
        <v>55941304</v>
      </c>
      <c r="R31" s="52">
        <f>IF(($H31      =0),0,((($J31      -$H31      )/$H31      )*100))</f>
        <v>52.188627319721817</v>
      </c>
      <c r="S31" s="53">
        <f>IF(($I31      =0),0,((($K31      -$I31      )/$I31      )*100))</f>
        <v>341.10057329787986</v>
      </c>
      <c r="T31" s="52">
        <f>IF($E31   =0,0,($P31   /$E31   )*100)</f>
        <v>25.373715149542186</v>
      </c>
      <c r="U31" s="54">
        <f>IF($E31   =0,0,($Q31   /$E31   )*100)</f>
        <v>20.932278137616979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6117000</v>
      </c>
      <c r="C33" s="93"/>
      <c r="D33" s="93"/>
      <c r="E33" s="93">
        <f>$B33      +$C33      +$D33</f>
        <v>6117000</v>
      </c>
      <c r="F33" s="94">
        <v>6117000</v>
      </c>
      <c r="G33" s="95">
        <v>4281000</v>
      </c>
      <c r="H33" s="94">
        <v>416000</v>
      </c>
      <c r="I33" s="95">
        <v>842996</v>
      </c>
      <c r="J33" s="94">
        <v>1343000</v>
      </c>
      <c r="K33" s="95">
        <v>1342140</v>
      </c>
      <c r="L33" s="94"/>
      <c r="M33" s="95"/>
      <c r="N33" s="94"/>
      <c r="O33" s="95"/>
      <c r="P33" s="94">
        <f>$H33      +$J33      +$L33      +$N33</f>
        <v>1759000</v>
      </c>
      <c r="Q33" s="95">
        <f>$I33      +$K33      +$M33      +$O33</f>
        <v>2185136</v>
      </c>
      <c r="R33" s="48">
        <f>IF(($H33      =0),0,((($J33      -$H33      )/$H33      )*100))</f>
        <v>222.83653846153845</v>
      </c>
      <c r="S33" s="49">
        <f>IF(($I33      =0),0,((($K33      -$I33      )/$I33      )*100))</f>
        <v>59.210719861066949</v>
      </c>
      <c r="T33" s="48">
        <f>IF(($E33      =0),0,(($P33      /$E33      )*100))</f>
        <v>28.755926107569067</v>
      </c>
      <c r="U33" s="50">
        <f>IF(($E33      =0),0,(($Q33      /$E33      )*100))</f>
        <v>35.722347555991504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6117000</v>
      </c>
      <c r="C34" s="96">
        <f>C33</f>
        <v>0</v>
      </c>
      <c r="D34" s="96"/>
      <c r="E34" s="96">
        <f>$B34      +$C34      +$D34</f>
        <v>6117000</v>
      </c>
      <c r="F34" s="97">
        <f t="shared" ref="F34:O34" si="17">F33</f>
        <v>6117000</v>
      </c>
      <c r="G34" s="98">
        <f t="shared" si="17"/>
        <v>4281000</v>
      </c>
      <c r="H34" s="97">
        <f t="shared" si="17"/>
        <v>416000</v>
      </c>
      <c r="I34" s="98">
        <f t="shared" si="17"/>
        <v>842996</v>
      </c>
      <c r="J34" s="97">
        <f t="shared" si="17"/>
        <v>1343000</v>
      </c>
      <c r="K34" s="98">
        <f t="shared" si="17"/>
        <v>1342140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1759000</v>
      </c>
      <c r="Q34" s="98">
        <f>$I34      +$K34      +$M34      +$O34</f>
        <v>2185136</v>
      </c>
      <c r="R34" s="52">
        <f>IF(($H34      =0),0,((($J34      -$H34      )/$H34      )*100))</f>
        <v>222.83653846153845</v>
      </c>
      <c r="S34" s="53">
        <f>IF(($I34      =0),0,((($K34      -$I34      )/$I34      )*100))</f>
        <v>59.210719861066949</v>
      </c>
      <c r="T34" s="52">
        <f>IF($E34   =0,0,($P34   /$E34   )*100)</f>
        <v>28.755926107569067</v>
      </c>
      <c r="U34" s="54">
        <f>IF($E34   =0,0,($Q34   /$E34   )*100)</f>
        <v>35.722347555991504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12573000</v>
      </c>
      <c r="C36" s="93"/>
      <c r="D36" s="93"/>
      <c r="E36" s="93">
        <f t="shared" ref="E36:E41" si="18">$B36      +$C36      +$D36</f>
        <v>12573000</v>
      </c>
      <c r="F36" s="94">
        <v>9573000</v>
      </c>
      <c r="G36" s="95">
        <v>6000000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41312000</v>
      </c>
      <c r="C37" s="93"/>
      <c r="D37" s="93"/>
      <c r="E37" s="93">
        <f t="shared" si="18"/>
        <v>41312000</v>
      </c>
      <c r="F37" s="94">
        <v>41312000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53885000</v>
      </c>
      <c r="C41" s="96">
        <f>SUM(C36:C40)</f>
        <v>0</v>
      </c>
      <c r="D41" s="96"/>
      <c r="E41" s="96">
        <f t="shared" si="18"/>
        <v>53885000</v>
      </c>
      <c r="F41" s="97">
        <f t="shared" ref="F41:O41" si="25">SUM(F36:F40)</f>
        <v>50885000</v>
      </c>
      <c r="G41" s="98">
        <f t="shared" si="25"/>
        <v>6000000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126013000</v>
      </c>
      <c r="C44" s="93"/>
      <c r="D44" s="93"/>
      <c r="E44" s="93">
        <f t="shared" si="26"/>
        <v>126013000</v>
      </c>
      <c r="F44" s="94">
        <v>126013000</v>
      </c>
      <c r="G44" s="95">
        <v>126013000</v>
      </c>
      <c r="H44" s="94"/>
      <c r="I44" s="95"/>
      <c r="J44" s="94">
        <v>56897000</v>
      </c>
      <c r="K44" s="95">
        <v>64486282</v>
      </c>
      <c r="L44" s="94"/>
      <c r="M44" s="95"/>
      <c r="N44" s="94"/>
      <c r="O44" s="95"/>
      <c r="P44" s="94">
        <f t="shared" si="27"/>
        <v>56897000</v>
      </c>
      <c r="Q44" s="95">
        <f t="shared" si="28"/>
        <v>64486282</v>
      </c>
      <c r="R44" s="48">
        <f t="shared" si="29"/>
        <v>0</v>
      </c>
      <c r="S44" s="49">
        <f t="shared" si="30"/>
        <v>0</v>
      </c>
      <c r="T44" s="48">
        <f t="shared" si="31"/>
        <v>45.151690698578719</v>
      </c>
      <c r="U44" s="50">
        <f t="shared" si="32"/>
        <v>51.17430899986509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76000000</v>
      </c>
      <c r="C52" s="93"/>
      <c r="D52" s="93"/>
      <c r="E52" s="93">
        <f t="shared" si="26"/>
        <v>76000000</v>
      </c>
      <c r="F52" s="94">
        <v>76000000</v>
      </c>
      <c r="G52" s="95">
        <v>56000000</v>
      </c>
      <c r="H52" s="94">
        <v>12991000</v>
      </c>
      <c r="I52" s="95">
        <v>13013130</v>
      </c>
      <c r="J52" s="94">
        <v>14016000</v>
      </c>
      <c r="K52" s="95">
        <v>15228681</v>
      </c>
      <c r="L52" s="94"/>
      <c r="M52" s="95"/>
      <c r="N52" s="94"/>
      <c r="O52" s="95"/>
      <c r="P52" s="94">
        <f t="shared" si="27"/>
        <v>27007000</v>
      </c>
      <c r="Q52" s="95">
        <f t="shared" si="28"/>
        <v>28241811</v>
      </c>
      <c r="R52" s="48">
        <f t="shared" si="29"/>
        <v>7.8900777461319374</v>
      </c>
      <c r="S52" s="49">
        <f t="shared" si="30"/>
        <v>17.025504240716877</v>
      </c>
      <c r="T52" s="48">
        <f t="shared" si="31"/>
        <v>35.535526315789475</v>
      </c>
      <c r="U52" s="50">
        <f t="shared" si="32"/>
        <v>37.16027763157895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202013000</v>
      </c>
      <c r="C54" s="96">
        <f>SUM(C43:C53)</f>
        <v>0</v>
      </c>
      <c r="D54" s="96"/>
      <c r="E54" s="96">
        <f t="shared" si="26"/>
        <v>202013000</v>
      </c>
      <c r="F54" s="97">
        <f t="shared" ref="F54:O54" si="33">SUM(F43:F53)</f>
        <v>202013000</v>
      </c>
      <c r="G54" s="98">
        <f t="shared" si="33"/>
        <v>182013000</v>
      </c>
      <c r="H54" s="97">
        <f t="shared" si="33"/>
        <v>12991000</v>
      </c>
      <c r="I54" s="98">
        <f t="shared" si="33"/>
        <v>13013130</v>
      </c>
      <c r="J54" s="97">
        <f t="shared" si="33"/>
        <v>70913000</v>
      </c>
      <c r="K54" s="98">
        <f t="shared" si="33"/>
        <v>79714963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83904000</v>
      </c>
      <c r="Q54" s="98">
        <f t="shared" si="28"/>
        <v>92728093</v>
      </c>
      <c r="R54" s="52">
        <f t="shared" si="29"/>
        <v>445.86252020629667</v>
      </c>
      <c r="S54" s="53">
        <f t="shared" si="30"/>
        <v>512.57332401966323</v>
      </c>
      <c r="T54" s="52">
        <f>IF((+$E44+$E46+$E48+$E49+$E52) =0,0,(P54   /(+$E44+$E46+$E48+$E49+$E52) )*100)</f>
        <v>41.533960685698446</v>
      </c>
      <c r="U54" s="54">
        <f>IF((+$E44+$E46+$E48+$E49+$E52) =0,0,(Q54   /(+$E44+$E46+$E48+$E49+$E52) )*100)</f>
        <v>45.902042442813084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1002957000</v>
      </c>
      <c r="C68" s="105">
        <f>SUM(C9:C15,C18:C24,C27:C30,C33,C36:C40,C43:C53,C56:C59,C62:C66)</f>
        <v>522000</v>
      </c>
      <c r="D68" s="105"/>
      <c r="E68" s="105">
        <f t="shared" si="35"/>
        <v>1003479000</v>
      </c>
      <c r="F68" s="106">
        <f t="shared" ref="F68:O68" si="43">SUM(F9:F15,F18:F24,F27:F30,F33,F36:F40,F43:F53,F56:F59,F62:F66)</f>
        <v>999957000</v>
      </c>
      <c r="G68" s="107">
        <f t="shared" si="43"/>
        <v>633099000</v>
      </c>
      <c r="H68" s="106">
        <f t="shared" si="43"/>
        <v>169518000</v>
      </c>
      <c r="I68" s="107">
        <f t="shared" si="43"/>
        <v>159606706</v>
      </c>
      <c r="J68" s="106">
        <f t="shared" si="43"/>
        <v>255738000</v>
      </c>
      <c r="K68" s="107">
        <f t="shared" si="43"/>
        <v>281836530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425256000</v>
      </c>
      <c r="Q68" s="107">
        <f t="shared" si="37"/>
        <v>441443236</v>
      </c>
      <c r="R68" s="61">
        <f t="shared" si="38"/>
        <v>50.861855378189922</v>
      </c>
      <c r="S68" s="62">
        <f t="shared" si="39"/>
        <v>76.581884974181463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44.197732826006295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45.880105636547505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1002957000</v>
      </c>
      <c r="C74" s="105">
        <f>SUM(C9:C15,C18:C24,C27:C30,C33,C36:C40,C43:C53,C56:C59,C62:C66,C70:C71)</f>
        <v>522000</v>
      </c>
      <c r="D74" s="105"/>
      <c r="E74" s="105">
        <f>$B74      +$C74      +$D74</f>
        <v>1003479000</v>
      </c>
      <c r="F74" s="106">
        <f t="shared" ref="F74:O74" si="46">SUM(F9:F15,F18:F24,F27:F30,F33,F36:F40,F43:F53,F56:F59,F62:F66,F70:F71)</f>
        <v>999957000</v>
      </c>
      <c r="G74" s="107">
        <f t="shared" si="46"/>
        <v>633099000</v>
      </c>
      <c r="H74" s="106">
        <f t="shared" si="46"/>
        <v>169518000</v>
      </c>
      <c r="I74" s="107">
        <f t="shared" si="46"/>
        <v>159606706</v>
      </c>
      <c r="J74" s="106">
        <f t="shared" si="46"/>
        <v>255738000</v>
      </c>
      <c r="K74" s="107">
        <f t="shared" si="46"/>
        <v>281836530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425256000</v>
      </c>
      <c r="Q74" s="107">
        <f>$I74      +$K74      +$M74      +$O74</f>
        <v>441443236</v>
      </c>
      <c r="R74" s="61">
        <f>IF(($H74      =0),0,((($J74      -$H74      )/$H74      )*100))</f>
        <v>50.861855378189922</v>
      </c>
      <c r="S74" s="62">
        <f>IF(($I74      =0),0,((($K74      -$I74      )/$I74      )*100))</f>
        <v>76.581884974181463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44.197732826006295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45.880105636547505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2931000</v>
      </c>
      <c r="C87" s="119">
        <f t="shared" si="55"/>
        <v>-338000</v>
      </c>
      <c r="D87" s="119">
        <f t="shared" si="55"/>
        <v>0</v>
      </c>
      <c r="E87" s="119">
        <f t="shared" si="55"/>
        <v>2593000</v>
      </c>
      <c r="F87" s="119">
        <f t="shared" si="55"/>
        <v>0</v>
      </c>
      <c r="G87" s="119">
        <f t="shared" si="55"/>
        <v>0</v>
      </c>
      <c r="H87" s="119">
        <f t="shared" si="55"/>
        <v>479000</v>
      </c>
      <c r="I87" s="119">
        <f t="shared" si="55"/>
        <v>0</v>
      </c>
      <c r="J87" s="119">
        <f t="shared" si="55"/>
        <v>254000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733000</v>
      </c>
      <c r="Q87" s="120">
        <f t="shared" si="55"/>
        <v>0</v>
      </c>
      <c r="R87" s="85">
        <f t="shared" si="55"/>
        <v>-225.50118732662537</v>
      </c>
      <c r="S87" s="85">
        <f t="shared" si="55"/>
        <v>0</v>
      </c>
      <c r="T87" s="86">
        <f>IF(SUM($E88:$E96) =0,0,(P87   /SUM($E88:$E96) )*100)</f>
        <v>28.268414963362897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547000</v>
      </c>
      <c r="C91" s="93"/>
      <c r="D91" s="93"/>
      <c r="E91" s="93">
        <f t="shared" si="56"/>
        <v>547000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>
        <v>972000</v>
      </c>
      <c r="C92" s="93"/>
      <c r="D92" s="93"/>
      <c r="E92" s="93">
        <f t="shared" si="56"/>
        <v>972000</v>
      </c>
      <c r="F92" s="93">
        <v>0</v>
      </c>
      <c r="G92" s="93">
        <v>0</v>
      </c>
      <c r="H92" s="93">
        <v>175000</v>
      </c>
      <c r="I92" s="93"/>
      <c r="J92" s="93">
        <v>74000</v>
      </c>
      <c r="K92" s="93"/>
      <c r="L92" s="93"/>
      <c r="M92" s="93"/>
      <c r="N92" s="93"/>
      <c r="O92" s="93"/>
      <c r="P92" s="93">
        <f t="shared" si="57"/>
        <v>249000</v>
      </c>
      <c r="Q92" s="93">
        <f t="shared" si="58"/>
        <v>0</v>
      </c>
      <c r="R92" s="89">
        <f t="shared" si="59"/>
        <v>-57.714285714285715</v>
      </c>
      <c r="S92" s="89">
        <f t="shared" si="60"/>
        <v>0</v>
      </c>
      <c r="T92" s="89">
        <f t="shared" si="61"/>
        <v>25.617283950617285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421000</v>
      </c>
      <c r="C93" s="93">
        <v>212000</v>
      </c>
      <c r="D93" s="93"/>
      <c r="E93" s="93">
        <f t="shared" si="56"/>
        <v>633000</v>
      </c>
      <c r="F93" s="93">
        <v>0</v>
      </c>
      <c r="G93" s="93">
        <v>0</v>
      </c>
      <c r="H93" s="93">
        <v>268000</v>
      </c>
      <c r="I93" s="93"/>
      <c r="J93" s="93">
        <v>167000</v>
      </c>
      <c r="K93" s="93"/>
      <c r="L93" s="93"/>
      <c r="M93" s="93"/>
      <c r="N93" s="93"/>
      <c r="O93" s="93"/>
      <c r="P93" s="93">
        <f t="shared" si="57"/>
        <v>435000</v>
      </c>
      <c r="Q93" s="93">
        <f t="shared" si="58"/>
        <v>0</v>
      </c>
      <c r="R93" s="89">
        <f t="shared" si="59"/>
        <v>-37.686567164179102</v>
      </c>
      <c r="S93" s="89">
        <f t="shared" si="60"/>
        <v>0</v>
      </c>
      <c r="T93" s="89">
        <f t="shared" si="61"/>
        <v>68.720379146919427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420000</v>
      </c>
      <c r="C94" s="93">
        <v>-350000</v>
      </c>
      <c r="D94" s="93"/>
      <c r="E94" s="93">
        <f t="shared" si="56"/>
        <v>70000</v>
      </c>
      <c r="F94" s="93">
        <v>0</v>
      </c>
      <c r="G94" s="93">
        <v>0</v>
      </c>
      <c r="H94" s="93">
        <v>23000</v>
      </c>
      <c r="I94" s="93"/>
      <c r="J94" s="93">
        <v>9000</v>
      </c>
      <c r="K94" s="93"/>
      <c r="L94" s="93"/>
      <c r="M94" s="93"/>
      <c r="N94" s="93"/>
      <c r="O94" s="93"/>
      <c r="P94" s="93">
        <f t="shared" si="57"/>
        <v>32000</v>
      </c>
      <c r="Q94" s="93">
        <f t="shared" si="58"/>
        <v>0</v>
      </c>
      <c r="R94" s="89">
        <f t="shared" si="59"/>
        <v>-60.869565217391312</v>
      </c>
      <c r="S94" s="89">
        <f t="shared" si="60"/>
        <v>0</v>
      </c>
      <c r="T94" s="89">
        <f t="shared" si="61"/>
        <v>45.714285714285715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>
        <v>49000</v>
      </c>
      <c r="C95" s="93"/>
      <c r="D95" s="93"/>
      <c r="E95" s="93">
        <f t="shared" si="56"/>
        <v>49000</v>
      </c>
      <c r="F95" s="93">
        <v>0</v>
      </c>
      <c r="G95" s="93">
        <v>0</v>
      </c>
      <c r="H95" s="93">
        <v>13000</v>
      </c>
      <c r="I95" s="93"/>
      <c r="J95" s="93">
        <v>4000</v>
      </c>
      <c r="K95" s="93"/>
      <c r="L95" s="93"/>
      <c r="M95" s="93"/>
      <c r="N95" s="93"/>
      <c r="O95" s="93"/>
      <c r="P95" s="93">
        <f t="shared" si="57"/>
        <v>17000</v>
      </c>
      <c r="Q95" s="93">
        <f t="shared" si="58"/>
        <v>0</v>
      </c>
      <c r="R95" s="89">
        <f t="shared" si="59"/>
        <v>-69.230769230769226</v>
      </c>
      <c r="S95" s="89">
        <f t="shared" si="60"/>
        <v>0</v>
      </c>
      <c r="T95" s="89">
        <f t="shared" si="61"/>
        <v>34.693877551020407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522000</v>
      </c>
      <c r="C96" s="122">
        <v>-200000</v>
      </c>
      <c r="D96" s="122"/>
      <c r="E96" s="122">
        <f t="shared" si="56"/>
        <v>322000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2931000</v>
      </c>
      <c r="C114" s="128">
        <f t="shared" si="69"/>
        <v>-338000</v>
      </c>
      <c r="D114" s="128">
        <f t="shared" si="69"/>
        <v>0</v>
      </c>
      <c r="E114" s="128">
        <f t="shared" si="69"/>
        <v>2593000</v>
      </c>
      <c r="F114" s="128">
        <f t="shared" si="69"/>
        <v>0</v>
      </c>
      <c r="G114" s="128">
        <f t="shared" si="69"/>
        <v>0</v>
      </c>
      <c r="H114" s="128">
        <f t="shared" si="69"/>
        <v>479000</v>
      </c>
      <c r="I114" s="128">
        <f t="shared" si="69"/>
        <v>0</v>
      </c>
      <c r="J114" s="128">
        <f t="shared" si="69"/>
        <v>254000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733000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0.28268414963362898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2931000</v>
      </c>
      <c r="C115" s="130">
        <f t="shared" ref="C115:Q115" si="70">C87</f>
        <v>-338000</v>
      </c>
      <c r="D115" s="130">
        <f t="shared" si="70"/>
        <v>0</v>
      </c>
      <c r="E115" s="130">
        <f t="shared" si="70"/>
        <v>2593000</v>
      </c>
      <c r="F115" s="130">
        <f t="shared" si="70"/>
        <v>0</v>
      </c>
      <c r="G115" s="130">
        <f t="shared" si="70"/>
        <v>0</v>
      </c>
      <c r="H115" s="130">
        <f t="shared" si="70"/>
        <v>479000</v>
      </c>
      <c r="I115" s="130">
        <f t="shared" si="70"/>
        <v>0</v>
      </c>
      <c r="J115" s="130">
        <f t="shared" si="70"/>
        <v>254000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733000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0.28268414963362898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cjQY9FoxBQdN00SYoEJuAT/06f8kMYpdhQEsULVsSWsdZnVUCRBRIRvGPtU9GqKLQJb8xF6ITZ0mixaAXCfOxg==" saltValue="JB2CNb8XKiKxJ8dliMOe4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2000000</v>
      </c>
      <c r="C10" s="93"/>
      <c r="D10" s="93"/>
      <c r="E10" s="93">
        <f t="shared" ref="E10:E16" si="0">$B10      +$C10      +$D10</f>
        <v>2000000</v>
      </c>
      <c r="F10" s="94">
        <v>2000000</v>
      </c>
      <c r="G10" s="95">
        <v>2000000</v>
      </c>
      <c r="H10" s="94">
        <v>963000</v>
      </c>
      <c r="I10" s="95">
        <v>962042</v>
      </c>
      <c r="J10" s="94">
        <v>17000</v>
      </c>
      <c r="K10" s="95">
        <v>50001</v>
      </c>
      <c r="L10" s="94"/>
      <c r="M10" s="95"/>
      <c r="N10" s="94"/>
      <c r="O10" s="95"/>
      <c r="P10" s="94">
        <f t="shared" ref="P10:P16" si="1">$H10      +$J10      +$L10      +$N10</f>
        <v>980000</v>
      </c>
      <c r="Q10" s="95">
        <f t="shared" ref="Q10:Q16" si="2">$I10      +$K10      +$M10      +$O10</f>
        <v>1012043</v>
      </c>
      <c r="R10" s="48">
        <f t="shared" ref="R10:R16" si="3">IF(($H10      =0),0,((($J10      -$H10      )/$H10      )*100))</f>
        <v>-98.234683281412245</v>
      </c>
      <c r="S10" s="49">
        <f t="shared" ref="S10:S16" si="4">IF(($I10      =0),0,((($K10      -$I10      )/$I10      )*100))</f>
        <v>-94.802617765128758</v>
      </c>
      <c r="T10" s="48">
        <f t="shared" ref="T10:T15" si="5">IF(($E10      =0),0,(($P10      /$E10      )*100))</f>
        <v>49</v>
      </c>
      <c r="U10" s="50">
        <f t="shared" ref="U10:U15" si="6">IF(($E10      =0),0,(($Q10      /$E10      )*100))</f>
        <v>50.602150000000002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2000000</v>
      </c>
      <c r="C16" s="96">
        <f>SUM(C9:C15)</f>
        <v>0</v>
      </c>
      <c r="D16" s="96"/>
      <c r="E16" s="96">
        <f t="shared" si="0"/>
        <v>2000000</v>
      </c>
      <c r="F16" s="97">
        <f t="shared" ref="F16:O16" si="7">SUM(F9:F15)</f>
        <v>2000000</v>
      </c>
      <c r="G16" s="98">
        <f t="shared" si="7"/>
        <v>2000000</v>
      </c>
      <c r="H16" s="97">
        <f t="shared" si="7"/>
        <v>963000</v>
      </c>
      <c r="I16" s="98">
        <f t="shared" si="7"/>
        <v>962042</v>
      </c>
      <c r="J16" s="97">
        <f t="shared" si="7"/>
        <v>17000</v>
      </c>
      <c r="K16" s="98">
        <f t="shared" si="7"/>
        <v>50001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980000</v>
      </c>
      <c r="Q16" s="98">
        <f t="shared" si="2"/>
        <v>1012043</v>
      </c>
      <c r="R16" s="52">
        <f t="shared" si="3"/>
        <v>-98.234683281412245</v>
      </c>
      <c r="S16" s="53">
        <f t="shared" si="4"/>
        <v>-94.802617765128758</v>
      </c>
      <c r="T16" s="52">
        <f>IF((SUM($E9:$E13))=0,0,(P16/(SUM($E9:$E13))*100))</f>
        <v>49</v>
      </c>
      <c r="U16" s="54">
        <f>IF((SUM($E9:$E13))=0,0,(Q16/(SUM($E9:$E13))*100))</f>
        <v>50.602150000000002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1756000</v>
      </c>
      <c r="C33" s="93"/>
      <c r="D33" s="93"/>
      <c r="E33" s="93">
        <f>$B33      +$C33      +$D33</f>
        <v>1756000</v>
      </c>
      <c r="F33" s="94">
        <v>1756000</v>
      </c>
      <c r="G33" s="95">
        <v>439000</v>
      </c>
      <c r="H33" s="94"/>
      <c r="I33" s="95"/>
      <c r="J33" s="94">
        <v>439000</v>
      </c>
      <c r="K33" s="95">
        <v>596625</v>
      </c>
      <c r="L33" s="94"/>
      <c r="M33" s="95"/>
      <c r="N33" s="94"/>
      <c r="O33" s="95"/>
      <c r="P33" s="94">
        <f>$H33      +$J33      +$L33      +$N33</f>
        <v>439000</v>
      </c>
      <c r="Q33" s="95">
        <f>$I33      +$K33      +$M33      +$O33</f>
        <v>596625</v>
      </c>
      <c r="R33" s="48">
        <f>IF(($H33      =0),0,((($J33      -$H33      )/$H33      )*100))</f>
        <v>0</v>
      </c>
      <c r="S33" s="49">
        <f>IF(($I33      =0),0,((($K33      -$I33      )/$I33      )*100))</f>
        <v>0</v>
      </c>
      <c r="T33" s="48">
        <f>IF(($E33      =0),0,(($P33      /$E33      )*100))</f>
        <v>25</v>
      </c>
      <c r="U33" s="50">
        <f>IF(($E33      =0),0,(($Q33      /$E33      )*100))</f>
        <v>33.976366742596809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1756000</v>
      </c>
      <c r="C34" s="96">
        <f>C33</f>
        <v>0</v>
      </c>
      <c r="D34" s="96"/>
      <c r="E34" s="96">
        <f>$B34      +$C34      +$D34</f>
        <v>1756000</v>
      </c>
      <c r="F34" s="97">
        <f t="shared" ref="F34:O34" si="17">F33</f>
        <v>1756000</v>
      </c>
      <c r="G34" s="98">
        <f t="shared" si="17"/>
        <v>439000</v>
      </c>
      <c r="H34" s="97">
        <f t="shared" si="17"/>
        <v>0</v>
      </c>
      <c r="I34" s="98">
        <f t="shared" si="17"/>
        <v>0</v>
      </c>
      <c r="J34" s="97">
        <f t="shared" si="17"/>
        <v>439000</v>
      </c>
      <c r="K34" s="98">
        <f t="shared" si="17"/>
        <v>596625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439000</v>
      </c>
      <c r="Q34" s="98">
        <f>$I34      +$K34      +$M34      +$O34</f>
        <v>596625</v>
      </c>
      <c r="R34" s="52">
        <f>IF(($H34      =0),0,((($J34      -$H34      )/$H34      )*100))</f>
        <v>0</v>
      </c>
      <c r="S34" s="53">
        <f>IF(($I34      =0),0,((($K34      -$I34      )/$I34      )*100))</f>
        <v>0</v>
      </c>
      <c r="T34" s="52">
        <f>IF($E34   =0,0,($P34   /$E34   )*100)</f>
        <v>25</v>
      </c>
      <c r="U34" s="54">
        <f>IF($E34   =0,0,($Q34   /$E34   )*100)</f>
        <v>33.976366742596809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39385000</v>
      </c>
      <c r="C37" s="93"/>
      <c r="D37" s="93"/>
      <c r="E37" s="93">
        <f t="shared" si="18"/>
        <v>39385000</v>
      </c>
      <c r="F37" s="94">
        <v>39385000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5000000</v>
      </c>
      <c r="C39" s="93"/>
      <c r="D39" s="93"/>
      <c r="E39" s="93">
        <f t="shared" si="18"/>
        <v>5000000</v>
      </c>
      <c r="F39" s="94">
        <v>5000000</v>
      </c>
      <c r="G39" s="95">
        <v>3200000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44385000</v>
      </c>
      <c r="C41" s="96">
        <f>SUM(C36:C40)</f>
        <v>0</v>
      </c>
      <c r="D41" s="96"/>
      <c r="E41" s="96">
        <f t="shared" si="18"/>
        <v>44385000</v>
      </c>
      <c r="F41" s="97">
        <f t="shared" ref="F41:O41" si="25">SUM(F36:F40)</f>
        <v>44385000</v>
      </c>
      <c r="G41" s="98">
        <f t="shared" si="25"/>
        <v>3200000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48141000</v>
      </c>
      <c r="C68" s="105">
        <f>SUM(C9:C15,C18:C24,C27:C30,C33,C36:C40,C43:C53,C56:C59,C62:C66)</f>
        <v>0</v>
      </c>
      <c r="D68" s="105"/>
      <c r="E68" s="105">
        <f t="shared" si="35"/>
        <v>48141000</v>
      </c>
      <c r="F68" s="106">
        <f t="shared" ref="F68:O68" si="43">SUM(F9:F15,F18:F24,F27:F30,F33,F36:F40,F43:F53,F56:F59,F62:F66)</f>
        <v>48141000</v>
      </c>
      <c r="G68" s="107">
        <f t="shared" si="43"/>
        <v>5639000</v>
      </c>
      <c r="H68" s="106">
        <f t="shared" si="43"/>
        <v>963000</v>
      </c>
      <c r="I68" s="107">
        <f t="shared" si="43"/>
        <v>962042</v>
      </c>
      <c r="J68" s="106">
        <f t="shared" si="43"/>
        <v>456000</v>
      </c>
      <c r="K68" s="107">
        <f t="shared" si="43"/>
        <v>646626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1419000</v>
      </c>
      <c r="Q68" s="107">
        <f t="shared" si="37"/>
        <v>1608668</v>
      </c>
      <c r="R68" s="61">
        <f t="shared" si="38"/>
        <v>-52.647975077881611</v>
      </c>
      <c r="S68" s="62">
        <f t="shared" si="39"/>
        <v>-32.786094577991399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16.206030150753769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18.372179077204205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63317000</v>
      </c>
      <c r="C70" s="93"/>
      <c r="D70" s="93"/>
      <c r="E70" s="93">
        <f>$B70      +$C70      +$D70</f>
        <v>63317000</v>
      </c>
      <c r="F70" s="94">
        <v>63317000</v>
      </c>
      <c r="G70" s="95">
        <v>13317000</v>
      </c>
      <c r="H70" s="94">
        <v>6540000</v>
      </c>
      <c r="I70" s="95">
        <v>12939094</v>
      </c>
      <c r="J70" s="94"/>
      <c r="K70" s="95">
        <v>6336118</v>
      </c>
      <c r="L70" s="94"/>
      <c r="M70" s="95"/>
      <c r="N70" s="94"/>
      <c r="O70" s="95"/>
      <c r="P70" s="94">
        <f>$H70      +$J70      +$L70      +$N70</f>
        <v>6540000</v>
      </c>
      <c r="Q70" s="95">
        <f>$I70      +$K70      +$M70      +$O70</f>
        <v>19275212</v>
      </c>
      <c r="R70" s="48">
        <f>IF(($H70      =0),0,((($J70      -$H70      )/$H70      )*100))</f>
        <v>-100</v>
      </c>
      <c r="S70" s="49">
        <f>IF(($I70      =0),0,((($K70      -$I70      )/$I70      )*100))</f>
        <v>-51.031208212877964</v>
      </c>
      <c r="T70" s="48">
        <f>IF(($E70      =0),0,(($P70      /$E70      )*100))</f>
        <v>10.328979578944043</v>
      </c>
      <c r="U70" s="50">
        <f>IF(($E70      =0),0,(($Q70      /$E70      )*100))</f>
        <v>30.44239619691394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63317000</v>
      </c>
      <c r="C72" s="102">
        <f>SUM(C70:C71)</f>
        <v>0</v>
      </c>
      <c r="D72" s="102"/>
      <c r="E72" s="102">
        <f>$B72      +$C72      +$D72</f>
        <v>63317000</v>
      </c>
      <c r="F72" s="103">
        <f t="shared" ref="F72:O72" si="44">SUM(F70:F71)</f>
        <v>63317000</v>
      </c>
      <c r="G72" s="104">
        <f t="shared" si="44"/>
        <v>13317000</v>
      </c>
      <c r="H72" s="103">
        <f t="shared" si="44"/>
        <v>6540000</v>
      </c>
      <c r="I72" s="104">
        <f t="shared" si="44"/>
        <v>12939094</v>
      </c>
      <c r="J72" s="103">
        <f t="shared" si="44"/>
        <v>0</v>
      </c>
      <c r="K72" s="104">
        <f t="shared" si="44"/>
        <v>6336118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6540000</v>
      </c>
      <c r="Q72" s="104">
        <f>$I72      +$K72      +$M72      +$O72</f>
        <v>19275212</v>
      </c>
      <c r="R72" s="57">
        <f>IF(($H72      =0),0,((($J72      -$H72      )/$H72      )*100))</f>
        <v>-100</v>
      </c>
      <c r="S72" s="58">
        <f>IF(($I72      =0),0,((($K72      -$I72      )/$I72      )*100))</f>
        <v>-51.031208212877964</v>
      </c>
      <c r="T72" s="57">
        <f>IF(($E70      =0),0,(($P70      /$E70      )*100))</f>
        <v>10.328979578944043</v>
      </c>
      <c r="U72" s="59">
        <f>IF($E70   =0,0,($Q70   /$E70 )*100)</f>
        <v>30.44239619691394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63317000</v>
      </c>
      <c r="C73" s="105">
        <f>SUM(C70:C71)</f>
        <v>0</v>
      </c>
      <c r="D73" s="105"/>
      <c r="E73" s="105">
        <f>$B73      +$C73      +$D73</f>
        <v>63317000</v>
      </c>
      <c r="F73" s="106">
        <f t="shared" ref="F73:O73" si="45">SUM(F70:F71)</f>
        <v>63317000</v>
      </c>
      <c r="G73" s="107">
        <f t="shared" si="45"/>
        <v>13317000</v>
      </c>
      <c r="H73" s="106">
        <f t="shared" si="45"/>
        <v>6540000</v>
      </c>
      <c r="I73" s="107">
        <f t="shared" si="45"/>
        <v>12939094</v>
      </c>
      <c r="J73" s="106">
        <f t="shared" si="45"/>
        <v>0</v>
      </c>
      <c r="K73" s="107">
        <f t="shared" si="45"/>
        <v>6336118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6540000</v>
      </c>
      <c r="Q73" s="107">
        <f>$I73      +$K73      +$M73      +$O73</f>
        <v>19275212</v>
      </c>
      <c r="R73" s="61">
        <f>IF(($H73      =0),0,((($J73      -$H73      )/$H73      )*100))</f>
        <v>-100</v>
      </c>
      <c r="S73" s="62">
        <f>IF(($I73      =0),0,((($K73      -$I73      )/$I73      )*100))</f>
        <v>-51.031208212877964</v>
      </c>
      <c r="T73" s="61">
        <f>IF(($E70      =0),0,(($P70      /$E70      )*100))</f>
        <v>10.328979578944043</v>
      </c>
      <c r="U73" s="65">
        <f>IF($E70   =0,0,($Q70   /$E70 )*100)</f>
        <v>30.44239619691394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111458000</v>
      </c>
      <c r="C74" s="105">
        <f>SUM(C9:C15,C18:C24,C27:C30,C33,C36:C40,C43:C53,C56:C59,C62:C66,C70:C71)</f>
        <v>0</v>
      </c>
      <c r="D74" s="105"/>
      <c r="E74" s="105">
        <f>$B74      +$C74      +$D74</f>
        <v>111458000</v>
      </c>
      <c r="F74" s="106">
        <f t="shared" ref="F74:O74" si="46">SUM(F9:F15,F18:F24,F27:F30,F33,F36:F40,F43:F53,F56:F59,F62:F66,F70:F71)</f>
        <v>111458000</v>
      </c>
      <c r="G74" s="107">
        <f t="shared" si="46"/>
        <v>18956000</v>
      </c>
      <c r="H74" s="106">
        <f t="shared" si="46"/>
        <v>7503000</v>
      </c>
      <c r="I74" s="107">
        <f t="shared" si="46"/>
        <v>13901136</v>
      </c>
      <c r="J74" s="106">
        <f t="shared" si="46"/>
        <v>456000</v>
      </c>
      <c r="K74" s="107">
        <f t="shared" si="46"/>
        <v>6982744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7959000</v>
      </c>
      <c r="Q74" s="107">
        <f>$I74      +$K74      +$M74      +$O74</f>
        <v>20883880</v>
      </c>
      <c r="R74" s="61">
        <f>IF(($H74      =0),0,((($J74      -$H74      )/$H74      )*100))</f>
        <v>-93.922431027588956</v>
      </c>
      <c r="S74" s="62">
        <f>IF(($I74      =0),0,((($K74      -$I74      )/$I74      )*100))</f>
        <v>-49.768536902307844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11.042970321757108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28.97601043386566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96000</v>
      </c>
      <c r="C87" s="119">
        <f t="shared" si="55"/>
        <v>0</v>
      </c>
      <c r="D87" s="119">
        <f t="shared" si="55"/>
        <v>0</v>
      </c>
      <c r="E87" s="119">
        <f t="shared" si="55"/>
        <v>96000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96000</v>
      </c>
      <c r="C96" s="122"/>
      <c r="D96" s="122"/>
      <c r="E96" s="122">
        <f t="shared" si="56"/>
        <v>96000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96000</v>
      </c>
      <c r="C114" s="128">
        <f t="shared" si="69"/>
        <v>0</v>
      </c>
      <c r="D114" s="128">
        <f t="shared" si="69"/>
        <v>0</v>
      </c>
      <c r="E114" s="128">
        <f t="shared" si="69"/>
        <v>96000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96000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96000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USI6unZiiGOzOqugg0VeFvym9C4NQUhfdKdo8SErPXFTSYB/aQQ+1dQUVtDV9vlJju+pSogNVzWLz45ebZip1A==" saltValue="jiosND57w3nB3zmg/t9Zg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1000000</v>
      </c>
      <c r="C10" s="93"/>
      <c r="D10" s="93"/>
      <c r="E10" s="93">
        <f t="shared" ref="E10:E16" si="0">$B10      +$C10      +$D10</f>
        <v>1000000</v>
      </c>
      <c r="F10" s="94">
        <v>1000000</v>
      </c>
      <c r="G10" s="95">
        <v>1000000</v>
      </c>
      <c r="H10" s="94">
        <v>571000</v>
      </c>
      <c r="I10" s="95">
        <v>570374</v>
      </c>
      <c r="J10" s="94">
        <v>130000</v>
      </c>
      <c r="K10" s="95">
        <v>129717</v>
      </c>
      <c r="L10" s="94"/>
      <c r="M10" s="95"/>
      <c r="N10" s="94"/>
      <c r="O10" s="95"/>
      <c r="P10" s="94">
        <f t="shared" ref="P10:P16" si="1">$H10      +$J10      +$L10      +$N10</f>
        <v>701000</v>
      </c>
      <c r="Q10" s="95">
        <f t="shared" ref="Q10:Q16" si="2">$I10      +$K10      +$M10      +$O10</f>
        <v>700091</v>
      </c>
      <c r="R10" s="48">
        <f t="shared" ref="R10:R16" si="3">IF(($H10      =0),0,((($J10      -$H10      )/$H10      )*100))</f>
        <v>-77.232924693520147</v>
      </c>
      <c r="S10" s="49">
        <f t="shared" ref="S10:S16" si="4">IF(($I10      =0),0,((($K10      -$I10      )/$I10      )*100))</f>
        <v>-77.257553815566624</v>
      </c>
      <c r="T10" s="48">
        <f t="shared" ref="T10:T15" si="5">IF(($E10      =0),0,(($P10      /$E10      )*100))</f>
        <v>70.099999999999994</v>
      </c>
      <c r="U10" s="50">
        <f t="shared" ref="U10:U15" si="6">IF(($E10      =0),0,(($Q10      /$E10      )*100))</f>
        <v>70.009100000000004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1000000</v>
      </c>
      <c r="C16" s="96">
        <f>SUM(C9:C15)</f>
        <v>0</v>
      </c>
      <c r="D16" s="96"/>
      <c r="E16" s="96">
        <f t="shared" si="0"/>
        <v>1000000</v>
      </c>
      <c r="F16" s="97">
        <f t="shared" ref="F16:O16" si="7">SUM(F9:F15)</f>
        <v>1000000</v>
      </c>
      <c r="G16" s="98">
        <f t="shared" si="7"/>
        <v>1000000</v>
      </c>
      <c r="H16" s="97">
        <f t="shared" si="7"/>
        <v>571000</v>
      </c>
      <c r="I16" s="98">
        <f t="shared" si="7"/>
        <v>570374</v>
      </c>
      <c r="J16" s="97">
        <f t="shared" si="7"/>
        <v>130000</v>
      </c>
      <c r="K16" s="98">
        <f t="shared" si="7"/>
        <v>129717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701000</v>
      </c>
      <c r="Q16" s="98">
        <f t="shared" si="2"/>
        <v>700091</v>
      </c>
      <c r="R16" s="52">
        <f t="shared" si="3"/>
        <v>-77.232924693520147</v>
      </c>
      <c r="S16" s="53">
        <f t="shared" si="4"/>
        <v>-77.257553815566624</v>
      </c>
      <c r="T16" s="52">
        <f>IF((SUM($E9:$E13))=0,0,(P16/(SUM($E9:$E13))*100))</f>
        <v>70.099999999999994</v>
      </c>
      <c r="U16" s="54">
        <f>IF((SUM($E9:$E13))=0,0,(Q16/(SUM($E9:$E13))*100))</f>
        <v>70.009100000000004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1544000</v>
      </c>
      <c r="C20" s="93"/>
      <c r="D20" s="93"/>
      <c r="E20" s="93">
        <f t="shared" si="8"/>
        <v>1544000</v>
      </c>
      <c r="F20" s="94">
        <v>1544000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1544000</v>
      </c>
      <c r="C25" s="96">
        <f>SUM(C18:C24)</f>
        <v>0</v>
      </c>
      <c r="D25" s="96"/>
      <c r="E25" s="96">
        <f t="shared" si="8"/>
        <v>1544000</v>
      </c>
      <c r="F25" s="97">
        <f t="shared" ref="F25:O25" si="15">SUM(F18:F24)</f>
        <v>1544000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2718000</v>
      </c>
      <c r="C30" s="93"/>
      <c r="D30" s="93"/>
      <c r="E30" s="93">
        <f>$B30      +$C30      +$D30</f>
        <v>2718000</v>
      </c>
      <c r="F30" s="94">
        <v>2718000</v>
      </c>
      <c r="G30" s="95">
        <v>1903000</v>
      </c>
      <c r="H30" s="94">
        <v>521000</v>
      </c>
      <c r="I30" s="95">
        <v>521836</v>
      </c>
      <c r="J30" s="94">
        <v>522000</v>
      </c>
      <c r="K30" s="95">
        <v>522309</v>
      </c>
      <c r="L30" s="94"/>
      <c r="M30" s="95"/>
      <c r="N30" s="94"/>
      <c r="O30" s="95"/>
      <c r="P30" s="94">
        <f>$H30      +$J30      +$L30      +$N30</f>
        <v>1043000</v>
      </c>
      <c r="Q30" s="95">
        <f>$I30      +$K30      +$M30      +$O30</f>
        <v>1044145</v>
      </c>
      <c r="R30" s="48">
        <f>IF(($H30      =0),0,((($J30      -$H30      )/$H30      )*100))</f>
        <v>0.19193857965451055</v>
      </c>
      <c r="S30" s="49">
        <f>IF(($I30      =0),0,((($K30      -$I30      )/$I30      )*100))</f>
        <v>9.0641504227381778E-2</v>
      </c>
      <c r="T30" s="48">
        <f>IF(($E30      =0),0,(($P30      /$E30      )*100))</f>
        <v>38.373804267844001</v>
      </c>
      <c r="U30" s="50">
        <f>IF(($E30      =0),0,(($Q30      /$E30      )*100))</f>
        <v>38.415930831493746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2718000</v>
      </c>
      <c r="C31" s="96">
        <f>SUM(C27:C30)</f>
        <v>0</v>
      </c>
      <c r="D31" s="96"/>
      <c r="E31" s="96">
        <f>$B31      +$C31      +$D31</f>
        <v>2718000</v>
      </c>
      <c r="F31" s="97">
        <f t="shared" ref="F31:O31" si="16">SUM(F27:F30)</f>
        <v>2718000</v>
      </c>
      <c r="G31" s="98">
        <f t="shared" si="16"/>
        <v>1903000</v>
      </c>
      <c r="H31" s="97">
        <f t="shared" si="16"/>
        <v>521000</v>
      </c>
      <c r="I31" s="98">
        <f t="shared" si="16"/>
        <v>521836</v>
      </c>
      <c r="J31" s="97">
        <f t="shared" si="16"/>
        <v>522000</v>
      </c>
      <c r="K31" s="98">
        <f t="shared" si="16"/>
        <v>522309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1043000</v>
      </c>
      <c r="Q31" s="98">
        <f>$I31      +$K31      +$M31      +$O31</f>
        <v>1044145</v>
      </c>
      <c r="R31" s="52">
        <f>IF(($H31      =0),0,((($J31      -$H31      )/$H31      )*100))</f>
        <v>0.19193857965451055</v>
      </c>
      <c r="S31" s="53">
        <f>IF(($I31      =0),0,((($K31      -$I31      )/$I31      )*100))</f>
        <v>9.0641504227381778E-2</v>
      </c>
      <c r="T31" s="52">
        <f>IF($E31   =0,0,($P31   /$E31   )*100)</f>
        <v>38.373804267844001</v>
      </c>
      <c r="U31" s="54">
        <f>IF($E31   =0,0,($Q31   /$E31   )*100)</f>
        <v>38.415930831493746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2773000</v>
      </c>
      <c r="C33" s="93"/>
      <c r="D33" s="93"/>
      <c r="E33" s="93">
        <f>$B33      +$C33      +$D33</f>
        <v>2773000</v>
      </c>
      <c r="F33" s="94">
        <v>2773000</v>
      </c>
      <c r="G33" s="95">
        <v>1941000</v>
      </c>
      <c r="H33" s="94">
        <v>202000</v>
      </c>
      <c r="I33" s="95">
        <v>32389</v>
      </c>
      <c r="J33" s="94">
        <v>669000</v>
      </c>
      <c r="K33" s="95">
        <v>669520</v>
      </c>
      <c r="L33" s="94"/>
      <c r="M33" s="95"/>
      <c r="N33" s="94"/>
      <c r="O33" s="95"/>
      <c r="P33" s="94">
        <f>$H33      +$J33      +$L33      +$N33</f>
        <v>871000</v>
      </c>
      <c r="Q33" s="95">
        <f>$I33      +$K33      +$M33      +$O33</f>
        <v>701909</v>
      </c>
      <c r="R33" s="48">
        <f>IF(($H33      =0),0,((($J33      -$H33      )/$H33      )*100))</f>
        <v>231.18811881188117</v>
      </c>
      <c r="S33" s="49">
        <f>IF(($I33      =0),0,((($K33      -$I33      )/$I33      )*100))</f>
        <v>1967.1215536138814</v>
      </c>
      <c r="T33" s="48">
        <f>IF(($E33      =0),0,(($P33      /$E33      )*100))</f>
        <v>31.410025243418684</v>
      </c>
      <c r="U33" s="50">
        <f>IF(($E33      =0),0,(($Q33      /$E33      )*100))</f>
        <v>25.312261089073207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2773000</v>
      </c>
      <c r="C34" s="96">
        <f>C33</f>
        <v>0</v>
      </c>
      <c r="D34" s="96"/>
      <c r="E34" s="96">
        <f>$B34      +$C34      +$D34</f>
        <v>2773000</v>
      </c>
      <c r="F34" s="97">
        <f t="shared" ref="F34:O34" si="17">F33</f>
        <v>2773000</v>
      </c>
      <c r="G34" s="98">
        <f t="shared" si="17"/>
        <v>1941000</v>
      </c>
      <c r="H34" s="97">
        <f t="shared" si="17"/>
        <v>202000</v>
      </c>
      <c r="I34" s="98">
        <f t="shared" si="17"/>
        <v>32389</v>
      </c>
      <c r="J34" s="97">
        <f t="shared" si="17"/>
        <v>669000</v>
      </c>
      <c r="K34" s="98">
        <f t="shared" si="17"/>
        <v>669520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871000</v>
      </c>
      <c r="Q34" s="98">
        <f>$I34      +$K34      +$M34      +$O34</f>
        <v>701909</v>
      </c>
      <c r="R34" s="52">
        <f>IF(($H34      =0),0,((($J34      -$H34      )/$H34      )*100))</f>
        <v>231.18811881188117</v>
      </c>
      <c r="S34" s="53">
        <f>IF(($I34      =0),0,((($K34      -$I34      )/$I34      )*100))</f>
        <v>1967.1215536138814</v>
      </c>
      <c r="T34" s="52">
        <f>IF($E34   =0,0,($P34   /$E34   )*100)</f>
        <v>31.410025243418684</v>
      </c>
      <c r="U34" s="54">
        <f>IF($E34   =0,0,($Q34   /$E34   )*100)</f>
        <v>25.312261089073207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107000000</v>
      </c>
      <c r="C52" s="93"/>
      <c r="D52" s="93"/>
      <c r="E52" s="93">
        <f t="shared" si="26"/>
        <v>107000000</v>
      </c>
      <c r="F52" s="94">
        <v>107000000</v>
      </c>
      <c r="G52" s="95">
        <v>107000000</v>
      </c>
      <c r="H52" s="94">
        <v>14659000</v>
      </c>
      <c r="I52" s="95">
        <v>28365143</v>
      </c>
      <c r="J52" s="94">
        <v>4097000</v>
      </c>
      <c r="K52" s="95">
        <v>17345224</v>
      </c>
      <c r="L52" s="94"/>
      <c r="M52" s="95"/>
      <c r="N52" s="94"/>
      <c r="O52" s="95"/>
      <c r="P52" s="94">
        <f t="shared" si="27"/>
        <v>18756000</v>
      </c>
      <c r="Q52" s="95">
        <f t="shared" si="28"/>
        <v>45710367</v>
      </c>
      <c r="R52" s="48">
        <f t="shared" si="29"/>
        <v>-72.0512995429429</v>
      </c>
      <c r="S52" s="49">
        <f t="shared" si="30"/>
        <v>-38.850214857016582</v>
      </c>
      <c r="T52" s="48">
        <f t="shared" si="31"/>
        <v>17.528971962616822</v>
      </c>
      <c r="U52" s="50">
        <f t="shared" si="32"/>
        <v>42.719969158878506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107000000</v>
      </c>
      <c r="C54" s="96">
        <f>SUM(C43:C53)</f>
        <v>0</v>
      </c>
      <c r="D54" s="96"/>
      <c r="E54" s="96">
        <f t="shared" si="26"/>
        <v>107000000</v>
      </c>
      <c r="F54" s="97">
        <f t="shared" ref="F54:O54" si="33">SUM(F43:F53)</f>
        <v>107000000</v>
      </c>
      <c r="G54" s="98">
        <f t="shared" si="33"/>
        <v>107000000</v>
      </c>
      <c r="H54" s="97">
        <f t="shared" si="33"/>
        <v>14659000</v>
      </c>
      <c r="I54" s="98">
        <f t="shared" si="33"/>
        <v>28365143</v>
      </c>
      <c r="J54" s="97">
        <f t="shared" si="33"/>
        <v>4097000</v>
      </c>
      <c r="K54" s="98">
        <f t="shared" si="33"/>
        <v>17345224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18756000</v>
      </c>
      <c r="Q54" s="98">
        <f t="shared" si="28"/>
        <v>45710367</v>
      </c>
      <c r="R54" s="52">
        <f t="shared" si="29"/>
        <v>-72.0512995429429</v>
      </c>
      <c r="S54" s="53">
        <f t="shared" si="30"/>
        <v>-38.850214857016582</v>
      </c>
      <c r="T54" s="52">
        <f>IF((+$E44+$E46+$E48+$E49+$E52) =0,0,(P54   /(+$E44+$E46+$E48+$E49+$E52) )*100)</f>
        <v>17.528971962616822</v>
      </c>
      <c r="U54" s="54">
        <f>IF((+$E44+$E46+$E48+$E49+$E52) =0,0,(Q54   /(+$E44+$E46+$E48+$E49+$E52) )*100)</f>
        <v>42.719969158878506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115035000</v>
      </c>
      <c r="C68" s="105">
        <f>SUM(C9:C15,C18:C24,C27:C30,C33,C36:C40,C43:C53,C56:C59,C62:C66)</f>
        <v>0</v>
      </c>
      <c r="D68" s="105"/>
      <c r="E68" s="105">
        <f t="shared" si="35"/>
        <v>115035000</v>
      </c>
      <c r="F68" s="106">
        <f t="shared" ref="F68:O68" si="43">SUM(F9:F15,F18:F24,F27:F30,F33,F36:F40,F43:F53,F56:F59,F62:F66)</f>
        <v>115035000</v>
      </c>
      <c r="G68" s="107">
        <f t="shared" si="43"/>
        <v>111844000</v>
      </c>
      <c r="H68" s="106">
        <f t="shared" si="43"/>
        <v>15953000</v>
      </c>
      <c r="I68" s="107">
        <f t="shared" si="43"/>
        <v>29489742</v>
      </c>
      <c r="J68" s="106">
        <f t="shared" si="43"/>
        <v>5418000</v>
      </c>
      <c r="K68" s="107">
        <f t="shared" si="43"/>
        <v>18666770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21371000</v>
      </c>
      <c r="Q68" s="107">
        <f t="shared" si="37"/>
        <v>48156512</v>
      </c>
      <c r="R68" s="61">
        <f t="shared" si="38"/>
        <v>-66.037735849056602</v>
      </c>
      <c r="S68" s="62">
        <f t="shared" si="39"/>
        <v>-36.700802604512447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18.830568062665762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42.432009586663263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266222000</v>
      </c>
      <c r="C70" s="93">
        <v>-2659000</v>
      </c>
      <c r="D70" s="93"/>
      <c r="E70" s="93">
        <f>$B70      +$C70      +$D70</f>
        <v>263563000</v>
      </c>
      <c r="F70" s="94">
        <v>263563000</v>
      </c>
      <c r="G70" s="95">
        <v>226563000</v>
      </c>
      <c r="H70" s="94">
        <v>49589000</v>
      </c>
      <c r="I70" s="95">
        <v>49698978</v>
      </c>
      <c r="J70" s="94">
        <v>133029000</v>
      </c>
      <c r="K70" s="95">
        <v>123062554</v>
      </c>
      <c r="L70" s="94"/>
      <c r="M70" s="95"/>
      <c r="N70" s="94"/>
      <c r="O70" s="95"/>
      <c r="P70" s="94">
        <f>$H70      +$J70      +$L70      +$N70</f>
        <v>182618000</v>
      </c>
      <c r="Q70" s="95">
        <f>$I70      +$K70      +$M70      +$O70</f>
        <v>172761532</v>
      </c>
      <c r="R70" s="48">
        <f>IF(($H70      =0),0,((($J70      -$H70      )/$H70      )*100))</f>
        <v>168.26312286999132</v>
      </c>
      <c r="S70" s="49">
        <f>IF(($I70      =0),0,((($K70      -$I70      )/$I70      )*100))</f>
        <v>147.61586445499947</v>
      </c>
      <c r="T70" s="48">
        <f>IF(($E70      =0),0,(($P70      /$E70      )*100))</f>
        <v>69.288177779126812</v>
      </c>
      <c r="U70" s="50">
        <f>IF(($E70      =0),0,(($Q70      /$E70      )*100))</f>
        <v>65.548476834760578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266222000</v>
      </c>
      <c r="C72" s="102">
        <f>SUM(C70:C71)</f>
        <v>-2659000</v>
      </c>
      <c r="D72" s="102"/>
      <c r="E72" s="102">
        <f>$B72      +$C72      +$D72</f>
        <v>263563000</v>
      </c>
      <c r="F72" s="103">
        <f t="shared" ref="F72:O72" si="44">SUM(F70:F71)</f>
        <v>263563000</v>
      </c>
      <c r="G72" s="104">
        <f t="shared" si="44"/>
        <v>226563000</v>
      </c>
      <c r="H72" s="103">
        <f t="shared" si="44"/>
        <v>49589000</v>
      </c>
      <c r="I72" s="104">
        <f t="shared" si="44"/>
        <v>49698978</v>
      </c>
      <c r="J72" s="103">
        <f t="shared" si="44"/>
        <v>133029000</v>
      </c>
      <c r="K72" s="104">
        <f t="shared" si="44"/>
        <v>123062554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182618000</v>
      </c>
      <c r="Q72" s="104">
        <f>$I72      +$K72      +$M72      +$O72</f>
        <v>172761532</v>
      </c>
      <c r="R72" s="57">
        <f>IF(($H72      =0),0,((($J72      -$H72      )/$H72      )*100))</f>
        <v>168.26312286999132</v>
      </c>
      <c r="S72" s="58">
        <f>IF(($I72      =0),0,((($K72      -$I72      )/$I72      )*100))</f>
        <v>147.61586445499947</v>
      </c>
      <c r="T72" s="57">
        <f>IF(($E70      =0),0,(($P70      /$E70      )*100))</f>
        <v>69.288177779126812</v>
      </c>
      <c r="U72" s="59">
        <f>IF($E70   =0,0,($Q70   /$E70 )*100)</f>
        <v>65.548476834760578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266222000</v>
      </c>
      <c r="C73" s="105">
        <f>SUM(C70:C71)</f>
        <v>-2659000</v>
      </c>
      <c r="D73" s="105"/>
      <c r="E73" s="105">
        <f>$B73      +$C73      +$D73</f>
        <v>263563000</v>
      </c>
      <c r="F73" s="106">
        <f t="shared" ref="F73:O73" si="45">SUM(F70:F71)</f>
        <v>263563000</v>
      </c>
      <c r="G73" s="107">
        <f t="shared" si="45"/>
        <v>226563000</v>
      </c>
      <c r="H73" s="106">
        <f t="shared" si="45"/>
        <v>49589000</v>
      </c>
      <c r="I73" s="107">
        <f t="shared" si="45"/>
        <v>49698978</v>
      </c>
      <c r="J73" s="106">
        <f t="shared" si="45"/>
        <v>133029000</v>
      </c>
      <c r="K73" s="107">
        <f t="shared" si="45"/>
        <v>123062554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182618000</v>
      </c>
      <c r="Q73" s="107">
        <f>$I73      +$K73      +$M73      +$O73</f>
        <v>172761532</v>
      </c>
      <c r="R73" s="61">
        <f>IF(($H73      =0),0,((($J73      -$H73      )/$H73      )*100))</f>
        <v>168.26312286999132</v>
      </c>
      <c r="S73" s="62">
        <f>IF(($I73      =0),0,((($K73      -$I73      )/$I73      )*100))</f>
        <v>147.61586445499947</v>
      </c>
      <c r="T73" s="61">
        <f>IF(($E70      =0),0,(($P70      /$E70      )*100))</f>
        <v>69.288177779126812</v>
      </c>
      <c r="U73" s="65">
        <f>IF($E70   =0,0,($Q70   /$E70 )*100)</f>
        <v>65.548476834760578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381257000</v>
      </c>
      <c r="C74" s="105">
        <f>SUM(C9:C15,C18:C24,C27:C30,C33,C36:C40,C43:C53,C56:C59,C62:C66,C70:C71)</f>
        <v>-2659000</v>
      </c>
      <c r="D74" s="105"/>
      <c r="E74" s="105">
        <f>$B74      +$C74      +$D74</f>
        <v>378598000</v>
      </c>
      <c r="F74" s="106">
        <f t="shared" ref="F74:O74" si="46">SUM(F9:F15,F18:F24,F27:F30,F33,F36:F40,F43:F53,F56:F59,F62:F66,F70:F71)</f>
        <v>378598000</v>
      </c>
      <c r="G74" s="107">
        <f t="shared" si="46"/>
        <v>338407000</v>
      </c>
      <c r="H74" s="106">
        <f t="shared" si="46"/>
        <v>65542000</v>
      </c>
      <c r="I74" s="107">
        <f t="shared" si="46"/>
        <v>79188720</v>
      </c>
      <c r="J74" s="106">
        <f t="shared" si="46"/>
        <v>138447000</v>
      </c>
      <c r="K74" s="107">
        <f t="shared" si="46"/>
        <v>141729324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203989000</v>
      </c>
      <c r="Q74" s="107">
        <f>$I74      +$K74      +$M74      +$O74</f>
        <v>220918044</v>
      </c>
      <c r="R74" s="61">
        <f>IF(($H74      =0),0,((($J74      -$H74      )/$H74      )*100))</f>
        <v>111.23401788166368</v>
      </c>
      <c r="S74" s="62">
        <f>IF(($I74      =0),0,((($K74      -$I74      )/$I74      )*100))</f>
        <v>78.976657281491597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54.100738886207282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58.590558381558075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68793000</v>
      </c>
      <c r="C87" s="119">
        <f t="shared" si="55"/>
        <v>1048000</v>
      </c>
      <c r="D87" s="119">
        <f t="shared" si="55"/>
        <v>0</v>
      </c>
      <c r="E87" s="119">
        <f t="shared" si="55"/>
        <v>69841000</v>
      </c>
      <c r="F87" s="119">
        <f t="shared" si="55"/>
        <v>0</v>
      </c>
      <c r="G87" s="119">
        <f t="shared" si="55"/>
        <v>0</v>
      </c>
      <c r="H87" s="119">
        <f t="shared" si="55"/>
        <v>138000</v>
      </c>
      <c r="I87" s="119">
        <f t="shared" si="55"/>
        <v>0</v>
      </c>
      <c r="J87" s="119">
        <f t="shared" si="55"/>
        <v>31000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169000</v>
      </c>
      <c r="Q87" s="120">
        <f t="shared" si="55"/>
        <v>0</v>
      </c>
      <c r="R87" s="85">
        <f t="shared" si="55"/>
        <v>-77.536231884057969</v>
      </c>
      <c r="S87" s="85">
        <f t="shared" si="55"/>
        <v>0</v>
      </c>
      <c r="T87" s="86">
        <f>IF(SUM($E88:$E96) =0,0,(P87   /SUM($E88:$E96) )*100)</f>
        <v>0.24197820764307498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>
        <v>209000</v>
      </c>
      <c r="C88" s="121">
        <v>1048000</v>
      </c>
      <c r="D88" s="121"/>
      <c r="E88" s="121">
        <f t="shared" ref="E88:E96" si="56">$B88      +$C88      +$D88</f>
        <v>1257000</v>
      </c>
      <c r="F88" s="121">
        <v>0</v>
      </c>
      <c r="G88" s="121">
        <v>0</v>
      </c>
      <c r="H88" s="121">
        <v>138000</v>
      </c>
      <c r="I88" s="121"/>
      <c r="J88" s="121">
        <v>31000</v>
      </c>
      <c r="K88" s="121"/>
      <c r="L88" s="121"/>
      <c r="M88" s="121"/>
      <c r="N88" s="121"/>
      <c r="O88" s="121"/>
      <c r="P88" s="121">
        <f t="shared" ref="P88:P96" si="57">$H88      +$J88      +$L88      +$N88</f>
        <v>169000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-77.536231884057969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13.444709626093873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68584000</v>
      </c>
      <c r="C91" s="93"/>
      <c r="D91" s="93"/>
      <c r="E91" s="93">
        <f t="shared" si="56"/>
        <v>68584000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68793000</v>
      </c>
      <c r="C114" s="128">
        <f t="shared" si="69"/>
        <v>1048000</v>
      </c>
      <c r="D114" s="128">
        <f t="shared" si="69"/>
        <v>0</v>
      </c>
      <c r="E114" s="128">
        <f t="shared" si="69"/>
        <v>69841000</v>
      </c>
      <c r="F114" s="128">
        <f t="shared" si="69"/>
        <v>0</v>
      </c>
      <c r="G114" s="128">
        <f t="shared" si="69"/>
        <v>0</v>
      </c>
      <c r="H114" s="128">
        <f t="shared" si="69"/>
        <v>138000</v>
      </c>
      <c r="I114" s="128">
        <f t="shared" si="69"/>
        <v>0</v>
      </c>
      <c r="J114" s="128">
        <f t="shared" si="69"/>
        <v>31000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169000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2.4197820764307498E-3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68793000</v>
      </c>
      <c r="C115" s="130">
        <f t="shared" ref="C115:Q115" si="70">C87</f>
        <v>1048000</v>
      </c>
      <c r="D115" s="130">
        <f t="shared" si="70"/>
        <v>0</v>
      </c>
      <c r="E115" s="130">
        <f t="shared" si="70"/>
        <v>69841000</v>
      </c>
      <c r="F115" s="130">
        <f t="shared" si="70"/>
        <v>0</v>
      </c>
      <c r="G115" s="130">
        <f t="shared" si="70"/>
        <v>0</v>
      </c>
      <c r="H115" s="130">
        <f t="shared" si="70"/>
        <v>138000</v>
      </c>
      <c r="I115" s="130">
        <f t="shared" si="70"/>
        <v>0</v>
      </c>
      <c r="J115" s="130">
        <f t="shared" si="70"/>
        <v>31000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169000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2.4197820764307498E-3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QCAFgS3E8SVYlGVxcnXvtwxngLky4nIy0eEviFbItM/oB7ffhxpMi/CIhACiXfucwIlMD/85JQTb2k2KVwc4RQ==" saltValue="2y2mgA2F1PVmecwVvkrWg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388000</v>
      </c>
      <c r="I10" s="95"/>
      <c r="J10" s="94">
        <v>812000</v>
      </c>
      <c r="K10" s="95">
        <v>158333</v>
      </c>
      <c r="L10" s="94"/>
      <c r="M10" s="95"/>
      <c r="N10" s="94"/>
      <c r="O10" s="95"/>
      <c r="P10" s="94">
        <f t="shared" ref="P10:P16" si="1">$H10      +$J10      +$L10      +$N10</f>
        <v>1200000</v>
      </c>
      <c r="Q10" s="95">
        <f t="shared" ref="Q10:Q16" si="2">$I10      +$K10      +$M10      +$O10</f>
        <v>158333</v>
      </c>
      <c r="R10" s="48">
        <f t="shared" ref="R10:R16" si="3">IF(($H10      =0),0,((($J10      -$H10      )/$H10      )*100))</f>
        <v>109.27835051546391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40</v>
      </c>
      <c r="U10" s="50">
        <f t="shared" ref="U10:U15" si="6">IF(($E10      =0),0,(($Q10      /$E10      )*100))</f>
        <v>5.2777666666666665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388000</v>
      </c>
      <c r="I16" s="98">
        <f t="shared" si="7"/>
        <v>0</v>
      </c>
      <c r="J16" s="97">
        <f t="shared" si="7"/>
        <v>812000</v>
      </c>
      <c r="K16" s="98">
        <f t="shared" si="7"/>
        <v>158333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1200000</v>
      </c>
      <c r="Q16" s="98">
        <f t="shared" si="2"/>
        <v>158333</v>
      </c>
      <c r="R16" s="52">
        <f t="shared" si="3"/>
        <v>109.27835051546391</v>
      </c>
      <c r="S16" s="53">
        <f t="shared" si="4"/>
        <v>0</v>
      </c>
      <c r="T16" s="52">
        <f>IF((SUM($E9:$E13))=0,0,(P16/(SUM($E9:$E13))*100))</f>
        <v>40</v>
      </c>
      <c r="U16" s="54">
        <f>IF((SUM($E9:$E13))=0,0,(Q16/(SUM($E9:$E13))*100))</f>
        <v>5.2777666666666665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1360000</v>
      </c>
      <c r="C33" s="93"/>
      <c r="D33" s="93"/>
      <c r="E33" s="93">
        <f>$B33      +$C33      +$D33</f>
        <v>1360000</v>
      </c>
      <c r="F33" s="94">
        <v>1360000</v>
      </c>
      <c r="G33" s="95">
        <v>952000</v>
      </c>
      <c r="H33" s="94"/>
      <c r="I33" s="95"/>
      <c r="J33" s="94">
        <v>65000</v>
      </c>
      <c r="K33" s="95">
        <v>340000</v>
      </c>
      <c r="L33" s="94"/>
      <c r="M33" s="95"/>
      <c r="N33" s="94"/>
      <c r="O33" s="95"/>
      <c r="P33" s="94">
        <f>$H33      +$J33      +$L33      +$N33</f>
        <v>65000</v>
      </c>
      <c r="Q33" s="95">
        <f>$I33      +$K33      +$M33      +$O33</f>
        <v>340000</v>
      </c>
      <c r="R33" s="48">
        <f>IF(($H33      =0),0,((($J33      -$H33      )/$H33      )*100))</f>
        <v>0</v>
      </c>
      <c r="S33" s="49">
        <f>IF(($I33      =0),0,((($K33      -$I33      )/$I33      )*100))</f>
        <v>0</v>
      </c>
      <c r="T33" s="48">
        <f>IF(($E33      =0),0,(($P33      /$E33      )*100))</f>
        <v>4.7794117647058822</v>
      </c>
      <c r="U33" s="50">
        <f>IF(($E33      =0),0,(($Q33      /$E33      )*100))</f>
        <v>25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1360000</v>
      </c>
      <c r="C34" s="96">
        <f>C33</f>
        <v>0</v>
      </c>
      <c r="D34" s="96"/>
      <c r="E34" s="96">
        <f>$B34      +$C34      +$D34</f>
        <v>1360000</v>
      </c>
      <c r="F34" s="97">
        <f t="shared" ref="F34:O34" si="17">F33</f>
        <v>1360000</v>
      </c>
      <c r="G34" s="98">
        <f t="shared" si="17"/>
        <v>952000</v>
      </c>
      <c r="H34" s="97">
        <f t="shared" si="17"/>
        <v>0</v>
      </c>
      <c r="I34" s="98">
        <f t="shared" si="17"/>
        <v>0</v>
      </c>
      <c r="J34" s="97">
        <f t="shared" si="17"/>
        <v>65000</v>
      </c>
      <c r="K34" s="98">
        <f t="shared" si="17"/>
        <v>340000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65000</v>
      </c>
      <c r="Q34" s="98">
        <f>$I34      +$K34      +$M34      +$O34</f>
        <v>340000</v>
      </c>
      <c r="R34" s="52">
        <f>IF(($H34      =0),0,((($J34      -$H34      )/$H34      )*100))</f>
        <v>0</v>
      </c>
      <c r="S34" s="53">
        <f>IF(($I34      =0),0,((($K34      -$I34      )/$I34      )*100))</f>
        <v>0</v>
      </c>
      <c r="T34" s="52">
        <f>IF($E34   =0,0,($P34   /$E34   )*100)</f>
        <v>4.7794117647058822</v>
      </c>
      <c r="U34" s="54">
        <f>IF($E34   =0,0,($Q34   /$E34   )*100)</f>
        <v>25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1496000</v>
      </c>
      <c r="C37" s="93"/>
      <c r="D37" s="93"/>
      <c r="E37" s="93">
        <f t="shared" si="18"/>
        <v>1496000</v>
      </c>
      <c r="F37" s="94">
        <v>1496000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4000000</v>
      </c>
      <c r="C39" s="93"/>
      <c r="D39" s="93"/>
      <c r="E39" s="93">
        <f t="shared" si="18"/>
        <v>4000000</v>
      </c>
      <c r="F39" s="94">
        <v>4000000</v>
      </c>
      <c r="G39" s="95">
        <v>1200000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5496000</v>
      </c>
      <c r="C41" s="96">
        <f>SUM(C36:C40)</f>
        <v>0</v>
      </c>
      <c r="D41" s="96"/>
      <c r="E41" s="96">
        <f t="shared" si="18"/>
        <v>5496000</v>
      </c>
      <c r="F41" s="97">
        <f t="shared" ref="F41:O41" si="25">SUM(F36:F40)</f>
        <v>5496000</v>
      </c>
      <c r="G41" s="98">
        <f t="shared" si="25"/>
        <v>1200000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67224000</v>
      </c>
      <c r="C53" s="93"/>
      <c r="D53" s="93"/>
      <c r="E53" s="93">
        <f t="shared" si="26"/>
        <v>67224000</v>
      </c>
      <c r="F53" s="94">
        <v>67224000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67224000</v>
      </c>
      <c r="C54" s="96">
        <f>SUM(C43:C53)</f>
        <v>0</v>
      </c>
      <c r="D54" s="96"/>
      <c r="E54" s="96">
        <f t="shared" si="26"/>
        <v>67224000</v>
      </c>
      <c r="F54" s="97">
        <f t="shared" ref="F54:O54" si="33">SUM(F43:F53)</f>
        <v>67224000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77080000</v>
      </c>
      <c r="C68" s="105">
        <f>SUM(C9:C15,C18:C24,C27:C30,C33,C36:C40,C43:C53,C56:C59,C62:C66)</f>
        <v>0</v>
      </c>
      <c r="D68" s="105"/>
      <c r="E68" s="105">
        <f t="shared" si="35"/>
        <v>77080000</v>
      </c>
      <c r="F68" s="106">
        <f t="shared" ref="F68:O68" si="43">SUM(F9:F15,F18:F24,F27:F30,F33,F36:F40,F43:F53,F56:F59,F62:F66)</f>
        <v>77080000</v>
      </c>
      <c r="G68" s="107">
        <f t="shared" si="43"/>
        <v>5152000</v>
      </c>
      <c r="H68" s="106">
        <f t="shared" si="43"/>
        <v>388000</v>
      </c>
      <c r="I68" s="107">
        <f t="shared" si="43"/>
        <v>0</v>
      </c>
      <c r="J68" s="106">
        <f t="shared" si="43"/>
        <v>877000</v>
      </c>
      <c r="K68" s="107">
        <f t="shared" si="43"/>
        <v>498333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1265000</v>
      </c>
      <c r="Q68" s="107">
        <f t="shared" si="37"/>
        <v>498333</v>
      </c>
      <c r="R68" s="61">
        <f t="shared" si="38"/>
        <v>126.03092783505154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15.131578947368421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5.960921052631579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38157000</v>
      </c>
      <c r="C70" s="93">
        <v>-199000</v>
      </c>
      <c r="D70" s="93"/>
      <c r="E70" s="93">
        <f>$B70      +$C70      +$D70</f>
        <v>37958000</v>
      </c>
      <c r="F70" s="94">
        <v>37958000</v>
      </c>
      <c r="G70" s="95">
        <v>15745000</v>
      </c>
      <c r="H70" s="94"/>
      <c r="I70" s="95"/>
      <c r="J70" s="94">
        <v>6345000</v>
      </c>
      <c r="K70" s="95">
        <v>1648531</v>
      </c>
      <c r="L70" s="94"/>
      <c r="M70" s="95"/>
      <c r="N70" s="94"/>
      <c r="O70" s="95"/>
      <c r="P70" s="94">
        <f>$H70      +$J70      +$L70      +$N70</f>
        <v>6345000</v>
      </c>
      <c r="Q70" s="95">
        <f>$I70      +$K70      +$M70      +$O70</f>
        <v>1648531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16.715843827388166</v>
      </c>
      <c r="U70" s="50">
        <f>IF(($E70      =0),0,(($Q70      /$E70      )*100))</f>
        <v>4.343039675430739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38157000</v>
      </c>
      <c r="C72" s="102">
        <f>SUM(C70:C71)</f>
        <v>-199000</v>
      </c>
      <c r="D72" s="102"/>
      <c r="E72" s="102">
        <f>$B72      +$C72      +$D72</f>
        <v>37958000</v>
      </c>
      <c r="F72" s="103">
        <f t="shared" ref="F72:O72" si="44">SUM(F70:F71)</f>
        <v>37958000</v>
      </c>
      <c r="G72" s="104">
        <f t="shared" si="44"/>
        <v>15745000</v>
      </c>
      <c r="H72" s="103">
        <f t="shared" si="44"/>
        <v>0</v>
      </c>
      <c r="I72" s="104">
        <f t="shared" si="44"/>
        <v>0</v>
      </c>
      <c r="J72" s="103">
        <f t="shared" si="44"/>
        <v>6345000</v>
      </c>
      <c r="K72" s="104">
        <f t="shared" si="44"/>
        <v>1648531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6345000</v>
      </c>
      <c r="Q72" s="104">
        <f>$I72      +$K72      +$M72      +$O72</f>
        <v>1648531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16.715843827388166</v>
      </c>
      <c r="U72" s="59">
        <f>IF($E70   =0,0,($Q70   /$E70 )*100)</f>
        <v>4.343039675430739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38157000</v>
      </c>
      <c r="C73" s="105">
        <f>SUM(C70:C71)</f>
        <v>-199000</v>
      </c>
      <c r="D73" s="105"/>
      <c r="E73" s="105">
        <f>$B73      +$C73      +$D73</f>
        <v>37958000</v>
      </c>
      <c r="F73" s="106">
        <f t="shared" ref="F73:O73" si="45">SUM(F70:F71)</f>
        <v>37958000</v>
      </c>
      <c r="G73" s="107">
        <f t="shared" si="45"/>
        <v>15745000</v>
      </c>
      <c r="H73" s="106">
        <f t="shared" si="45"/>
        <v>0</v>
      </c>
      <c r="I73" s="107">
        <f t="shared" si="45"/>
        <v>0</v>
      </c>
      <c r="J73" s="106">
        <f t="shared" si="45"/>
        <v>6345000</v>
      </c>
      <c r="K73" s="107">
        <f t="shared" si="45"/>
        <v>1648531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6345000</v>
      </c>
      <c r="Q73" s="107">
        <f>$I73      +$K73      +$M73      +$O73</f>
        <v>1648531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16.715843827388166</v>
      </c>
      <c r="U73" s="65">
        <f>IF($E70   =0,0,($Q70   /$E70 )*100)</f>
        <v>4.343039675430739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115237000</v>
      </c>
      <c r="C74" s="105">
        <f>SUM(C9:C15,C18:C24,C27:C30,C33,C36:C40,C43:C53,C56:C59,C62:C66,C70:C71)</f>
        <v>-199000</v>
      </c>
      <c r="D74" s="105"/>
      <c r="E74" s="105">
        <f>$B74      +$C74      +$D74</f>
        <v>115038000</v>
      </c>
      <c r="F74" s="106">
        <f t="shared" ref="F74:O74" si="46">SUM(F9:F15,F18:F24,F27:F30,F33,F36:F40,F43:F53,F56:F59,F62:F66,F70:F71)</f>
        <v>115038000</v>
      </c>
      <c r="G74" s="107">
        <f t="shared" si="46"/>
        <v>20897000</v>
      </c>
      <c r="H74" s="106">
        <f t="shared" si="46"/>
        <v>388000</v>
      </c>
      <c r="I74" s="107">
        <f t="shared" si="46"/>
        <v>0</v>
      </c>
      <c r="J74" s="106">
        <f t="shared" si="46"/>
        <v>7222000</v>
      </c>
      <c r="K74" s="107">
        <f t="shared" si="46"/>
        <v>2146864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7610000</v>
      </c>
      <c r="Q74" s="107">
        <f>$I74      +$K74      +$M74      +$O74</f>
        <v>2146864</v>
      </c>
      <c r="R74" s="61">
        <f>IF(($H74      =0),0,((($J74      -$H74      )/$H74      )*100))</f>
        <v>1761.340206185567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16.42989766397513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4.6350533270003016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48000000</v>
      </c>
      <c r="D87" s="119">
        <f t="shared" si="55"/>
        <v>0</v>
      </c>
      <c r="E87" s="119">
        <f t="shared" si="55"/>
        <v>48000000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>
        <v>48000000</v>
      </c>
      <c r="D94" s="93"/>
      <c r="E94" s="93">
        <f t="shared" si="56"/>
        <v>48000000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48000000</v>
      </c>
      <c r="D114" s="128">
        <f t="shared" si="69"/>
        <v>0</v>
      </c>
      <c r="E114" s="128">
        <f t="shared" si="69"/>
        <v>48000000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0</v>
      </c>
      <c r="C115" s="130">
        <f t="shared" ref="C115:Q115" si="70">C87</f>
        <v>48000000</v>
      </c>
      <c r="D115" s="130">
        <f t="shared" si="70"/>
        <v>0</v>
      </c>
      <c r="E115" s="130">
        <f t="shared" si="70"/>
        <v>48000000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QNFHBc0wRTnBC6oyaCISsox+yRZvb0+Mw/y80Zg9RcZ3h2TLZBRaS6Udb283pevvkzRtDVhVuPlGcKsd3mLPBA==" saltValue="LiDUkLI8FZ6H4IDjk5ZwD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1483000</v>
      </c>
      <c r="I10" s="95">
        <v>81417</v>
      </c>
      <c r="J10" s="94"/>
      <c r="K10" s="95">
        <v>855573</v>
      </c>
      <c r="L10" s="94"/>
      <c r="M10" s="95"/>
      <c r="N10" s="94"/>
      <c r="O10" s="95"/>
      <c r="P10" s="94">
        <f t="shared" ref="P10:P16" si="1">$H10      +$J10      +$L10      +$N10</f>
        <v>1483000</v>
      </c>
      <c r="Q10" s="95">
        <f t="shared" ref="Q10:Q16" si="2">$I10      +$K10      +$M10      +$O10</f>
        <v>936990</v>
      </c>
      <c r="R10" s="48">
        <f t="shared" ref="R10:R16" si="3">IF(($H10      =0),0,((($J10      -$H10      )/$H10      )*100))</f>
        <v>-100</v>
      </c>
      <c r="S10" s="49">
        <f t="shared" ref="S10:S16" si="4">IF(($I10      =0),0,((($K10      -$I10      )/$I10      )*100))</f>
        <v>950.85301595489875</v>
      </c>
      <c r="T10" s="48">
        <f t="shared" ref="T10:T15" si="5">IF(($E10      =0),0,(($P10      /$E10      )*100))</f>
        <v>82.388888888888886</v>
      </c>
      <c r="U10" s="50">
        <f t="shared" ref="U10:U15" si="6">IF(($E10      =0),0,(($Q10      /$E10      )*100))</f>
        <v>52.054999999999993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1800000</v>
      </c>
      <c r="C16" s="96">
        <f>SUM(C9:C15)</f>
        <v>0</v>
      </c>
      <c r="D16" s="96"/>
      <c r="E16" s="96">
        <f t="shared" si="0"/>
        <v>1800000</v>
      </c>
      <c r="F16" s="97">
        <f t="shared" ref="F16:O16" si="7">SUM(F9:F15)</f>
        <v>1800000</v>
      </c>
      <c r="G16" s="98">
        <f t="shared" si="7"/>
        <v>1800000</v>
      </c>
      <c r="H16" s="97">
        <f t="shared" si="7"/>
        <v>1483000</v>
      </c>
      <c r="I16" s="98">
        <f t="shared" si="7"/>
        <v>81417</v>
      </c>
      <c r="J16" s="97">
        <f t="shared" si="7"/>
        <v>0</v>
      </c>
      <c r="K16" s="98">
        <f t="shared" si="7"/>
        <v>855573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1483000</v>
      </c>
      <c r="Q16" s="98">
        <f t="shared" si="2"/>
        <v>936990</v>
      </c>
      <c r="R16" s="52">
        <f t="shared" si="3"/>
        <v>-100</v>
      </c>
      <c r="S16" s="53">
        <f t="shared" si="4"/>
        <v>950.85301595489875</v>
      </c>
      <c r="T16" s="52">
        <f>IF((SUM($E9:$E13))=0,0,(P16/(SUM($E9:$E13))*100))</f>
        <v>82.388888888888886</v>
      </c>
      <c r="U16" s="54">
        <f>IF((SUM($E9:$E13))=0,0,(Q16/(SUM($E9:$E13))*100))</f>
        <v>52.054999999999993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1311000</v>
      </c>
      <c r="C33" s="93"/>
      <c r="D33" s="93"/>
      <c r="E33" s="93">
        <f>$B33      +$C33      +$D33</f>
        <v>1311000</v>
      </c>
      <c r="F33" s="94">
        <v>1311000</v>
      </c>
      <c r="G33" s="95">
        <v>328000</v>
      </c>
      <c r="H33" s="94"/>
      <c r="I33" s="95">
        <v>13760</v>
      </c>
      <c r="J33" s="94">
        <v>70000</v>
      </c>
      <c r="K33" s="95">
        <v>225030</v>
      </c>
      <c r="L33" s="94"/>
      <c r="M33" s="95"/>
      <c r="N33" s="94"/>
      <c r="O33" s="95"/>
      <c r="P33" s="94">
        <f>$H33      +$J33      +$L33      +$N33</f>
        <v>70000</v>
      </c>
      <c r="Q33" s="95">
        <f>$I33      +$K33      +$M33      +$O33</f>
        <v>238790</v>
      </c>
      <c r="R33" s="48">
        <f>IF(($H33      =0),0,((($J33      -$H33      )/$H33      )*100))</f>
        <v>0</v>
      </c>
      <c r="S33" s="49">
        <f>IF(($I33      =0),0,((($K33      -$I33      )/$I33      )*100))</f>
        <v>1535.3924418604652</v>
      </c>
      <c r="T33" s="48">
        <f>IF(($E33      =0),0,(($P33      /$E33      )*100))</f>
        <v>5.3394355453852027</v>
      </c>
      <c r="U33" s="50">
        <f>IF(($E33      =0),0,(($Q33      /$E33      )*100))</f>
        <v>18.214340198321892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1311000</v>
      </c>
      <c r="C34" s="96">
        <f>C33</f>
        <v>0</v>
      </c>
      <c r="D34" s="96"/>
      <c r="E34" s="96">
        <f>$B34      +$C34      +$D34</f>
        <v>1311000</v>
      </c>
      <c r="F34" s="97">
        <f t="shared" ref="F34:O34" si="17">F33</f>
        <v>1311000</v>
      </c>
      <c r="G34" s="98">
        <f t="shared" si="17"/>
        <v>328000</v>
      </c>
      <c r="H34" s="97">
        <f t="shared" si="17"/>
        <v>0</v>
      </c>
      <c r="I34" s="98">
        <f t="shared" si="17"/>
        <v>13760</v>
      </c>
      <c r="J34" s="97">
        <f t="shared" si="17"/>
        <v>70000</v>
      </c>
      <c r="K34" s="98">
        <f t="shared" si="17"/>
        <v>225030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70000</v>
      </c>
      <c r="Q34" s="98">
        <f>$I34      +$K34      +$M34      +$O34</f>
        <v>238790</v>
      </c>
      <c r="R34" s="52">
        <f>IF(($H34      =0),0,((($J34      -$H34      )/$H34      )*100))</f>
        <v>0</v>
      </c>
      <c r="S34" s="53">
        <f>IF(($I34      =0),0,((($K34      -$I34      )/$I34      )*100))</f>
        <v>1535.3924418604652</v>
      </c>
      <c r="T34" s="52">
        <f>IF($E34   =0,0,($P34   /$E34   )*100)</f>
        <v>5.3394355453852027</v>
      </c>
      <c r="U34" s="54">
        <f>IF($E34   =0,0,($Q34   /$E34   )*100)</f>
        <v>18.214340198321892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16934000</v>
      </c>
      <c r="C37" s="93"/>
      <c r="D37" s="93"/>
      <c r="E37" s="93">
        <f t="shared" si="18"/>
        <v>16934000</v>
      </c>
      <c r="F37" s="94">
        <v>16934000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2000000</v>
      </c>
      <c r="H39" s="94"/>
      <c r="I39" s="95"/>
      <c r="J39" s="94">
        <v>2000000</v>
      </c>
      <c r="K39" s="95"/>
      <c r="L39" s="94"/>
      <c r="M39" s="95"/>
      <c r="N39" s="94"/>
      <c r="O39" s="95"/>
      <c r="P39" s="94">
        <f t="shared" si="19"/>
        <v>2000000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16934000</v>
      </c>
      <c r="C41" s="96">
        <f>SUM(C36:C40)</f>
        <v>0</v>
      </c>
      <c r="D41" s="96"/>
      <c r="E41" s="96">
        <f t="shared" si="18"/>
        <v>16934000</v>
      </c>
      <c r="F41" s="97">
        <f t="shared" ref="F41:O41" si="25">SUM(F36:F40)</f>
        <v>16934000</v>
      </c>
      <c r="G41" s="98">
        <f t="shared" si="25"/>
        <v>2000000</v>
      </c>
      <c r="H41" s="97">
        <f t="shared" si="25"/>
        <v>0</v>
      </c>
      <c r="I41" s="98">
        <f t="shared" si="25"/>
        <v>0</v>
      </c>
      <c r="J41" s="97">
        <f t="shared" si="25"/>
        <v>2000000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2000000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39147000</v>
      </c>
      <c r="C52" s="93"/>
      <c r="D52" s="93"/>
      <c r="E52" s="93">
        <f t="shared" si="26"/>
        <v>39147000</v>
      </c>
      <c r="F52" s="94">
        <v>39147000</v>
      </c>
      <c r="G52" s="95">
        <v>0</v>
      </c>
      <c r="H52" s="94"/>
      <c r="I52" s="95">
        <v>30947214</v>
      </c>
      <c r="J52" s="94"/>
      <c r="K52" s="95">
        <v>26296024</v>
      </c>
      <c r="L52" s="94"/>
      <c r="M52" s="95"/>
      <c r="N52" s="94"/>
      <c r="O52" s="95"/>
      <c r="P52" s="94">
        <f t="shared" si="27"/>
        <v>0</v>
      </c>
      <c r="Q52" s="95">
        <f t="shared" si="28"/>
        <v>57243238</v>
      </c>
      <c r="R52" s="48">
        <f t="shared" si="29"/>
        <v>0</v>
      </c>
      <c r="S52" s="49">
        <f t="shared" si="30"/>
        <v>-15.029430435967516</v>
      </c>
      <c r="T52" s="48">
        <f t="shared" si="31"/>
        <v>0</v>
      </c>
      <c r="U52" s="50">
        <f t="shared" si="32"/>
        <v>146.22637239124325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102954000</v>
      </c>
      <c r="C53" s="93"/>
      <c r="D53" s="93"/>
      <c r="E53" s="93">
        <f t="shared" si="26"/>
        <v>102954000</v>
      </c>
      <c r="F53" s="94">
        <v>102954000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142101000</v>
      </c>
      <c r="C54" s="96">
        <f>SUM(C43:C53)</f>
        <v>0</v>
      </c>
      <c r="D54" s="96"/>
      <c r="E54" s="96">
        <f t="shared" si="26"/>
        <v>142101000</v>
      </c>
      <c r="F54" s="97">
        <f t="shared" ref="F54:O54" si="33">SUM(F43:F53)</f>
        <v>142101000</v>
      </c>
      <c r="G54" s="98">
        <f t="shared" si="33"/>
        <v>0</v>
      </c>
      <c r="H54" s="97">
        <f t="shared" si="33"/>
        <v>0</v>
      </c>
      <c r="I54" s="98">
        <f t="shared" si="33"/>
        <v>30947214</v>
      </c>
      <c r="J54" s="97">
        <f t="shared" si="33"/>
        <v>0</v>
      </c>
      <c r="K54" s="98">
        <f t="shared" si="33"/>
        <v>26296024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57243238</v>
      </c>
      <c r="R54" s="52">
        <f t="shared" si="29"/>
        <v>0</v>
      </c>
      <c r="S54" s="53">
        <f t="shared" si="30"/>
        <v>-15.029430435967516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146.22637239124325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162146000</v>
      </c>
      <c r="C68" s="105">
        <f>SUM(C9:C15,C18:C24,C27:C30,C33,C36:C40,C43:C53,C56:C59,C62:C66)</f>
        <v>0</v>
      </c>
      <c r="D68" s="105"/>
      <c r="E68" s="105">
        <f t="shared" si="35"/>
        <v>162146000</v>
      </c>
      <c r="F68" s="106">
        <f t="shared" ref="F68:O68" si="43">SUM(F9:F15,F18:F24,F27:F30,F33,F36:F40,F43:F53,F56:F59,F62:F66)</f>
        <v>162146000</v>
      </c>
      <c r="G68" s="107">
        <f t="shared" si="43"/>
        <v>4128000</v>
      </c>
      <c r="H68" s="106">
        <f t="shared" si="43"/>
        <v>1483000</v>
      </c>
      <c r="I68" s="107">
        <f t="shared" si="43"/>
        <v>31042391</v>
      </c>
      <c r="J68" s="106">
        <f t="shared" si="43"/>
        <v>2070000</v>
      </c>
      <c r="K68" s="107">
        <f t="shared" si="43"/>
        <v>27376627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3553000</v>
      </c>
      <c r="Q68" s="107">
        <f t="shared" si="37"/>
        <v>58419018</v>
      </c>
      <c r="R68" s="61">
        <f t="shared" si="38"/>
        <v>39.581928523263656</v>
      </c>
      <c r="S68" s="62">
        <f t="shared" si="39"/>
        <v>-11.80889706595088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8.4078754318708881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138.24368876899049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50425000</v>
      </c>
      <c r="C70" s="93">
        <v>-258000</v>
      </c>
      <c r="D70" s="93"/>
      <c r="E70" s="93">
        <f>$B70      +$C70      +$D70</f>
        <v>50167000</v>
      </c>
      <c r="F70" s="94">
        <v>50167000</v>
      </c>
      <c r="G70" s="95">
        <v>10425000</v>
      </c>
      <c r="H70" s="94">
        <v>3920000</v>
      </c>
      <c r="I70" s="95">
        <v>877553</v>
      </c>
      <c r="J70" s="94">
        <v>1927000</v>
      </c>
      <c r="K70" s="95">
        <v>3235233</v>
      </c>
      <c r="L70" s="94"/>
      <c r="M70" s="95"/>
      <c r="N70" s="94"/>
      <c r="O70" s="95"/>
      <c r="P70" s="94">
        <f>$H70      +$J70      +$L70      +$N70</f>
        <v>5847000</v>
      </c>
      <c r="Q70" s="95">
        <f>$I70      +$K70      +$M70      +$O70</f>
        <v>4112786</v>
      </c>
      <c r="R70" s="48">
        <f>IF(($H70      =0),0,((($J70      -$H70      )/$H70      )*100))</f>
        <v>-50.841836734693878</v>
      </c>
      <c r="S70" s="49">
        <f>IF(($I70      =0),0,((($K70      -$I70      )/$I70      )*100))</f>
        <v>268.66525440628658</v>
      </c>
      <c r="T70" s="48">
        <f>IF(($E70      =0),0,(($P70      /$E70      )*100))</f>
        <v>11.655072059321865</v>
      </c>
      <c r="U70" s="50">
        <f>IF(($E70      =0),0,(($Q70      /$E70      )*100))</f>
        <v>8.1981900452488681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50425000</v>
      </c>
      <c r="C72" s="102">
        <f>SUM(C70:C71)</f>
        <v>-258000</v>
      </c>
      <c r="D72" s="102"/>
      <c r="E72" s="102">
        <f>$B72      +$C72      +$D72</f>
        <v>50167000</v>
      </c>
      <c r="F72" s="103">
        <f t="shared" ref="F72:O72" si="44">SUM(F70:F71)</f>
        <v>50167000</v>
      </c>
      <c r="G72" s="104">
        <f t="shared" si="44"/>
        <v>10425000</v>
      </c>
      <c r="H72" s="103">
        <f t="shared" si="44"/>
        <v>3920000</v>
      </c>
      <c r="I72" s="104">
        <f t="shared" si="44"/>
        <v>877553</v>
      </c>
      <c r="J72" s="103">
        <f t="shared" si="44"/>
        <v>1927000</v>
      </c>
      <c r="K72" s="104">
        <f t="shared" si="44"/>
        <v>3235233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5847000</v>
      </c>
      <c r="Q72" s="104">
        <f>$I72      +$K72      +$M72      +$O72</f>
        <v>4112786</v>
      </c>
      <c r="R72" s="57">
        <f>IF(($H72      =0),0,((($J72      -$H72      )/$H72      )*100))</f>
        <v>-50.841836734693878</v>
      </c>
      <c r="S72" s="58">
        <f>IF(($I72      =0),0,((($K72      -$I72      )/$I72      )*100))</f>
        <v>268.66525440628658</v>
      </c>
      <c r="T72" s="57">
        <f>IF(($E70      =0),0,(($P70      /$E70      )*100))</f>
        <v>11.655072059321865</v>
      </c>
      <c r="U72" s="59">
        <f>IF($E70   =0,0,($Q70   /$E70 )*100)</f>
        <v>8.1981900452488681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50425000</v>
      </c>
      <c r="C73" s="105">
        <f>SUM(C70:C71)</f>
        <v>-258000</v>
      </c>
      <c r="D73" s="105"/>
      <c r="E73" s="105">
        <f>$B73      +$C73      +$D73</f>
        <v>50167000</v>
      </c>
      <c r="F73" s="106">
        <f t="shared" ref="F73:O73" si="45">SUM(F70:F71)</f>
        <v>50167000</v>
      </c>
      <c r="G73" s="107">
        <f t="shared" si="45"/>
        <v>10425000</v>
      </c>
      <c r="H73" s="106">
        <f t="shared" si="45"/>
        <v>3920000</v>
      </c>
      <c r="I73" s="107">
        <f t="shared" si="45"/>
        <v>877553</v>
      </c>
      <c r="J73" s="106">
        <f t="shared" si="45"/>
        <v>1927000</v>
      </c>
      <c r="K73" s="107">
        <f t="shared" si="45"/>
        <v>3235233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5847000</v>
      </c>
      <c r="Q73" s="107">
        <f>$I73      +$K73      +$M73      +$O73</f>
        <v>4112786</v>
      </c>
      <c r="R73" s="61">
        <f>IF(($H73      =0),0,((($J73      -$H73      )/$H73      )*100))</f>
        <v>-50.841836734693878</v>
      </c>
      <c r="S73" s="62">
        <f>IF(($I73      =0),0,((($K73      -$I73      )/$I73      )*100))</f>
        <v>268.66525440628658</v>
      </c>
      <c r="T73" s="61">
        <f>IF(($E70      =0),0,(($P70      /$E70      )*100))</f>
        <v>11.655072059321865</v>
      </c>
      <c r="U73" s="65">
        <f>IF($E70   =0,0,($Q70   /$E70 )*100)</f>
        <v>8.1981900452488681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212571000</v>
      </c>
      <c r="C74" s="105">
        <f>SUM(C9:C15,C18:C24,C27:C30,C33,C36:C40,C43:C53,C56:C59,C62:C66,C70:C71)</f>
        <v>-258000</v>
      </c>
      <c r="D74" s="105"/>
      <c r="E74" s="105">
        <f>$B74      +$C74      +$D74</f>
        <v>212313000</v>
      </c>
      <c r="F74" s="106">
        <f t="shared" ref="F74:O74" si="46">SUM(F9:F15,F18:F24,F27:F30,F33,F36:F40,F43:F53,F56:F59,F62:F66,F70:F71)</f>
        <v>212313000</v>
      </c>
      <c r="G74" s="107">
        <f t="shared" si="46"/>
        <v>14553000</v>
      </c>
      <c r="H74" s="106">
        <f t="shared" si="46"/>
        <v>5403000</v>
      </c>
      <c r="I74" s="107">
        <f t="shared" si="46"/>
        <v>31919944</v>
      </c>
      <c r="J74" s="106">
        <f t="shared" si="46"/>
        <v>3997000</v>
      </c>
      <c r="K74" s="107">
        <f t="shared" si="46"/>
        <v>30611860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9400000</v>
      </c>
      <c r="Q74" s="107">
        <f>$I74      +$K74      +$M74      +$O74</f>
        <v>62531804</v>
      </c>
      <c r="R74" s="61">
        <f>IF(($H74      =0),0,((($J74      -$H74      )/$H74      )*100))</f>
        <v>-26.022580048121412</v>
      </c>
      <c r="S74" s="62">
        <f>IF(($I74      =0),0,((($K74      -$I74      )/$I74      )*100))</f>
        <v>-4.0980147082964811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10.170408439275088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67.656807140925082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Nvu19uBAiR7CA1JCcc4LramnEykkVkrQcoY+lx/Mk6o4uFCnG7GpCqw/bEmhxsedEY3DE7IXE7oYJWVvznJ15g==" saltValue="FXSFsO1pd9IFovJrXbulp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2400000</v>
      </c>
      <c r="C10" s="93"/>
      <c r="D10" s="93"/>
      <c r="E10" s="93">
        <f t="shared" ref="E10:E16" si="0">$B10      +$C10      +$D10</f>
        <v>2400000</v>
      </c>
      <c r="F10" s="94">
        <v>2400000</v>
      </c>
      <c r="G10" s="95">
        <v>2400000</v>
      </c>
      <c r="H10" s="94">
        <v>260000</v>
      </c>
      <c r="I10" s="95">
        <v>260535</v>
      </c>
      <c r="J10" s="94">
        <v>212000</v>
      </c>
      <c r="K10" s="95">
        <v>212761</v>
      </c>
      <c r="L10" s="94"/>
      <c r="M10" s="95"/>
      <c r="N10" s="94"/>
      <c r="O10" s="95"/>
      <c r="P10" s="94">
        <f t="shared" ref="P10:P16" si="1">$H10      +$J10      +$L10      +$N10</f>
        <v>472000</v>
      </c>
      <c r="Q10" s="95">
        <f t="shared" ref="Q10:Q16" si="2">$I10      +$K10      +$M10      +$O10</f>
        <v>473296</v>
      </c>
      <c r="R10" s="48">
        <f t="shared" ref="R10:R16" si="3">IF(($H10      =0),0,((($J10      -$H10      )/$H10      )*100))</f>
        <v>-18.461538461538463</v>
      </c>
      <c r="S10" s="49">
        <f t="shared" ref="S10:S16" si="4">IF(($I10      =0),0,((($K10      -$I10      )/$I10      )*100))</f>
        <v>-18.336883720037616</v>
      </c>
      <c r="T10" s="48">
        <f t="shared" ref="T10:T15" si="5">IF(($E10      =0),0,(($P10      /$E10      )*100))</f>
        <v>19.666666666666664</v>
      </c>
      <c r="U10" s="50">
        <f t="shared" ref="U10:U15" si="6">IF(($E10      =0),0,(($Q10      /$E10      )*100))</f>
        <v>19.720666666666666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2400000</v>
      </c>
      <c r="C16" s="96">
        <f>SUM(C9:C15)</f>
        <v>0</v>
      </c>
      <c r="D16" s="96"/>
      <c r="E16" s="96">
        <f t="shared" si="0"/>
        <v>2400000</v>
      </c>
      <c r="F16" s="97">
        <f t="shared" ref="F16:O16" si="7">SUM(F9:F15)</f>
        <v>2400000</v>
      </c>
      <c r="G16" s="98">
        <f t="shared" si="7"/>
        <v>2400000</v>
      </c>
      <c r="H16" s="97">
        <f t="shared" si="7"/>
        <v>260000</v>
      </c>
      <c r="I16" s="98">
        <f t="shared" si="7"/>
        <v>260535</v>
      </c>
      <c r="J16" s="97">
        <f t="shared" si="7"/>
        <v>212000</v>
      </c>
      <c r="K16" s="98">
        <f t="shared" si="7"/>
        <v>212761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472000</v>
      </c>
      <c r="Q16" s="98">
        <f t="shared" si="2"/>
        <v>473296</v>
      </c>
      <c r="R16" s="52">
        <f t="shared" si="3"/>
        <v>-18.461538461538463</v>
      </c>
      <c r="S16" s="53">
        <f t="shared" si="4"/>
        <v>-18.336883720037616</v>
      </c>
      <c r="T16" s="52">
        <f>IF((SUM($E9:$E13))=0,0,(P16/(SUM($E9:$E13))*100))</f>
        <v>19.666666666666664</v>
      </c>
      <c r="U16" s="54">
        <f>IF((SUM($E9:$E13))=0,0,(Q16/(SUM($E9:$E13))*100))</f>
        <v>19.720666666666666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3348000</v>
      </c>
      <c r="C33" s="93"/>
      <c r="D33" s="93"/>
      <c r="E33" s="93">
        <f>$B33      +$C33      +$D33</f>
        <v>3348000</v>
      </c>
      <c r="F33" s="94">
        <v>3348000</v>
      </c>
      <c r="G33" s="95">
        <v>2343000</v>
      </c>
      <c r="H33" s="94">
        <v>836000</v>
      </c>
      <c r="I33" s="95"/>
      <c r="J33" s="94">
        <v>496000</v>
      </c>
      <c r="K33" s="95"/>
      <c r="L33" s="94"/>
      <c r="M33" s="95"/>
      <c r="N33" s="94"/>
      <c r="O33" s="95"/>
      <c r="P33" s="94">
        <f>$H33      +$J33      +$L33      +$N33</f>
        <v>1332000</v>
      </c>
      <c r="Q33" s="95">
        <f>$I33      +$K33      +$M33      +$O33</f>
        <v>0</v>
      </c>
      <c r="R33" s="48">
        <f>IF(($H33      =0),0,((($J33      -$H33      )/$H33      )*100))</f>
        <v>-40.669856459330148</v>
      </c>
      <c r="S33" s="49">
        <f>IF(($I33      =0),0,((($K33      -$I33      )/$I33      )*100))</f>
        <v>0</v>
      </c>
      <c r="T33" s="48">
        <f>IF(($E33      =0),0,(($P33      /$E33      )*100))</f>
        <v>39.784946236559136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3348000</v>
      </c>
      <c r="C34" s="96">
        <f>C33</f>
        <v>0</v>
      </c>
      <c r="D34" s="96"/>
      <c r="E34" s="96">
        <f>$B34      +$C34      +$D34</f>
        <v>3348000</v>
      </c>
      <c r="F34" s="97">
        <f t="shared" ref="F34:O34" si="17">F33</f>
        <v>3348000</v>
      </c>
      <c r="G34" s="98">
        <f t="shared" si="17"/>
        <v>2343000</v>
      </c>
      <c r="H34" s="97">
        <f t="shared" si="17"/>
        <v>836000</v>
      </c>
      <c r="I34" s="98">
        <f t="shared" si="17"/>
        <v>0</v>
      </c>
      <c r="J34" s="97">
        <f t="shared" si="17"/>
        <v>496000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1332000</v>
      </c>
      <c r="Q34" s="98">
        <f>$I34      +$K34      +$M34      +$O34</f>
        <v>0</v>
      </c>
      <c r="R34" s="52">
        <f>IF(($H34      =0),0,((($J34      -$H34      )/$H34      )*100))</f>
        <v>-40.669856459330148</v>
      </c>
      <c r="S34" s="53">
        <f>IF(($I34      =0),0,((($K34      -$I34      )/$I34      )*100))</f>
        <v>0</v>
      </c>
      <c r="T34" s="52">
        <f>IF($E34   =0,0,($P34   /$E34   )*100)</f>
        <v>39.784946236559136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18029000</v>
      </c>
      <c r="C36" s="93"/>
      <c r="D36" s="93"/>
      <c r="E36" s="93">
        <f t="shared" ref="E36:E41" si="18">$B36      +$C36      +$D36</f>
        <v>18029000</v>
      </c>
      <c r="F36" s="94">
        <v>9000000</v>
      </c>
      <c r="G36" s="95">
        <v>9000000</v>
      </c>
      <c r="H36" s="94"/>
      <c r="I36" s="95">
        <v>2851895</v>
      </c>
      <c r="J36" s="94">
        <v>3930000</v>
      </c>
      <c r="K36" s="95">
        <v>6365280</v>
      </c>
      <c r="L36" s="94"/>
      <c r="M36" s="95"/>
      <c r="N36" s="94"/>
      <c r="O36" s="95"/>
      <c r="P36" s="94">
        <f t="shared" ref="P36:P41" si="19">$H36      +$J36      +$L36      +$N36</f>
        <v>3930000</v>
      </c>
      <c r="Q36" s="95">
        <f t="shared" ref="Q36:Q41" si="20">$I36      +$K36      +$M36      +$O36</f>
        <v>9217175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123.19475296250388</v>
      </c>
      <c r="T36" s="48">
        <f t="shared" ref="T36:T40" si="23">IF(($E36      =0),0,(($P36      /$E36      )*100))</f>
        <v>21.798213988573963</v>
      </c>
      <c r="U36" s="50">
        <f t="shared" ref="U36:U40" si="24">IF(($E36      =0),0,(($Q36      /$E36      )*100))</f>
        <v>51.124161073825505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11106000</v>
      </c>
      <c r="C37" s="93"/>
      <c r="D37" s="93"/>
      <c r="E37" s="93">
        <f t="shared" si="18"/>
        <v>11106000</v>
      </c>
      <c r="F37" s="94">
        <v>11106000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4000000</v>
      </c>
      <c r="C39" s="93"/>
      <c r="D39" s="93"/>
      <c r="E39" s="93">
        <f t="shared" si="18"/>
        <v>4000000</v>
      </c>
      <c r="F39" s="94">
        <v>4000000</v>
      </c>
      <c r="G39" s="95">
        <v>3000000</v>
      </c>
      <c r="H39" s="94"/>
      <c r="I39" s="95"/>
      <c r="J39" s="94">
        <v>1067000</v>
      </c>
      <c r="K39" s="95"/>
      <c r="L39" s="94"/>
      <c r="M39" s="95"/>
      <c r="N39" s="94"/>
      <c r="O39" s="95"/>
      <c r="P39" s="94">
        <f t="shared" si="19"/>
        <v>1067000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26.674999999999997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33135000</v>
      </c>
      <c r="C41" s="96">
        <f>SUM(C36:C40)</f>
        <v>0</v>
      </c>
      <c r="D41" s="96"/>
      <c r="E41" s="96">
        <f t="shared" si="18"/>
        <v>33135000</v>
      </c>
      <c r="F41" s="97">
        <f t="shared" ref="F41:O41" si="25">SUM(F36:F40)</f>
        <v>24106000</v>
      </c>
      <c r="G41" s="98">
        <f t="shared" si="25"/>
        <v>12000000</v>
      </c>
      <c r="H41" s="97">
        <f t="shared" si="25"/>
        <v>0</v>
      </c>
      <c r="I41" s="98">
        <f t="shared" si="25"/>
        <v>2851895</v>
      </c>
      <c r="J41" s="97">
        <f t="shared" si="25"/>
        <v>4997000</v>
      </c>
      <c r="K41" s="98">
        <f t="shared" si="25"/>
        <v>6365280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4997000</v>
      </c>
      <c r="Q41" s="98">
        <f t="shared" si="20"/>
        <v>9217175</v>
      </c>
      <c r="R41" s="52">
        <f t="shared" si="21"/>
        <v>0</v>
      </c>
      <c r="S41" s="53">
        <f t="shared" si="22"/>
        <v>123.19475296250388</v>
      </c>
      <c r="T41" s="52">
        <f>IF((+$E36+$E39) =0,0,(P41   /(+$E36+$E39) )*100)</f>
        <v>22.68373507649008</v>
      </c>
      <c r="U41" s="54">
        <f>IF((+$E36+$E39) =0,0,(Q41   /(+$E36+$E39) )*100)</f>
        <v>41.841095828226429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38883000</v>
      </c>
      <c r="C68" s="105">
        <f>SUM(C9:C15,C18:C24,C27:C30,C33,C36:C40,C43:C53,C56:C59,C62:C66)</f>
        <v>0</v>
      </c>
      <c r="D68" s="105"/>
      <c r="E68" s="105">
        <f t="shared" si="35"/>
        <v>38883000</v>
      </c>
      <c r="F68" s="106">
        <f t="shared" ref="F68:O68" si="43">SUM(F9:F15,F18:F24,F27:F30,F33,F36:F40,F43:F53,F56:F59,F62:F66)</f>
        <v>29854000</v>
      </c>
      <c r="G68" s="107">
        <f t="shared" si="43"/>
        <v>16743000</v>
      </c>
      <c r="H68" s="106">
        <f t="shared" si="43"/>
        <v>1096000</v>
      </c>
      <c r="I68" s="107">
        <f t="shared" si="43"/>
        <v>3112430</v>
      </c>
      <c r="J68" s="106">
        <f t="shared" si="43"/>
        <v>5705000</v>
      </c>
      <c r="K68" s="107">
        <f t="shared" si="43"/>
        <v>6578041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6801000</v>
      </c>
      <c r="Q68" s="107">
        <f t="shared" si="37"/>
        <v>9690471</v>
      </c>
      <c r="R68" s="61">
        <f t="shared" si="38"/>
        <v>420.52919708029196</v>
      </c>
      <c r="S68" s="62">
        <f t="shared" si="39"/>
        <v>111.34743592626984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24.48428555999568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34.88667242682795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71163000</v>
      </c>
      <c r="C70" s="93"/>
      <c r="D70" s="93"/>
      <c r="E70" s="93">
        <f>$B70      +$C70      +$D70</f>
        <v>71163000</v>
      </c>
      <c r="F70" s="94">
        <v>71163000</v>
      </c>
      <c r="G70" s="95">
        <v>63163000</v>
      </c>
      <c r="H70" s="94">
        <v>14794000</v>
      </c>
      <c r="I70" s="95">
        <v>14796801</v>
      </c>
      <c r="J70" s="94">
        <v>30528000</v>
      </c>
      <c r="K70" s="95">
        <v>22051866</v>
      </c>
      <c r="L70" s="94"/>
      <c r="M70" s="95"/>
      <c r="N70" s="94"/>
      <c r="O70" s="95"/>
      <c r="P70" s="94">
        <f>$H70      +$J70      +$L70      +$N70</f>
        <v>45322000</v>
      </c>
      <c r="Q70" s="95">
        <f>$I70      +$K70      +$M70      +$O70</f>
        <v>36848667</v>
      </c>
      <c r="R70" s="48">
        <f>IF(($H70      =0),0,((($J70      -$H70      )/$H70      )*100))</f>
        <v>106.35392726781127</v>
      </c>
      <c r="S70" s="49">
        <f>IF(($I70      =0),0,((($K70      -$I70      )/$I70      )*100))</f>
        <v>49.031307510319287</v>
      </c>
      <c r="T70" s="48">
        <f>IF(($E70      =0),0,(($P70      /$E70      )*100))</f>
        <v>63.68759046133524</v>
      </c>
      <c r="U70" s="50">
        <f>IF(($E70      =0),0,(($Q70      /$E70      )*100))</f>
        <v>51.780654272585465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71163000</v>
      </c>
      <c r="C72" s="102">
        <f>SUM(C70:C71)</f>
        <v>0</v>
      </c>
      <c r="D72" s="102"/>
      <c r="E72" s="102">
        <f>$B72      +$C72      +$D72</f>
        <v>71163000</v>
      </c>
      <c r="F72" s="103">
        <f t="shared" ref="F72:O72" si="44">SUM(F70:F71)</f>
        <v>71163000</v>
      </c>
      <c r="G72" s="104">
        <f t="shared" si="44"/>
        <v>63163000</v>
      </c>
      <c r="H72" s="103">
        <f t="shared" si="44"/>
        <v>14794000</v>
      </c>
      <c r="I72" s="104">
        <f t="shared" si="44"/>
        <v>14796801</v>
      </c>
      <c r="J72" s="103">
        <f t="shared" si="44"/>
        <v>30528000</v>
      </c>
      <c r="K72" s="104">
        <f t="shared" si="44"/>
        <v>22051866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45322000</v>
      </c>
      <c r="Q72" s="104">
        <f>$I72      +$K72      +$M72      +$O72</f>
        <v>36848667</v>
      </c>
      <c r="R72" s="57">
        <f>IF(($H72      =0),0,((($J72      -$H72      )/$H72      )*100))</f>
        <v>106.35392726781127</v>
      </c>
      <c r="S72" s="58">
        <f>IF(($I72      =0),0,((($K72      -$I72      )/$I72      )*100))</f>
        <v>49.031307510319287</v>
      </c>
      <c r="T72" s="57">
        <f>IF(($E70      =0),0,(($P70      /$E70      )*100))</f>
        <v>63.68759046133524</v>
      </c>
      <c r="U72" s="59">
        <f>IF($E70   =0,0,($Q70   /$E70 )*100)</f>
        <v>51.780654272585465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71163000</v>
      </c>
      <c r="C73" s="105">
        <f>SUM(C70:C71)</f>
        <v>0</v>
      </c>
      <c r="D73" s="105"/>
      <c r="E73" s="105">
        <f>$B73      +$C73      +$D73</f>
        <v>71163000</v>
      </c>
      <c r="F73" s="106">
        <f t="shared" ref="F73:O73" si="45">SUM(F70:F71)</f>
        <v>71163000</v>
      </c>
      <c r="G73" s="107">
        <f t="shared" si="45"/>
        <v>63163000</v>
      </c>
      <c r="H73" s="106">
        <f t="shared" si="45"/>
        <v>14794000</v>
      </c>
      <c r="I73" s="107">
        <f t="shared" si="45"/>
        <v>14796801</v>
      </c>
      <c r="J73" s="106">
        <f t="shared" si="45"/>
        <v>30528000</v>
      </c>
      <c r="K73" s="107">
        <f t="shared" si="45"/>
        <v>22051866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45322000</v>
      </c>
      <c r="Q73" s="107">
        <f>$I73      +$K73      +$M73      +$O73</f>
        <v>36848667</v>
      </c>
      <c r="R73" s="61">
        <f>IF(($H73      =0),0,((($J73      -$H73      )/$H73      )*100))</f>
        <v>106.35392726781127</v>
      </c>
      <c r="S73" s="62">
        <f>IF(($I73      =0),0,((($K73      -$I73      )/$I73      )*100))</f>
        <v>49.031307510319287</v>
      </c>
      <c r="T73" s="61">
        <f>IF(($E70      =0),0,(($P70      /$E70      )*100))</f>
        <v>63.68759046133524</v>
      </c>
      <c r="U73" s="65">
        <f>IF($E70   =0,0,($Q70   /$E70 )*100)</f>
        <v>51.780654272585465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110046000</v>
      </c>
      <c r="C74" s="105">
        <f>SUM(C9:C15,C18:C24,C27:C30,C33,C36:C40,C43:C53,C56:C59,C62:C66,C70:C71)</f>
        <v>0</v>
      </c>
      <c r="D74" s="105"/>
      <c r="E74" s="105">
        <f>$B74      +$C74      +$D74</f>
        <v>110046000</v>
      </c>
      <c r="F74" s="106">
        <f t="shared" ref="F74:O74" si="46">SUM(F9:F15,F18:F24,F27:F30,F33,F36:F40,F43:F53,F56:F59,F62:F66,F70:F71)</f>
        <v>101017000</v>
      </c>
      <c r="G74" s="107">
        <f t="shared" si="46"/>
        <v>79906000</v>
      </c>
      <c r="H74" s="106">
        <f t="shared" si="46"/>
        <v>15890000</v>
      </c>
      <c r="I74" s="107">
        <f t="shared" si="46"/>
        <v>17909231</v>
      </c>
      <c r="J74" s="106">
        <f t="shared" si="46"/>
        <v>36233000</v>
      </c>
      <c r="K74" s="107">
        <f t="shared" si="46"/>
        <v>28629907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52123000</v>
      </c>
      <c r="Q74" s="107">
        <f>$I74      +$K74      +$M74      +$O74</f>
        <v>46539138</v>
      </c>
      <c r="R74" s="61">
        <f>IF(($H74      =0),0,((($J74      -$H74      )/$H74      )*100))</f>
        <v>128.0239144115796</v>
      </c>
      <c r="S74" s="62">
        <f>IF(($I74      =0),0,((($K74      -$I74      )/$I74      )*100))</f>
        <v>59.861174385432861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52.681423084697798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47.03773802304427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pO/6yeojJnIbGhHyFh5lElQbif8DiFsGUd9584Sskowl3s8ol6CuaiCYG03wK42VwnvF2N/cX+ihM6Udb1LCZw==" saltValue="JdUI4ngWa9wXjuiYUbz+1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871000</v>
      </c>
      <c r="I10" s="95">
        <v>1148825</v>
      </c>
      <c r="J10" s="94">
        <v>150000</v>
      </c>
      <c r="K10" s="95">
        <v>150000</v>
      </c>
      <c r="L10" s="94"/>
      <c r="M10" s="95"/>
      <c r="N10" s="94"/>
      <c r="O10" s="95"/>
      <c r="P10" s="94">
        <f t="shared" ref="P10:P16" si="1">$H10      +$J10      +$L10      +$N10</f>
        <v>1021000</v>
      </c>
      <c r="Q10" s="95">
        <f t="shared" ref="Q10:Q16" si="2">$I10      +$K10      +$M10      +$O10</f>
        <v>1298825</v>
      </c>
      <c r="R10" s="48">
        <f t="shared" ref="R10:R16" si="3">IF(($H10      =0),0,((($J10      -$H10      )/$H10      )*100))</f>
        <v>-82.778415614236508</v>
      </c>
      <c r="S10" s="49">
        <f t="shared" ref="S10:S16" si="4">IF(($I10      =0),0,((($K10      -$I10      )/$I10      )*100))</f>
        <v>-86.943181076317117</v>
      </c>
      <c r="T10" s="48">
        <f t="shared" ref="T10:T15" si="5">IF(($E10      =0),0,(($P10      /$E10      )*100))</f>
        <v>56.722222222222221</v>
      </c>
      <c r="U10" s="50">
        <f t="shared" ref="U10:U15" si="6">IF(($E10      =0),0,(($Q10      /$E10      )*100))</f>
        <v>72.156944444444449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1800000</v>
      </c>
      <c r="C16" s="96">
        <f>SUM(C9:C15)</f>
        <v>0</v>
      </c>
      <c r="D16" s="96"/>
      <c r="E16" s="96">
        <f t="shared" si="0"/>
        <v>1800000</v>
      </c>
      <c r="F16" s="97">
        <f t="shared" ref="F16:O16" si="7">SUM(F9:F15)</f>
        <v>1800000</v>
      </c>
      <c r="G16" s="98">
        <f t="shared" si="7"/>
        <v>1800000</v>
      </c>
      <c r="H16" s="97">
        <f t="shared" si="7"/>
        <v>871000</v>
      </c>
      <c r="I16" s="98">
        <f t="shared" si="7"/>
        <v>1148825</v>
      </c>
      <c r="J16" s="97">
        <f t="shared" si="7"/>
        <v>150000</v>
      </c>
      <c r="K16" s="98">
        <f t="shared" si="7"/>
        <v>150000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1021000</v>
      </c>
      <c r="Q16" s="98">
        <f t="shared" si="2"/>
        <v>1298825</v>
      </c>
      <c r="R16" s="52">
        <f t="shared" si="3"/>
        <v>-82.778415614236508</v>
      </c>
      <c r="S16" s="53">
        <f t="shared" si="4"/>
        <v>-86.943181076317117</v>
      </c>
      <c r="T16" s="52">
        <f>IF((SUM($E9:$E13))=0,0,(P16/(SUM($E9:$E13))*100))</f>
        <v>56.722222222222221</v>
      </c>
      <c r="U16" s="54">
        <f>IF((SUM($E9:$E13))=0,0,(Q16/(SUM($E9:$E13))*100))</f>
        <v>72.156944444444449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1502000</v>
      </c>
      <c r="C33" s="93"/>
      <c r="D33" s="93"/>
      <c r="E33" s="93">
        <f>$B33      +$C33      +$D33</f>
        <v>1502000</v>
      </c>
      <c r="F33" s="94">
        <v>1502000</v>
      </c>
      <c r="G33" s="95">
        <v>1052000</v>
      </c>
      <c r="H33" s="94">
        <v>376000</v>
      </c>
      <c r="I33" s="95">
        <v>653743</v>
      </c>
      <c r="J33" s="94">
        <v>130000</v>
      </c>
      <c r="K33" s="95">
        <v>485903</v>
      </c>
      <c r="L33" s="94"/>
      <c r="M33" s="95"/>
      <c r="N33" s="94"/>
      <c r="O33" s="95"/>
      <c r="P33" s="94">
        <f>$H33      +$J33      +$L33      +$N33</f>
        <v>506000</v>
      </c>
      <c r="Q33" s="95">
        <f>$I33      +$K33      +$M33      +$O33</f>
        <v>1139646</v>
      </c>
      <c r="R33" s="48">
        <f>IF(($H33      =0),0,((($J33      -$H33      )/$H33      )*100))</f>
        <v>-65.425531914893625</v>
      </c>
      <c r="S33" s="49">
        <f>IF(($I33      =0),0,((($K33      -$I33      )/$I33      )*100))</f>
        <v>-25.673697462152557</v>
      </c>
      <c r="T33" s="48">
        <f>IF(($E33      =0),0,(($P33      /$E33      )*100))</f>
        <v>33.688415446071907</v>
      </c>
      <c r="U33" s="50">
        <f>IF(($E33      =0),0,(($Q33      /$E33      )*100))</f>
        <v>75.875233022636493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1502000</v>
      </c>
      <c r="C34" s="96">
        <f>C33</f>
        <v>0</v>
      </c>
      <c r="D34" s="96"/>
      <c r="E34" s="96">
        <f>$B34      +$C34      +$D34</f>
        <v>1502000</v>
      </c>
      <c r="F34" s="97">
        <f t="shared" ref="F34:O34" si="17">F33</f>
        <v>1502000</v>
      </c>
      <c r="G34" s="98">
        <f t="shared" si="17"/>
        <v>1052000</v>
      </c>
      <c r="H34" s="97">
        <f t="shared" si="17"/>
        <v>376000</v>
      </c>
      <c r="I34" s="98">
        <f t="shared" si="17"/>
        <v>653743</v>
      </c>
      <c r="J34" s="97">
        <f t="shared" si="17"/>
        <v>130000</v>
      </c>
      <c r="K34" s="98">
        <f t="shared" si="17"/>
        <v>485903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506000</v>
      </c>
      <c r="Q34" s="98">
        <f>$I34      +$K34      +$M34      +$O34</f>
        <v>1139646</v>
      </c>
      <c r="R34" s="52">
        <f>IF(($H34      =0),0,((($J34      -$H34      )/$H34      )*100))</f>
        <v>-65.425531914893625</v>
      </c>
      <c r="S34" s="53">
        <f>IF(($I34      =0),0,((($K34      -$I34      )/$I34      )*100))</f>
        <v>-25.673697462152557</v>
      </c>
      <c r="T34" s="52">
        <f>IF($E34   =0,0,($P34   /$E34   )*100)</f>
        <v>33.688415446071907</v>
      </c>
      <c r="U34" s="54">
        <f>IF($E34   =0,0,($Q34   /$E34   )*100)</f>
        <v>75.875233022636493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20315000</v>
      </c>
      <c r="C36" s="93"/>
      <c r="D36" s="93"/>
      <c r="E36" s="93">
        <f t="shared" ref="E36:E41" si="18">$B36      +$C36      +$D36</f>
        <v>20315000</v>
      </c>
      <c r="F36" s="94">
        <v>7126000</v>
      </c>
      <c r="G36" s="95">
        <v>7126000</v>
      </c>
      <c r="H36" s="94">
        <v>1659000</v>
      </c>
      <c r="I36" s="95">
        <v>1659351</v>
      </c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1659000</v>
      </c>
      <c r="Q36" s="95">
        <f t="shared" ref="Q36:Q41" si="20">$I36      +$K36      +$M36      +$O36</f>
        <v>1659351</v>
      </c>
      <c r="R36" s="48">
        <f t="shared" ref="R36:R41" si="21">IF(($H36      =0),0,((($J36      -$H36      )/$H36      )*100))</f>
        <v>-100</v>
      </c>
      <c r="S36" s="49">
        <f t="shared" ref="S36:S41" si="22">IF(($I36      =0),0,((($K36      -$I36      )/$I36      )*100))</f>
        <v>-100</v>
      </c>
      <c r="T36" s="48">
        <f t="shared" ref="T36:T40" si="23">IF(($E36      =0),0,(($P36      /$E36      )*100))</f>
        <v>8.1663795225203053</v>
      </c>
      <c r="U36" s="50">
        <f t="shared" ref="U36:U40" si="24">IF(($E36      =0),0,(($Q36      /$E36      )*100))</f>
        <v>8.1681073098695549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77000</v>
      </c>
      <c r="C37" s="93"/>
      <c r="D37" s="93"/>
      <c r="E37" s="93">
        <f t="shared" si="18"/>
        <v>77000</v>
      </c>
      <c r="F37" s="94">
        <v>77000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20392000</v>
      </c>
      <c r="C41" s="96">
        <f>SUM(C36:C40)</f>
        <v>0</v>
      </c>
      <c r="D41" s="96"/>
      <c r="E41" s="96">
        <f t="shared" si="18"/>
        <v>20392000</v>
      </c>
      <c r="F41" s="97">
        <f t="shared" ref="F41:O41" si="25">SUM(F36:F40)</f>
        <v>7203000</v>
      </c>
      <c r="G41" s="98">
        <f t="shared" si="25"/>
        <v>7126000</v>
      </c>
      <c r="H41" s="97">
        <f t="shared" si="25"/>
        <v>1659000</v>
      </c>
      <c r="I41" s="98">
        <f t="shared" si="25"/>
        <v>1659351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1659000</v>
      </c>
      <c r="Q41" s="98">
        <f t="shared" si="20"/>
        <v>1659351</v>
      </c>
      <c r="R41" s="52">
        <f t="shared" si="21"/>
        <v>-100</v>
      </c>
      <c r="S41" s="53">
        <f t="shared" si="22"/>
        <v>-100</v>
      </c>
      <c r="T41" s="52">
        <f>IF((+$E36+$E39) =0,0,(P41   /(+$E36+$E39) )*100)</f>
        <v>8.1663795225203053</v>
      </c>
      <c r="U41" s="54">
        <f>IF((+$E36+$E39) =0,0,(Q41   /(+$E36+$E39) )*100)</f>
        <v>8.1681073098695549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45000000</v>
      </c>
      <c r="C52" s="93"/>
      <c r="D52" s="93"/>
      <c r="E52" s="93">
        <f t="shared" si="26"/>
        <v>45000000</v>
      </c>
      <c r="F52" s="94">
        <v>45000000</v>
      </c>
      <c r="G52" s="95">
        <v>45000000</v>
      </c>
      <c r="H52" s="94">
        <v>9247000</v>
      </c>
      <c r="I52" s="95">
        <v>9247769</v>
      </c>
      <c r="J52" s="94">
        <v>9010000</v>
      </c>
      <c r="K52" s="95">
        <v>9010074</v>
      </c>
      <c r="L52" s="94"/>
      <c r="M52" s="95"/>
      <c r="N52" s="94"/>
      <c r="O52" s="95"/>
      <c r="P52" s="94">
        <f t="shared" si="27"/>
        <v>18257000</v>
      </c>
      <c r="Q52" s="95">
        <f t="shared" si="28"/>
        <v>18257843</v>
      </c>
      <c r="R52" s="48">
        <f t="shared" si="29"/>
        <v>-2.5629934032659238</v>
      </c>
      <c r="S52" s="49">
        <f t="shared" si="30"/>
        <v>-2.570295603188185</v>
      </c>
      <c r="T52" s="48">
        <f t="shared" si="31"/>
        <v>40.571111111111115</v>
      </c>
      <c r="U52" s="50">
        <f t="shared" si="32"/>
        <v>40.572984444444444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45000000</v>
      </c>
      <c r="C54" s="96">
        <f>SUM(C43:C53)</f>
        <v>0</v>
      </c>
      <c r="D54" s="96"/>
      <c r="E54" s="96">
        <f t="shared" si="26"/>
        <v>45000000</v>
      </c>
      <c r="F54" s="97">
        <f t="shared" ref="F54:O54" si="33">SUM(F43:F53)</f>
        <v>45000000</v>
      </c>
      <c r="G54" s="98">
        <f t="shared" si="33"/>
        <v>45000000</v>
      </c>
      <c r="H54" s="97">
        <f t="shared" si="33"/>
        <v>9247000</v>
      </c>
      <c r="I54" s="98">
        <f t="shared" si="33"/>
        <v>9247769</v>
      </c>
      <c r="J54" s="97">
        <f t="shared" si="33"/>
        <v>9010000</v>
      </c>
      <c r="K54" s="98">
        <f t="shared" si="33"/>
        <v>9010074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18257000</v>
      </c>
      <c r="Q54" s="98">
        <f t="shared" si="28"/>
        <v>18257843</v>
      </c>
      <c r="R54" s="52">
        <f t="shared" si="29"/>
        <v>-2.5629934032659238</v>
      </c>
      <c r="S54" s="53">
        <f t="shared" si="30"/>
        <v>-2.570295603188185</v>
      </c>
      <c r="T54" s="52">
        <f>IF((+$E44+$E46+$E48+$E49+$E52) =0,0,(P54   /(+$E44+$E46+$E48+$E49+$E52) )*100)</f>
        <v>40.571111111111115</v>
      </c>
      <c r="U54" s="54">
        <f>IF((+$E44+$E46+$E48+$E49+$E52) =0,0,(Q54   /(+$E44+$E46+$E48+$E49+$E52) )*100)</f>
        <v>40.572984444444444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68694000</v>
      </c>
      <c r="C68" s="105">
        <f>SUM(C9:C15,C18:C24,C27:C30,C33,C36:C40,C43:C53,C56:C59,C62:C66)</f>
        <v>0</v>
      </c>
      <c r="D68" s="105"/>
      <c r="E68" s="105">
        <f t="shared" si="35"/>
        <v>68694000</v>
      </c>
      <c r="F68" s="106">
        <f t="shared" ref="F68:O68" si="43">SUM(F9:F15,F18:F24,F27:F30,F33,F36:F40,F43:F53,F56:F59,F62:F66)</f>
        <v>55505000</v>
      </c>
      <c r="G68" s="107">
        <f t="shared" si="43"/>
        <v>54978000</v>
      </c>
      <c r="H68" s="106">
        <f t="shared" si="43"/>
        <v>12153000</v>
      </c>
      <c r="I68" s="107">
        <f t="shared" si="43"/>
        <v>12709688</v>
      </c>
      <c r="J68" s="106">
        <f t="shared" si="43"/>
        <v>9290000</v>
      </c>
      <c r="K68" s="107">
        <f t="shared" si="43"/>
        <v>9645977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21443000</v>
      </c>
      <c r="Q68" s="107">
        <f t="shared" si="37"/>
        <v>22355665</v>
      </c>
      <c r="R68" s="61">
        <f t="shared" si="38"/>
        <v>-23.557969225705587</v>
      </c>
      <c r="S68" s="62">
        <f t="shared" si="39"/>
        <v>-24.105320287956715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31.250273255898687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32.580359094684994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29632000</v>
      </c>
      <c r="C70" s="93">
        <v>-123000</v>
      </c>
      <c r="D70" s="93"/>
      <c r="E70" s="93">
        <f>$B70      +$C70      +$D70</f>
        <v>29509000</v>
      </c>
      <c r="F70" s="94">
        <v>29509000</v>
      </c>
      <c r="G70" s="95">
        <v>23632000</v>
      </c>
      <c r="H70" s="94">
        <v>7697000</v>
      </c>
      <c r="I70" s="95">
        <v>7476381</v>
      </c>
      <c r="J70" s="94">
        <v>13076000</v>
      </c>
      <c r="K70" s="95">
        <v>13297244</v>
      </c>
      <c r="L70" s="94"/>
      <c r="M70" s="95"/>
      <c r="N70" s="94"/>
      <c r="O70" s="95"/>
      <c r="P70" s="94">
        <f>$H70      +$J70      +$L70      +$N70</f>
        <v>20773000</v>
      </c>
      <c r="Q70" s="95">
        <f>$I70      +$K70      +$M70      +$O70</f>
        <v>20773625</v>
      </c>
      <c r="R70" s="48">
        <f>IF(($H70      =0),0,((($J70      -$H70      )/$H70      )*100))</f>
        <v>69.884370533974277</v>
      </c>
      <c r="S70" s="49">
        <f>IF(($I70      =0),0,((($K70      -$I70      )/$I70      )*100))</f>
        <v>77.85669296414936</v>
      </c>
      <c r="T70" s="48">
        <f>IF(($E70      =0),0,(($P70      /$E70      )*100))</f>
        <v>70.395472567691215</v>
      </c>
      <c r="U70" s="50">
        <f>IF(($E70      =0),0,(($Q70      /$E70      )*100))</f>
        <v>70.397590565590164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29632000</v>
      </c>
      <c r="C72" s="102">
        <f>SUM(C70:C71)</f>
        <v>-123000</v>
      </c>
      <c r="D72" s="102"/>
      <c r="E72" s="102">
        <f>$B72      +$C72      +$D72</f>
        <v>29509000</v>
      </c>
      <c r="F72" s="103">
        <f t="shared" ref="F72:O72" si="44">SUM(F70:F71)</f>
        <v>29509000</v>
      </c>
      <c r="G72" s="104">
        <f t="shared" si="44"/>
        <v>23632000</v>
      </c>
      <c r="H72" s="103">
        <f t="shared" si="44"/>
        <v>7697000</v>
      </c>
      <c r="I72" s="104">
        <f t="shared" si="44"/>
        <v>7476381</v>
      </c>
      <c r="J72" s="103">
        <f t="shared" si="44"/>
        <v>13076000</v>
      </c>
      <c r="K72" s="104">
        <f t="shared" si="44"/>
        <v>13297244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20773000</v>
      </c>
      <c r="Q72" s="104">
        <f>$I72      +$K72      +$M72      +$O72</f>
        <v>20773625</v>
      </c>
      <c r="R72" s="57">
        <f>IF(($H72      =0),0,((($J72      -$H72      )/$H72      )*100))</f>
        <v>69.884370533974277</v>
      </c>
      <c r="S72" s="58">
        <f>IF(($I72      =0),0,((($K72      -$I72      )/$I72      )*100))</f>
        <v>77.85669296414936</v>
      </c>
      <c r="T72" s="57">
        <f>IF(($E70      =0),0,(($P70      /$E70      )*100))</f>
        <v>70.395472567691215</v>
      </c>
      <c r="U72" s="59">
        <f>IF($E70   =0,0,($Q70   /$E70 )*100)</f>
        <v>70.397590565590164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29632000</v>
      </c>
      <c r="C73" s="105">
        <f>SUM(C70:C71)</f>
        <v>-123000</v>
      </c>
      <c r="D73" s="105"/>
      <c r="E73" s="105">
        <f>$B73      +$C73      +$D73</f>
        <v>29509000</v>
      </c>
      <c r="F73" s="106">
        <f t="shared" ref="F73:O73" si="45">SUM(F70:F71)</f>
        <v>29509000</v>
      </c>
      <c r="G73" s="107">
        <f t="shared" si="45"/>
        <v>23632000</v>
      </c>
      <c r="H73" s="106">
        <f t="shared" si="45"/>
        <v>7697000</v>
      </c>
      <c r="I73" s="107">
        <f t="shared" si="45"/>
        <v>7476381</v>
      </c>
      <c r="J73" s="106">
        <f t="shared" si="45"/>
        <v>13076000</v>
      </c>
      <c r="K73" s="107">
        <f t="shared" si="45"/>
        <v>13297244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20773000</v>
      </c>
      <c r="Q73" s="107">
        <f>$I73      +$K73      +$M73      +$O73</f>
        <v>20773625</v>
      </c>
      <c r="R73" s="61">
        <f>IF(($H73      =0),0,((($J73      -$H73      )/$H73      )*100))</f>
        <v>69.884370533974277</v>
      </c>
      <c r="S73" s="62">
        <f>IF(($I73      =0),0,((($K73      -$I73      )/$I73      )*100))</f>
        <v>77.85669296414936</v>
      </c>
      <c r="T73" s="61">
        <f>IF(($E70      =0),0,(($P70      /$E70      )*100))</f>
        <v>70.395472567691215</v>
      </c>
      <c r="U73" s="65">
        <f>IF($E70   =0,0,($Q70   /$E70 )*100)</f>
        <v>70.397590565590164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98326000</v>
      </c>
      <c r="C74" s="105">
        <f>SUM(C9:C15,C18:C24,C27:C30,C33,C36:C40,C43:C53,C56:C59,C62:C66,C70:C71)</f>
        <v>-123000</v>
      </c>
      <c r="D74" s="105"/>
      <c r="E74" s="105">
        <f>$B74      +$C74      +$D74</f>
        <v>98203000</v>
      </c>
      <c r="F74" s="106">
        <f t="shared" ref="F74:O74" si="46">SUM(F9:F15,F18:F24,F27:F30,F33,F36:F40,F43:F53,F56:F59,F62:F66,F70:F71)</f>
        <v>85014000</v>
      </c>
      <c r="G74" s="107">
        <f t="shared" si="46"/>
        <v>78610000</v>
      </c>
      <c r="H74" s="106">
        <f t="shared" si="46"/>
        <v>19850000</v>
      </c>
      <c r="I74" s="107">
        <f t="shared" si="46"/>
        <v>20186069</v>
      </c>
      <c r="J74" s="106">
        <f t="shared" si="46"/>
        <v>22366000</v>
      </c>
      <c r="K74" s="107">
        <f t="shared" si="46"/>
        <v>22943221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42216000</v>
      </c>
      <c r="Q74" s="107">
        <f>$I74      +$K74      +$M74      +$O74</f>
        <v>43129290</v>
      </c>
      <c r="R74" s="61">
        <f>IF(($H74      =0),0,((($J74      -$H74      )/$H74      )*100))</f>
        <v>12.675062972292192</v>
      </c>
      <c r="S74" s="62">
        <f>IF(($I74      =0),0,((($K74      -$I74      )/$I74      )*100))</f>
        <v>13.658687087614732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43.022236716058941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43.952968632166808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Of7/xHwKZd8MPpneUjo8xnSXupSN+8NjFctWLkNYm+ysx4Ln6XA9e/FNOAn4LTewNbm+ujLBunyoPcCYVxobtQ==" saltValue="oF4SPWk4Xaq2+VKzQjZLC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3500000</v>
      </c>
      <c r="C10" s="93"/>
      <c r="D10" s="93"/>
      <c r="E10" s="93">
        <f t="shared" ref="E10:E16" si="0">$B10      +$C10      +$D10</f>
        <v>3500000</v>
      </c>
      <c r="F10" s="94">
        <v>3500000</v>
      </c>
      <c r="G10" s="95">
        <v>3500000</v>
      </c>
      <c r="H10" s="94">
        <v>1423000</v>
      </c>
      <c r="I10" s="95">
        <v>108507</v>
      </c>
      <c r="J10" s="94">
        <v>174000</v>
      </c>
      <c r="K10" s="95">
        <v>1179958</v>
      </c>
      <c r="L10" s="94"/>
      <c r="M10" s="95"/>
      <c r="N10" s="94"/>
      <c r="O10" s="95"/>
      <c r="P10" s="94">
        <f t="shared" ref="P10:P16" si="1">$H10      +$J10      +$L10      +$N10</f>
        <v>1597000</v>
      </c>
      <c r="Q10" s="95">
        <f t="shared" ref="Q10:Q16" si="2">$I10      +$K10      +$M10      +$O10</f>
        <v>1288465</v>
      </c>
      <c r="R10" s="48">
        <f t="shared" ref="R10:R16" si="3">IF(($H10      =0),0,((($J10      -$H10      )/$H10      )*100))</f>
        <v>-87.772312016865769</v>
      </c>
      <c r="S10" s="49">
        <f t="shared" ref="S10:S16" si="4">IF(($I10      =0),0,((($K10      -$I10      )/$I10      )*100))</f>
        <v>987.44873602624705</v>
      </c>
      <c r="T10" s="48">
        <f t="shared" ref="T10:T15" si="5">IF(($E10      =0),0,(($P10      /$E10      )*100))</f>
        <v>45.628571428571426</v>
      </c>
      <c r="U10" s="50">
        <f t="shared" ref="U10:U15" si="6">IF(($E10      =0),0,(($Q10      /$E10      )*100))</f>
        <v>36.813285714285712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3500000</v>
      </c>
      <c r="C16" s="96">
        <f>SUM(C9:C15)</f>
        <v>0</v>
      </c>
      <c r="D16" s="96"/>
      <c r="E16" s="96">
        <f t="shared" si="0"/>
        <v>3500000</v>
      </c>
      <c r="F16" s="97">
        <f t="shared" ref="F16:O16" si="7">SUM(F9:F15)</f>
        <v>3500000</v>
      </c>
      <c r="G16" s="98">
        <f t="shared" si="7"/>
        <v>3500000</v>
      </c>
      <c r="H16" s="97">
        <f t="shared" si="7"/>
        <v>1423000</v>
      </c>
      <c r="I16" s="98">
        <f t="shared" si="7"/>
        <v>108507</v>
      </c>
      <c r="J16" s="97">
        <f t="shared" si="7"/>
        <v>174000</v>
      </c>
      <c r="K16" s="98">
        <f t="shared" si="7"/>
        <v>1179958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1597000</v>
      </c>
      <c r="Q16" s="98">
        <f t="shared" si="2"/>
        <v>1288465</v>
      </c>
      <c r="R16" s="52">
        <f t="shared" si="3"/>
        <v>-87.772312016865769</v>
      </c>
      <c r="S16" s="53">
        <f t="shared" si="4"/>
        <v>987.44873602624705</v>
      </c>
      <c r="T16" s="52">
        <f>IF((SUM($E9:$E13))=0,0,(P16/(SUM($E9:$E13))*100))</f>
        <v>45.628571428571426</v>
      </c>
      <c r="U16" s="54">
        <f>IF((SUM($E9:$E13))=0,0,(Q16/(SUM($E9:$E13))*100))</f>
        <v>36.813285714285712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1610000</v>
      </c>
      <c r="C33" s="93"/>
      <c r="D33" s="93"/>
      <c r="E33" s="93">
        <f>$B33      +$C33      +$D33</f>
        <v>1610000</v>
      </c>
      <c r="F33" s="94">
        <v>1610000</v>
      </c>
      <c r="G33" s="95">
        <v>1127000</v>
      </c>
      <c r="H33" s="94">
        <v>149000</v>
      </c>
      <c r="I33" s="95">
        <v>24951</v>
      </c>
      <c r="J33" s="94"/>
      <c r="K33" s="95">
        <v>124209</v>
      </c>
      <c r="L33" s="94"/>
      <c r="M33" s="95"/>
      <c r="N33" s="94"/>
      <c r="O33" s="95"/>
      <c r="P33" s="94">
        <f>$H33      +$J33      +$L33      +$N33</f>
        <v>149000</v>
      </c>
      <c r="Q33" s="95">
        <f>$I33      +$K33      +$M33      +$O33</f>
        <v>149160</v>
      </c>
      <c r="R33" s="48">
        <f>IF(($H33      =0),0,((($J33      -$H33      )/$H33      )*100))</f>
        <v>-100</v>
      </c>
      <c r="S33" s="49">
        <f>IF(($I33      =0),0,((($K33      -$I33      )/$I33      )*100))</f>
        <v>397.81171095346883</v>
      </c>
      <c r="T33" s="48">
        <f>IF(($E33      =0),0,(($P33      /$E33      )*100))</f>
        <v>9.2546583850931672</v>
      </c>
      <c r="U33" s="50">
        <f>IF(($E33      =0),0,(($Q33      /$E33      )*100))</f>
        <v>9.2645962732919251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1610000</v>
      </c>
      <c r="C34" s="96">
        <f>C33</f>
        <v>0</v>
      </c>
      <c r="D34" s="96"/>
      <c r="E34" s="96">
        <f>$B34      +$C34      +$D34</f>
        <v>1610000</v>
      </c>
      <c r="F34" s="97">
        <f t="shared" ref="F34:O34" si="17">F33</f>
        <v>1610000</v>
      </c>
      <c r="G34" s="98">
        <f t="shared" si="17"/>
        <v>1127000</v>
      </c>
      <c r="H34" s="97">
        <f t="shared" si="17"/>
        <v>149000</v>
      </c>
      <c r="I34" s="98">
        <f t="shared" si="17"/>
        <v>24951</v>
      </c>
      <c r="J34" s="97">
        <f t="shared" si="17"/>
        <v>0</v>
      </c>
      <c r="K34" s="98">
        <f t="shared" si="17"/>
        <v>124209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149000</v>
      </c>
      <c r="Q34" s="98">
        <f>$I34      +$K34      +$M34      +$O34</f>
        <v>149160</v>
      </c>
      <c r="R34" s="52">
        <f>IF(($H34      =0),0,((($J34      -$H34      )/$H34      )*100))</f>
        <v>-100</v>
      </c>
      <c r="S34" s="53">
        <f>IF(($I34      =0),0,((($K34      -$I34      )/$I34      )*100))</f>
        <v>397.81171095346883</v>
      </c>
      <c r="T34" s="52">
        <f>IF($E34   =0,0,($P34   /$E34   )*100)</f>
        <v>9.2546583850931672</v>
      </c>
      <c r="U34" s="54">
        <f>IF($E34   =0,0,($Q34   /$E34   )*100)</f>
        <v>9.2645962732919251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12976000</v>
      </c>
      <c r="C36" s="93"/>
      <c r="D36" s="93"/>
      <c r="E36" s="93">
        <f t="shared" ref="E36:E41" si="18">$B36      +$C36      +$D36</f>
        <v>12976000</v>
      </c>
      <c r="F36" s="94">
        <v>13189000</v>
      </c>
      <c r="G36" s="95">
        <v>7000000</v>
      </c>
      <c r="H36" s="94"/>
      <c r="I36" s="95">
        <v>1166788</v>
      </c>
      <c r="J36" s="94"/>
      <c r="K36" s="95">
        <v>5651377</v>
      </c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6818165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384.35337010665177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52.544428175092484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23474000</v>
      </c>
      <c r="C37" s="93"/>
      <c r="D37" s="93"/>
      <c r="E37" s="93">
        <f t="shared" si="18"/>
        <v>23474000</v>
      </c>
      <c r="F37" s="94">
        <v>23474000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36450000</v>
      </c>
      <c r="C41" s="96">
        <f>SUM(C36:C40)</f>
        <v>0</v>
      </c>
      <c r="D41" s="96"/>
      <c r="E41" s="96">
        <f t="shared" si="18"/>
        <v>36450000</v>
      </c>
      <c r="F41" s="97">
        <f t="shared" ref="F41:O41" si="25">SUM(F36:F40)</f>
        <v>36663000</v>
      </c>
      <c r="G41" s="98">
        <f t="shared" si="25"/>
        <v>7000000</v>
      </c>
      <c r="H41" s="97">
        <f t="shared" si="25"/>
        <v>0</v>
      </c>
      <c r="I41" s="98">
        <f t="shared" si="25"/>
        <v>1166788</v>
      </c>
      <c r="J41" s="97">
        <f t="shared" si="25"/>
        <v>0</v>
      </c>
      <c r="K41" s="98">
        <f t="shared" si="25"/>
        <v>5651377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6818165</v>
      </c>
      <c r="R41" s="52">
        <f t="shared" si="21"/>
        <v>0</v>
      </c>
      <c r="S41" s="53">
        <f t="shared" si="22"/>
        <v>384.35337010665177</v>
      </c>
      <c r="T41" s="52">
        <f>IF((+$E36+$E39) =0,0,(P41   /(+$E36+$E39) )*100)</f>
        <v>0</v>
      </c>
      <c r="U41" s="54">
        <f>IF((+$E36+$E39) =0,0,(Q41   /(+$E36+$E39) )*100)</f>
        <v>52.544428175092484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115000000</v>
      </c>
      <c r="C45" s="93"/>
      <c r="D45" s="93"/>
      <c r="E45" s="93">
        <f t="shared" si="26"/>
        <v>115000000</v>
      </c>
      <c r="F45" s="94">
        <v>115000000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46000000</v>
      </c>
      <c r="C52" s="93"/>
      <c r="D52" s="93"/>
      <c r="E52" s="93">
        <f t="shared" si="26"/>
        <v>46000000</v>
      </c>
      <c r="F52" s="94">
        <v>46000000</v>
      </c>
      <c r="G52" s="95">
        <v>36000000</v>
      </c>
      <c r="H52" s="94">
        <v>26000000</v>
      </c>
      <c r="I52" s="95">
        <v>16151957</v>
      </c>
      <c r="J52" s="94">
        <v>10000000</v>
      </c>
      <c r="K52" s="95">
        <v>12581257</v>
      </c>
      <c r="L52" s="94"/>
      <c r="M52" s="95"/>
      <c r="N52" s="94"/>
      <c r="O52" s="95"/>
      <c r="P52" s="94">
        <f t="shared" si="27"/>
        <v>36000000</v>
      </c>
      <c r="Q52" s="95">
        <f t="shared" si="28"/>
        <v>28733214</v>
      </c>
      <c r="R52" s="48">
        <f t="shared" si="29"/>
        <v>-61.53846153846154</v>
      </c>
      <c r="S52" s="49">
        <f t="shared" si="30"/>
        <v>-22.106918684838003</v>
      </c>
      <c r="T52" s="48">
        <f t="shared" si="31"/>
        <v>78.260869565217391</v>
      </c>
      <c r="U52" s="50">
        <f t="shared" si="32"/>
        <v>62.463508695652173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161000000</v>
      </c>
      <c r="C54" s="96">
        <f>SUM(C43:C53)</f>
        <v>0</v>
      </c>
      <c r="D54" s="96"/>
      <c r="E54" s="96">
        <f t="shared" si="26"/>
        <v>161000000</v>
      </c>
      <c r="F54" s="97">
        <f t="shared" ref="F54:O54" si="33">SUM(F43:F53)</f>
        <v>161000000</v>
      </c>
      <c r="G54" s="98">
        <f t="shared" si="33"/>
        <v>36000000</v>
      </c>
      <c r="H54" s="97">
        <f t="shared" si="33"/>
        <v>26000000</v>
      </c>
      <c r="I54" s="98">
        <f t="shared" si="33"/>
        <v>16151957</v>
      </c>
      <c r="J54" s="97">
        <f t="shared" si="33"/>
        <v>10000000</v>
      </c>
      <c r="K54" s="98">
        <f t="shared" si="33"/>
        <v>12581257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36000000</v>
      </c>
      <c r="Q54" s="98">
        <f t="shared" si="28"/>
        <v>28733214</v>
      </c>
      <c r="R54" s="52">
        <f t="shared" si="29"/>
        <v>-61.53846153846154</v>
      </c>
      <c r="S54" s="53">
        <f t="shared" si="30"/>
        <v>-22.106918684838003</v>
      </c>
      <c r="T54" s="52">
        <f>IF((+$E44+$E46+$E48+$E49+$E52) =0,0,(P54   /(+$E44+$E46+$E48+$E49+$E52) )*100)</f>
        <v>78.260869565217391</v>
      </c>
      <c r="U54" s="54">
        <f>IF((+$E44+$E46+$E48+$E49+$E52) =0,0,(Q54   /(+$E44+$E46+$E48+$E49+$E52) )*100)</f>
        <v>62.463508695652173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202560000</v>
      </c>
      <c r="C68" s="105">
        <f>SUM(C9:C15,C18:C24,C27:C30,C33,C36:C40,C43:C53,C56:C59,C62:C66)</f>
        <v>0</v>
      </c>
      <c r="D68" s="105"/>
      <c r="E68" s="105">
        <f t="shared" si="35"/>
        <v>202560000</v>
      </c>
      <c r="F68" s="106">
        <f t="shared" ref="F68:O68" si="43">SUM(F9:F15,F18:F24,F27:F30,F33,F36:F40,F43:F53,F56:F59,F62:F66)</f>
        <v>202773000</v>
      </c>
      <c r="G68" s="107">
        <f t="shared" si="43"/>
        <v>47627000</v>
      </c>
      <c r="H68" s="106">
        <f t="shared" si="43"/>
        <v>27572000</v>
      </c>
      <c r="I68" s="107">
        <f t="shared" si="43"/>
        <v>17452203</v>
      </c>
      <c r="J68" s="106">
        <f t="shared" si="43"/>
        <v>10174000</v>
      </c>
      <c r="K68" s="107">
        <f t="shared" si="43"/>
        <v>19536801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37746000</v>
      </c>
      <c r="Q68" s="107">
        <f t="shared" si="37"/>
        <v>36989004</v>
      </c>
      <c r="R68" s="61">
        <f t="shared" si="38"/>
        <v>-63.100246627012915</v>
      </c>
      <c r="S68" s="62">
        <f t="shared" si="39"/>
        <v>11.944612379308218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58.898979496301841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57.71776050931561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182540000</v>
      </c>
      <c r="C70" s="93">
        <v>-1092000</v>
      </c>
      <c r="D70" s="93"/>
      <c r="E70" s="93">
        <f>$B70      +$C70      +$D70</f>
        <v>181448000</v>
      </c>
      <c r="F70" s="94">
        <v>181448000</v>
      </c>
      <c r="G70" s="95">
        <v>142540000</v>
      </c>
      <c r="H70" s="94">
        <v>71482000</v>
      </c>
      <c r="I70" s="95">
        <v>62883156</v>
      </c>
      <c r="J70" s="94">
        <v>37857000</v>
      </c>
      <c r="K70" s="95">
        <v>29246858</v>
      </c>
      <c r="L70" s="94"/>
      <c r="M70" s="95"/>
      <c r="N70" s="94"/>
      <c r="O70" s="95"/>
      <c r="P70" s="94">
        <f>$H70      +$J70      +$L70      +$N70</f>
        <v>109339000</v>
      </c>
      <c r="Q70" s="95">
        <f>$I70      +$K70      +$M70      +$O70</f>
        <v>92130014</v>
      </c>
      <c r="R70" s="48">
        <f>IF(($H70      =0),0,((($J70      -$H70      )/$H70      )*100))</f>
        <v>-47.039814218964217</v>
      </c>
      <c r="S70" s="49">
        <f>IF(($I70      =0),0,((($K70      -$I70      )/$I70      )*100))</f>
        <v>-53.490155614963086</v>
      </c>
      <c r="T70" s="48">
        <f>IF(($E70      =0),0,(($P70      /$E70      )*100))</f>
        <v>60.259137604162071</v>
      </c>
      <c r="U70" s="50">
        <f>IF(($E70      =0),0,(($Q70      /$E70      )*100))</f>
        <v>50.774885366606412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182540000</v>
      </c>
      <c r="C72" s="102">
        <f>SUM(C70:C71)</f>
        <v>-1092000</v>
      </c>
      <c r="D72" s="102"/>
      <c r="E72" s="102">
        <f>$B72      +$C72      +$D72</f>
        <v>181448000</v>
      </c>
      <c r="F72" s="103">
        <f t="shared" ref="F72:O72" si="44">SUM(F70:F71)</f>
        <v>181448000</v>
      </c>
      <c r="G72" s="104">
        <f t="shared" si="44"/>
        <v>142540000</v>
      </c>
      <c r="H72" s="103">
        <f t="shared" si="44"/>
        <v>71482000</v>
      </c>
      <c r="I72" s="104">
        <f t="shared" si="44"/>
        <v>62883156</v>
      </c>
      <c r="J72" s="103">
        <f t="shared" si="44"/>
        <v>37857000</v>
      </c>
      <c r="K72" s="104">
        <f t="shared" si="44"/>
        <v>29246858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109339000</v>
      </c>
      <c r="Q72" s="104">
        <f>$I72      +$K72      +$M72      +$O72</f>
        <v>92130014</v>
      </c>
      <c r="R72" s="57">
        <f>IF(($H72      =0),0,((($J72      -$H72      )/$H72      )*100))</f>
        <v>-47.039814218964217</v>
      </c>
      <c r="S72" s="58">
        <f>IF(($I72      =0),0,((($K72      -$I72      )/$I72      )*100))</f>
        <v>-53.490155614963086</v>
      </c>
      <c r="T72" s="57">
        <f>IF(($E70      =0),0,(($P70      /$E70      )*100))</f>
        <v>60.259137604162071</v>
      </c>
      <c r="U72" s="59">
        <f>IF($E70   =0,0,($Q70   /$E70 )*100)</f>
        <v>50.774885366606412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182540000</v>
      </c>
      <c r="C73" s="105">
        <f>SUM(C70:C71)</f>
        <v>-1092000</v>
      </c>
      <c r="D73" s="105"/>
      <c r="E73" s="105">
        <f>$B73      +$C73      +$D73</f>
        <v>181448000</v>
      </c>
      <c r="F73" s="106">
        <f t="shared" ref="F73:O73" si="45">SUM(F70:F71)</f>
        <v>181448000</v>
      </c>
      <c r="G73" s="107">
        <f t="shared" si="45"/>
        <v>142540000</v>
      </c>
      <c r="H73" s="106">
        <f t="shared" si="45"/>
        <v>71482000</v>
      </c>
      <c r="I73" s="107">
        <f t="shared" si="45"/>
        <v>62883156</v>
      </c>
      <c r="J73" s="106">
        <f t="shared" si="45"/>
        <v>37857000</v>
      </c>
      <c r="K73" s="107">
        <f t="shared" si="45"/>
        <v>29246858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109339000</v>
      </c>
      <c r="Q73" s="107">
        <f>$I73      +$K73      +$M73      +$O73</f>
        <v>92130014</v>
      </c>
      <c r="R73" s="61">
        <f>IF(($H73      =0),0,((($J73      -$H73      )/$H73      )*100))</f>
        <v>-47.039814218964217</v>
      </c>
      <c r="S73" s="62">
        <f>IF(($I73      =0),0,((($K73      -$I73      )/$I73      )*100))</f>
        <v>-53.490155614963086</v>
      </c>
      <c r="T73" s="61">
        <f>IF(($E70      =0),0,(($P70      /$E70      )*100))</f>
        <v>60.259137604162071</v>
      </c>
      <c r="U73" s="65">
        <f>IF($E70   =0,0,($Q70   /$E70 )*100)</f>
        <v>50.774885366606412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385100000</v>
      </c>
      <c r="C74" s="105">
        <f>SUM(C9:C15,C18:C24,C27:C30,C33,C36:C40,C43:C53,C56:C59,C62:C66,C70:C71)</f>
        <v>-1092000</v>
      </c>
      <c r="D74" s="105"/>
      <c r="E74" s="105">
        <f>$B74      +$C74      +$D74</f>
        <v>384008000</v>
      </c>
      <c r="F74" s="106">
        <f t="shared" ref="F74:O74" si="46">SUM(F9:F15,F18:F24,F27:F30,F33,F36:F40,F43:F53,F56:F59,F62:F66,F70:F71)</f>
        <v>384221000</v>
      </c>
      <c r="G74" s="107">
        <f t="shared" si="46"/>
        <v>190167000</v>
      </c>
      <c r="H74" s="106">
        <f t="shared" si="46"/>
        <v>99054000</v>
      </c>
      <c r="I74" s="107">
        <f t="shared" si="46"/>
        <v>80335359</v>
      </c>
      <c r="J74" s="106">
        <f t="shared" si="46"/>
        <v>48031000</v>
      </c>
      <c r="K74" s="107">
        <f t="shared" si="46"/>
        <v>48783659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147085000</v>
      </c>
      <c r="Q74" s="107">
        <f>$I74      +$K74      +$M74      +$O74</f>
        <v>129119018</v>
      </c>
      <c r="R74" s="61">
        <f>IF(($H74      =0),0,((($J74      -$H74      )/$H74      )*100))</f>
        <v>-51.510287318028546</v>
      </c>
      <c r="S74" s="62">
        <f>IF(($I74      =0),0,((($K74      -$I74      )/$I74      )*100))</f>
        <v>-39.274984754845001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59.904127330634452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52.587021756660988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mvYG191C/7/0uPKIhoQYBCNMkQy3aHvAfR3WXyr9HmSPXEYCsllhM0WwknEqnrE5cuQ0TbY07g2lFvVOB1kBlw==" saltValue="yqIGEMvTRqF+PGH+KnoBU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2600000</v>
      </c>
      <c r="C10" s="93"/>
      <c r="D10" s="93"/>
      <c r="E10" s="93">
        <f t="shared" ref="E10:E16" si="0">$B10      +$C10      +$D10</f>
        <v>2600000</v>
      </c>
      <c r="F10" s="94">
        <v>2600000</v>
      </c>
      <c r="G10" s="95">
        <v>2600000</v>
      </c>
      <c r="H10" s="94">
        <v>623000</v>
      </c>
      <c r="I10" s="95">
        <v>143071</v>
      </c>
      <c r="J10" s="94">
        <v>231000</v>
      </c>
      <c r="K10" s="95">
        <v>747610</v>
      </c>
      <c r="L10" s="94"/>
      <c r="M10" s="95"/>
      <c r="N10" s="94"/>
      <c r="O10" s="95"/>
      <c r="P10" s="94">
        <f t="shared" ref="P10:P16" si="1">$H10      +$J10      +$L10      +$N10</f>
        <v>854000</v>
      </c>
      <c r="Q10" s="95">
        <f t="shared" ref="Q10:Q16" si="2">$I10      +$K10      +$M10      +$O10</f>
        <v>890681</v>
      </c>
      <c r="R10" s="48">
        <f t="shared" ref="R10:R16" si="3">IF(($H10      =0),0,((($J10      -$H10      )/$H10      )*100))</f>
        <v>-62.921348314606739</v>
      </c>
      <c r="S10" s="49">
        <f t="shared" ref="S10:S16" si="4">IF(($I10      =0),0,((($K10      -$I10      )/$I10      )*100))</f>
        <v>422.54475050848879</v>
      </c>
      <c r="T10" s="48">
        <f t="shared" ref="T10:T15" si="5">IF(($E10      =0),0,(($P10      /$E10      )*100))</f>
        <v>32.846153846153847</v>
      </c>
      <c r="U10" s="50">
        <f t="shared" ref="U10:U15" si="6">IF(($E10      =0),0,(($Q10      /$E10      )*100))</f>
        <v>34.256961538461539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2600000</v>
      </c>
      <c r="C16" s="96">
        <f>SUM(C9:C15)</f>
        <v>0</v>
      </c>
      <c r="D16" s="96"/>
      <c r="E16" s="96">
        <f t="shared" si="0"/>
        <v>2600000</v>
      </c>
      <c r="F16" s="97">
        <f t="shared" ref="F16:O16" si="7">SUM(F9:F15)</f>
        <v>2600000</v>
      </c>
      <c r="G16" s="98">
        <f t="shared" si="7"/>
        <v>2600000</v>
      </c>
      <c r="H16" s="97">
        <f t="shared" si="7"/>
        <v>623000</v>
      </c>
      <c r="I16" s="98">
        <f t="shared" si="7"/>
        <v>143071</v>
      </c>
      <c r="J16" s="97">
        <f t="shared" si="7"/>
        <v>231000</v>
      </c>
      <c r="K16" s="98">
        <f t="shared" si="7"/>
        <v>747610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854000</v>
      </c>
      <c r="Q16" s="98">
        <f t="shared" si="2"/>
        <v>890681</v>
      </c>
      <c r="R16" s="52">
        <f t="shared" si="3"/>
        <v>-62.921348314606739</v>
      </c>
      <c r="S16" s="53">
        <f t="shared" si="4"/>
        <v>422.54475050848879</v>
      </c>
      <c r="T16" s="52">
        <f>IF((SUM($E9:$E13))=0,0,(P16/(SUM($E9:$E13))*100))</f>
        <v>32.846153846153847</v>
      </c>
      <c r="U16" s="54">
        <f>IF((SUM($E9:$E13))=0,0,(Q16/(SUM($E9:$E13))*100))</f>
        <v>34.256961538461539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1641000</v>
      </c>
      <c r="C33" s="93"/>
      <c r="D33" s="93"/>
      <c r="E33" s="93">
        <f>$B33      +$C33      +$D33</f>
        <v>1641000</v>
      </c>
      <c r="F33" s="94">
        <v>1641000</v>
      </c>
      <c r="G33" s="95">
        <v>1149000</v>
      </c>
      <c r="H33" s="94">
        <v>411000</v>
      </c>
      <c r="I33" s="95">
        <v>538616</v>
      </c>
      <c r="J33" s="94">
        <v>510000</v>
      </c>
      <c r="K33" s="95">
        <v>827831</v>
      </c>
      <c r="L33" s="94"/>
      <c r="M33" s="95"/>
      <c r="N33" s="94"/>
      <c r="O33" s="95"/>
      <c r="P33" s="94">
        <f>$H33      +$J33      +$L33      +$N33</f>
        <v>921000</v>
      </c>
      <c r="Q33" s="95">
        <f>$I33      +$K33      +$M33      +$O33</f>
        <v>1366447</v>
      </c>
      <c r="R33" s="48">
        <f>IF(($H33      =0),0,((($J33      -$H33      )/$H33      )*100))</f>
        <v>24.087591240875913</v>
      </c>
      <c r="S33" s="49">
        <f>IF(($I33      =0),0,((($K33      -$I33      )/$I33      )*100))</f>
        <v>53.695954074888228</v>
      </c>
      <c r="T33" s="48">
        <f>IF(($E33      =0),0,(($P33      /$E33      )*100))</f>
        <v>56.124314442413159</v>
      </c>
      <c r="U33" s="50">
        <f>IF(($E33      =0),0,(($Q33      /$E33      )*100))</f>
        <v>83.269165143205356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1641000</v>
      </c>
      <c r="C34" s="96">
        <f>C33</f>
        <v>0</v>
      </c>
      <c r="D34" s="96"/>
      <c r="E34" s="96">
        <f>$B34      +$C34      +$D34</f>
        <v>1641000</v>
      </c>
      <c r="F34" s="97">
        <f t="shared" ref="F34:O34" si="17">F33</f>
        <v>1641000</v>
      </c>
      <c r="G34" s="98">
        <f t="shared" si="17"/>
        <v>1149000</v>
      </c>
      <c r="H34" s="97">
        <f t="shared" si="17"/>
        <v>411000</v>
      </c>
      <c r="I34" s="98">
        <f t="shared" si="17"/>
        <v>538616</v>
      </c>
      <c r="J34" s="97">
        <f t="shared" si="17"/>
        <v>510000</v>
      </c>
      <c r="K34" s="98">
        <f t="shared" si="17"/>
        <v>827831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921000</v>
      </c>
      <c r="Q34" s="98">
        <f>$I34      +$K34      +$M34      +$O34</f>
        <v>1366447</v>
      </c>
      <c r="R34" s="52">
        <f>IF(($H34      =0),0,((($J34      -$H34      )/$H34      )*100))</f>
        <v>24.087591240875913</v>
      </c>
      <c r="S34" s="53">
        <f>IF(($I34      =0),0,((($K34      -$I34      )/$I34      )*100))</f>
        <v>53.695954074888228</v>
      </c>
      <c r="T34" s="52">
        <f>IF($E34   =0,0,($P34   /$E34   )*100)</f>
        <v>56.124314442413159</v>
      </c>
      <c r="U34" s="54">
        <f>IF($E34   =0,0,($Q34   /$E34   )*100)</f>
        <v>83.269165143205356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10231000</v>
      </c>
      <c r="C36" s="93"/>
      <c r="D36" s="93"/>
      <c r="E36" s="93">
        <f t="shared" ref="E36:E41" si="18">$B36      +$C36      +$D36</f>
        <v>10231000</v>
      </c>
      <c r="F36" s="94">
        <v>6000000</v>
      </c>
      <c r="G36" s="95">
        <v>4000000</v>
      </c>
      <c r="H36" s="94"/>
      <c r="I36" s="95"/>
      <c r="J36" s="94"/>
      <c r="K36" s="95">
        <v>4189892</v>
      </c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4189892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40.95290782914671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385000</v>
      </c>
      <c r="C37" s="93"/>
      <c r="D37" s="93"/>
      <c r="E37" s="93">
        <f t="shared" si="18"/>
        <v>385000</v>
      </c>
      <c r="F37" s="94">
        <v>385000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10616000</v>
      </c>
      <c r="C41" s="96">
        <f>SUM(C36:C40)</f>
        <v>0</v>
      </c>
      <c r="D41" s="96"/>
      <c r="E41" s="96">
        <f t="shared" si="18"/>
        <v>10616000</v>
      </c>
      <c r="F41" s="97">
        <f t="shared" ref="F41:O41" si="25">SUM(F36:F40)</f>
        <v>6385000</v>
      </c>
      <c r="G41" s="98">
        <f t="shared" si="25"/>
        <v>4000000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4189892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4189892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40.95290782914671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102954000</v>
      </c>
      <c r="C53" s="93"/>
      <c r="D53" s="93"/>
      <c r="E53" s="93">
        <f t="shared" si="26"/>
        <v>102954000</v>
      </c>
      <c r="F53" s="94">
        <v>102954000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102954000</v>
      </c>
      <c r="C54" s="96">
        <f>SUM(C43:C53)</f>
        <v>0</v>
      </c>
      <c r="D54" s="96"/>
      <c r="E54" s="96">
        <f t="shared" si="26"/>
        <v>102954000</v>
      </c>
      <c r="F54" s="97">
        <f t="shared" ref="F54:O54" si="33">SUM(F43:F53)</f>
        <v>102954000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117811000</v>
      </c>
      <c r="C68" s="105">
        <f>SUM(C9:C15,C18:C24,C27:C30,C33,C36:C40,C43:C53,C56:C59,C62:C66)</f>
        <v>0</v>
      </c>
      <c r="D68" s="105"/>
      <c r="E68" s="105">
        <f t="shared" si="35"/>
        <v>117811000</v>
      </c>
      <c r="F68" s="106">
        <f t="shared" ref="F68:O68" si="43">SUM(F9:F15,F18:F24,F27:F30,F33,F36:F40,F43:F53,F56:F59,F62:F66)</f>
        <v>113580000</v>
      </c>
      <c r="G68" s="107">
        <f t="shared" si="43"/>
        <v>7749000</v>
      </c>
      <c r="H68" s="106">
        <f t="shared" si="43"/>
        <v>1034000</v>
      </c>
      <c r="I68" s="107">
        <f t="shared" si="43"/>
        <v>681687</v>
      </c>
      <c r="J68" s="106">
        <f t="shared" si="43"/>
        <v>741000</v>
      </c>
      <c r="K68" s="107">
        <f t="shared" si="43"/>
        <v>5765333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1775000</v>
      </c>
      <c r="Q68" s="107">
        <f t="shared" si="37"/>
        <v>6447020</v>
      </c>
      <c r="R68" s="61">
        <f t="shared" si="38"/>
        <v>-28.336557059961315</v>
      </c>
      <c r="S68" s="62">
        <f t="shared" si="39"/>
        <v>745.74489465106421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12.265063571033719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44.54823106688778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54550000</v>
      </c>
      <c r="C70" s="93">
        <v>-210000</v>
      </c>
      <c r="D70" s="93"/>
      <c r="E70" s="93">
        <f>$B70      +$C70      +$D70</f>
        <v>54340000</v>
      </c>
      <c r="F70" s="94">
        <v>54340000</v>
      </c>
      <c r="G70" s="95">
        <v>44550000</v>
      </c>
      <c r="H70" s="94">
        <v>17960000</v>
      </c>
      <c r="I70" s="95">
        <v>12135312</v>
      </c>
      <c r="J70" s="94">
        <v>22260000</v>
      </c>
      <c r="K70" s="95">
        <v>28963769</v>
      </c>
      <c r="L70" s="94"/>
      <c r="M70" s="95"/>
      <c r="N70" s="94"/>
      <c r="O70" s="95"/>
      <c r="P70" s="94">
        <f>$H70      +$J70      +$L70      +$N70</f>
        <v>40220000</v>
      </c>
      <c r="Q70" s="95">
        <f>$I70      +$K70      +$M70      +$O70</f>
        <v>41099081</v>
      </c>
      <c r="R70" s="48">
        <f>IF(($H70      =0),0,((($J70      -$H70      )/$H70      )*100))</f>
        <v>23.942093541202674</v>
      </c>
      <c r="S70" s="49">
        <f>IF(($I70      =0),0,((($K70      -$I70      )/$I70      )*100))</f>
        <v>138.67345973469821</v>
      </c>
      <c r="T70" s="48">
        <f>IF(($E70      =0),0,(($P70      /$E70      )*100))</f>
        <v>74.015458225984545</v>
      </c>
      <c r="U70" s="50">
        <f>IF(($E70      =0),0,(($Q70      /$E70      )*100))</f>
        <v>75.633200220831796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54550000</v>
      </c>
      <c r="C72" s="102">
        <f>SUM(C70:C71)</f>
        <v>-210000</v>
      </c>
      <c r="D72" s="102"/>
      <c r="E72" s="102">
        <f>$B72      +$C72      +$D72</f>
        <v>54340000</v>
      </c>
      <c r="F72" s="103">
        <f t="shared" ref="F72:O72" si="44">SUM(F70:F71)</f>
        <v>54340000</v>
      </c>
      <c r="G72" s="104">
        <f t="shared" si="44"/>
        <v>44550000</v>
      </c>
      <c r="H72" s="103">
        <f t="shared" si="44"/>
        <v>17960000</v>
      </c>
      <c r="I72" s="104">
        <f t="shared" si="44"/>
        <v>12135312</v>
      </c>
      <c r="J72" s="103">
        <f t="shared" si="44"/>
        <v>22260000</v>
      </c>
      <c r="K72" s="104">
        <f t="shared" si="44"/>
        <v>28963769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40220000</v>
      </c>
      <c r="Q72" s="104">
        <f>$I72      +$K72      +$M72      +$O72</f>
        <v>41099081</v>
      </c>
      <c r="R72" s="57">
        <f>IF(($H72      =0),0,((($J72      -$H72      )/$H72      )*100))</f>
        <v>23.942093541202674</v>
      </c>
      <c r="S72" s="58">
        <f>IF(($I72      =0),0,((($K72      -$I72      )/$I72      )*100))</f>
        <v>138.67345973469821</v>
      </c>
      <c r="T72" s="57">
        <f>IF(($E70      =0),0,(($P70      /$E70      )*100))</f>
        <v>74.015458225984545</v>
      </c>
      <c r="U72" s="59">
        <f>IF($E70   =0,0,($Q70   /$E70 )*100)</f>
        <v>75.633200220831796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54550000</v>
      </c>
      <c r="C73" s="105">
        <f>SUM(C70:C71)</f>
        <v>-210000</v>
      </c>
      <c r="D73" s="105"/>
      <c r="E73" s="105">
        <f>$B73      +$C73      +$D73</f>
        <v>54340000</v>
      </c>
      <c r="F73" s="106">
        <f t="shared" ref="F73:O73" si="45">SUM(F70:F71)</f>
        <v>54340000</v>
      </c>
      <c r="G73" s="107">
        <f t="shared" si="45"/>
        <v>44550000</v>
      </c>
      <c r="H73" s="106">
        <f t="shared" si="45"/>
        <v>17960000</v>
      </c>
      <c r="I73" s="107">
        <f t="shared" si="45"/>
        <v>12135312</v>
      </c>
      <c r="J73" s="106">
        <f t="shared" si="45"/>
        <v>22260000</v>
      </c>
      <c r="K73" s="107">
        <f t="shared" si="45"/>
        <v>28963769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40220000</v>
      </c>
      <c r="Q73" s="107">
        <f>$I73      +$K73      +$M73      +$O73</f>
        <v>41099081</v>
      </c>
      <c r="R73" s="61">
        <f>IF(($H73      =0),0,((($J73      -$H73      )/$H73      )*100))</f>
        <v>23.942093541202674</v>
      </c>
      <c r="S73" s="62">
        <f>IF(($I73      =0),0,((($K73      -$I73      )/$I73      )*100))</f>
        <v>138.67345973469821</v>
      </c>
      <c r="T73" s="61">
        <f>IF(($E70      =0),0,(($P70      /$E70      )*100))</f>
        <v>74.015458225984545</v>
      </c>
      <c r="U73" s="65">
        <f>IF($E70   =0,0,($Q70   /$E70 )*100)</f>
        <v>75.633200220831796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172361000</v>
      </c>
      <c r="C74" s="105">
        <f>SUM(C9:C15,C18:C24,C27:C30,C33,C36:C40,C43:C53,C56:C59,C62:C66,C70:C71)</f>
        <v>-210000</v>
      </c>
      <c r="D74" s="105"/>
      <c r="E74" s="105">
        <f>$B74      +$C74      +$D74</f>
        <v>172151000</v>
      </c>
      <c r="F74" s="106">
        <f t="shared" ref="F74:O74" si="46">SUM(F9:F15,F18:F24,F27:F30,F33,F36:F40,F43:F53,F56:F59,F62:F66,F70:F71)</f>
        <v>167920000</v>
      </c>
      <c r="G74" s="107">
        <f t="shared" si="46"/>
        <v>52299000</v>
      </c>
      <c r="H74" s="106">
        <f t="shared" si="46"/>
        <v>18994000</v>
      </c>
      <c r="I74" s="107">
        <f t="shared" si="46"/>
        <v>12816999</v>
      </c>
      <c r="J74" s="106">
        <f t="shared" si="46"/>
        <v>23001000</v>
      </c>
      <c r="K74" s="107">
        <f t="shared" si="46"/>
        <v>34729102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41995000</v>
      </c>
      <c r="Q74" s="107">
        <f>$I74      +$K74      +$M74      +$O74</f>
        <v>47546101</v>
      </c>
      <c r="R74" s="61">
        <f>IF(($H74      =0),0,((($J74      -$H74      )/$H74      )*100))</f>
        <v>21.096135621775296</v>
      </c>
      <c r="S74" s="62">
        <f>IF(($I74      =0),0,((($K74      -$I74      )/$I74      )*100))</f>
        <v>170.96126012025124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61.028599662849501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69.095653374411441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f6hHyYtkBlL5Lp+h2g81q55K4K2OnuAVYgSs9Q7daSRD/hdlUlnF8R8cRCvYeqay1YnxVi2B6gzr1/7vzSVThg==" saltValue="DRGu6hghYnHnYlWjcZyH7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1000000</v>
      </c>
      <c r="C10" s="93"/>
      <c r="D10" s="93"/>
      <c r="E10" s="93">
        <f t="shared" ref="E10:E16" si="0">$B10      +$C10      +$D10</f>
        <v>1000000</v>
      </c>
      <c r="F10" s="94">
        <v>1000000</v>
      </c>
      <c r="G10" s="95">
        <v>1000000</v>
      </c>
      <c r="H10" s="94">
        <v>83000</v>
      </c>
      <c r="I10" s="95"/>
      <c r="J10" s="94">
        <v>457000</v>
      </c>
      <c r="K10" s="95"/>
      <c r="L10" s="94"/>
      <c r="M10" s="95"/>
      <c r="N10" s="94"/>
      <c r="O10" s="95"/>
      <c r="P10" s="94">
        <f t="shared" ref="P10:P16" si="1">$H10      +$J10      +$L10      +$N10</f>
        <v>540000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450.60240963855421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54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1000000</v>
      </c>
      <c r="C16" s="96">
        <f>SUM(C9:C15)</f>
        <v>0</v>
      </c>
      <c r="D16" s="96"/>
      <c r="E16" s="96">
        <f t="shared" si="0"/>
        <v>1000000</v>
      </c>
      <c r="F16" s="97">
        <f t="shared" ref="F16:O16" si="7">SUM(F9:F15)</f>
        <v>1000000</v>
      </c>
      <c r="G16" s="98">
        <f t="shared" si="7"/>
        <v>1000000</v>
      </c>
      <c r="H16" s="97">
        <f t="shared" si="7"/>
        <v>83000</v>
      </c>
      <c r="I16" s="98">
        <f t="shared" si="7"/>
        <v>0</v>
      </c>
      <c r="J16" s="97">
        <f t="shared" si="7"/>
        <v>457000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540000</v>
      </c>
      <c r="Q16" s="98">
        <f t="shared" si="2"/>
        <v>0</v>
      </c>
      <c r="R16" s="52">
        <f t="shared" si="3"/>
        <v>450.60240963855421</v>
      </c>
      <c r="S16" s="53">
        <f t="shared" si="4"/>
        <v>0</v>
      </c>
      <c r="T16" s="52">
        <f>IF((SUM($E9:$E13))=0,0,(P16/(SUM($E9:$E13))*100))</f>
        <v>54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12428000</v>
      </c>
      <c r="C20" s="93"/>
      <c r="D20" s="93"/>
      <c r="E20" s="93">
        <f t="shared" si="8"/>
        <v>12428000</v>
      </c>
      <c r="F20" s="94">
        <v>12428000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12428000</v>
      </c>
      <c r="C25" s="96">
        <f>SUM(C18:C24)</f>
        <v>0</v>
      </c>
      <c r="D25" s="96"/>
      <c r="E25" s="96">
        <f t="shared" si="8"/>
        <v>12428000</v>
      </c>
      <c r="F25" s="97">
        <f t="shared" ref="F25:O25" si="15">SUM(F18:F24)</f>
        <v>12428000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2393000</v>
      </c>
      <c r="C30" s="93"/>
      <c r="D30" s="93"/>
      <c r="E30" s="93">
        <f>$B30      +$C30      +$D30</f>
        <v>2393000</v>
      </c>
      <c r="F30" s="94">
        <v>2393000</v>
      </c>
      <c r="G30" s="95">
        <v>1675000</v>
      </c>
      <c r="H30" s="94"/>
      <c r="I30" s="95"/>
      <c r="J30" s="94">
        <v>1675000</v>
      </c>
      <c r="K30" s="95"/>
      <c r="L30" s="94"/>
      <c r="M30" s="95"/>
      <c r="N30" s="94"/>
      <c r="O30" s="95"/>
      <c r="P30" s="94">
        <f>$H30      +$J30      +$L30      +$N30</f>
        <v>1675000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69.995821145006261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2393000</v>
      </c>
      <c r="C31" s="96">
        <f>SUM(C27:C30)</f>
        <v>0</v>
      </c>
      <c r="D31" s="96"/>
      <c r="E31" s="96">
        <f>$B31      +$C31      +$D31</f>
        <v>2393000</v>
      </c>
      <c r="F31" s="97">
        <f t="shared" ref="F31:O31" si="16">SUM(F27:F30)</f>
        <v>2393000</v>
      </c>
      <c r="G31" s="98">
        <f t="shared" si="16"/>
        <v>1675000</v>
      </c>
      <c r="H31" s="97">
        <f t="shared" si="16"/>
        <v>0</v>
      </c>
      <c r="I31" s="98">
        <f t="shared" si="16"/>
        <v>0</v>
      </c>
      <c r="J31" s="97">
        <f t="shared" si="16"/>
        <v>1675000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1675000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69.995821145006261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300000</v>
      </c>
      <c r="H33" s="94"/>
      <c r="I33" s="95"/>
      <c r="J33" s="94"/>
      <c r="K33" s="95"/>
      <c r="L33" s="94"/>
      <c r="M33" s="95"/>
      <c r="N33" s="94"/>
      <c r="O33" s="95"/>
      <c r="P33" s="94">
        <f>$H33      +$J33      +$L33      +$N33</f>
        <v>0</v>
      </c>
      <c r="Q33" s="95">
        <f>$I33      +$K33      +$M33      +$O33</f>
        <v>0</v>
      </c>
      <c r="R33" s="48">
        <f>IF(($H33      =0),0,((($J33      -$H33      )/$H33      )*100))</f>
        <v>0</v>
      </c>
      <c r="S33" s="49">
        <f>IF(($I33      =0),0,((($K33      -$I33      )/$I33      )*100))</f>
        <v>0</v>
      </c>
      <c r="T33" s="48">
        <f>IF(($E33      =0),0,(($P33      /$E33      )*100))</f>
        <v>0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300000</v>
      </c>
      <c r="H34" s="97">
        <f t="shared" si="17"/>
        <v>0</v>
      </c>
      <c r="I34" s="98">
        <f t="shared" si="17"/>
        <v>0</v>
      </c>
      <c r="J34" s="97">
        <f t="shared" si="17"/>
        <v>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0</v>
      </c>
      <c r="Q34" s="98">
        <f>$I34      +$K34      +$M34      +$O34</f>
        <v>0</v>
      </c>
      <c r="R34" s="52">
        <f>IF(($H34      =0),0,((($J34      -$H34      )/$H34      )*100))</f>
        <v>0</v>
      </c>
      <c r="S34" s="53">
        <f>IF(($I34      =0),0,((($K34      -$I34      )/$I34      )*100))</f>
        <v>0</v>
      </c>
      <c r="T34" s="52">
        <f>IF($E34   =0,0,($P34   /$E34   )*100)</f>
        <v>0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17021000</v>
      </c>
      <c r="C68" s="105">
        <f>SUM(C9:C15,C18:C24,C27:C30,C33,C36:C40,C43:C53,C56:C59,C62:C66)</f>
        <v>0</v>
      </c>
      <c r="D68" s="105"/>
      <c r="E68" s="105">
        <f t="shared" si="35"/>
        <v>17021000</v>
      </c>
      <c r="F68" s="106">
        <f t="shared" ref="F68:O68" si="43">SUM(F9:F15,F18:F24,F27:F30,F33,F36:F40,F43:F53,F56:F59,F62:F66)</f>
        <v>17021000</v>
      </c>
      <c r="G68" s="107">
        <f t="shared" si="43"/>
        <v>2975000</v>
      </c>
      <c r="H68" s="106">
        <f t="shared" si="43"/>
        <v>83000</v>
      </c>
      <c r="I68" s="107">
        <f t="shared" si="43"/>
        <v>0</v>
      </c>
      <c r="J68" s="106">
        <f t="shared" si="43"/>
        <v>2132000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2215000</v>
      </c>
      <c r="Q68" s="107">
        <f t="shared" si="37"/>
        <v>0</v>
      </c>
      <c r="R68" s="61">
        <f t="shared" si="38"/>
        <v>2468.6746987951806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48.225560635750057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17021000</v>
      </c>
      <c r="C74" s="105">
        <f>SUM(C9:C15,C18:C24,C27:C30,C33,C36:C40,C43:C53,C56:C59,C62:C66,C70:C71)</f>
        <v>0</v>
      </c>
      <c r="D74" s="105"/>
      <c r="E74" s="105">
        <f>$B74      +$C74      +$D74</f>
        <v>17021000</v>
      </c>
      <c r="F74" s="106">
        <f t="shared" ref="F74:O74" si="46">SUM(F9:F15,F18:F24,F27:F30,F33,F36:F40,F43:F53,F56:F59,F62:F66,F70:F71)</f>
        <v>17021000</v>
      </c>
      <c r="G74" s="107">
        <f t="shared" si="46"/>
        <v>2975000</v>
      </c>
      <c r="H74" s="106">
        <f t="shared" si="46"/>
        <v>83000</v>
      </c>
      <c r="I74" s="107">
        <f t="shared" si="46"/>
        <v>0</v>
      </c>
      <c r="J74" s="106">
        <f t="shared" si="46"/>
        <v>2132000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2215000</v>
      </c>
      <c r="Q74" s="107">
        <f>$I74      +$K74      +$M74      +$O74</f>
        <v>0</v>
      </c>
      <c r="R74" s="61">
        <f>IF(($H74      =0),0,((($J74      -$H74      )/$H74      )*100))</f>
        <v>2468.6746987951806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48.225560635750057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13547000</v>
      </c>
      <c r="C87" s="119">
        <f t="shared" si="55"/>
        <v>14005000</v>
      </c>
      <c r="D87" s="119">
        <f t="shared" si="55"/>
        <v>0</v>
      </c>
      <c r="E87" s="119">
        <f t="shared" si="55"/>
        <v>27552000</v>
      </c>
      <c r="F87" s="119">
        <f t="shared" si="55"/>
        <v>0</v>
      </c>
      <c r="G87" s="119">
        <f t="shared" si="55"/>
        <v>0</v>
      </c>
      <c r="H87" s="119">
        <f t="shared" si="55"/>
        <v>57000</v>
      </c>
      <c r="I87" s="119">
        <f t="shared" si="55"/>
        <v>0</v>
      </c>
      <c r="J87" s="119">
        <f t="shared" si="55"/>
        <v>1000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58000</v>
      </c>
      <c r="Q87" s="120">
        <f t="shared" si="55"/>
        <v>0</v>
      </c>
      <c r="R87" s="85">
        <f t="shared" si="55"/>
        <v>-98.245614035087712</v>
      </c>
      <c r="S87" s="85">
        <f t="shared" si="55"/>
        <v>0</v>
      </c>
      <c r="T87" s="86">
        <f>IF(SUM($E88:$E96) =0,0,(P87   /SUM($E88:$E96) )*100)</f>
        <v>0.21051103368176538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>
        <v>56000</v>
      </c>
      <c r="C88" s="121">
        <v>5000</v>
      </c>
      <c r="D88" s="121"/>
      <c r="E88" s="121">
        <f t="shared" ref="E88:E96" si="56">$B88      +$C88      +$D88</f>
        <v>61000</v>
      </c>
      <c r="F88" s="121">
        <v>0</v>
      </c>
      <c r="G88" s="121">
        <v>0</v>
      </c>
      <c r="H88" s="121">
        <v>57000</v>
      </c>
      <c r="I88" s="121"/>
      <c r="J88" s="121">
        <v>1000</v>
      </c>
      <c r="K88" s="121"/>
      <c r="L88" s="121"/>
      <c r="M88" s="121"/>
      <c r="N88" s="121"/>
      <c r="O88" s="121"/>
      <c r="P88" s="121">
        <f t="shared" ref="P88:P96" si="57">$H88      +$J88      +$L88      +$N88</f>
        <v>58000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-98.245614035087712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95.081967213114751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13491000</v>
      </c>
      <c r="C91" s="93">
        <v>14000000</v>
      </c>
      <c r="D91" s="93"/>
      <c r="E91" s="93">
        <f t="shared" si="56"/>
        <v>27491000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13547000</v>
      </c>
      <c r="C114" s="128">
        <f t="shared" si="69"/>
        <v>14005000</v>
      </c>
      <c r="D114" s="128">
        <f t="shared" si="69"/>
        <v>0</v>
      </c>
      <c r="E114" s="128">
        <f t="shared" si="69"/>
        <v>27552000</v>
      </c>
      <c r="F114" s="128">
        <f t="shared" si="69"/>
        <v>0</v>
      </c>
      <c r="G114" s="128">
        <f t="shared" si="69"/>
        <v>0</v>
      </c>
      <c r="H114" s="128">
        <f t="shared" si="69"/>
        <v>57000</v>
      </c>
      <c r="I114" s="128">
        <f t="shared" si="69"/>
        <v>0</v>
      </c>
      <c r="J114" s="128">
        <f t="shared" si="69"/>
        <v>1000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58000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2.1051103368176539E-3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13547000</v>
      </c>
      <c r="C115" s="130">
        <f t="shared" ref="C115:Q115" si="70">C87</f>
        <v>14005000</v>
      </c>
      <c r="D115" s="130">
        <f t="shared" si="70"/>
        <v>0</v>
      </c>
      <c r="E115" s="130">
        <f t="shared" si="70"/>
        <v>27552000</v>
      </c>
      <c r="F115" s="130">
        <f t="shared" si="70"/>
        <v>0</v>
      </c>
      <c r="G115" s="130">
        <f t="shared" si="70"/>
        <v>0</v>
      </c>
      <c r="H115" s="130">
        <f t="shared" si="70"/>
        <v>57000</v>
      </c>
      <c r="I115" s="130">
        <f t="shared" si="70"/>
        <v>0</v>
      </c>
      <c r="J115" s="130">
        <f t="shared" si="70"/>
        <v>1000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58000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2.1051103368176539E-3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4fHjkVFWxoKS1j1qxMmSCSwVPuohZirxdKCZmZXXA5quQvSSDkoA/iURGfnc2NnotzNLvVm4lHU1Bj0rlRvY4A==" saltValue="Ozk9Fv2gMS1z1Vhfh324a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399000</v>
      </c>
      <c r="I10" s="95">
        <v>88247</v>
      </c>
      <c r="J10" s="94">
        <v>1164000</v>
      </c>
      <c r="K10" s="95">
        <v>768341</v>
      </c>
      <c r="L10" s="94"/>
      <c r="M10" s="95"/>
      <c r="N10" s="94"/>
      <c r="O10" s="95"/>
      <c r="P10" s="94">
        <f t="shared" ref="P10:P16" si="1">$H10      +$J10      +$L10      +$N10</f>
        <v>1563000</v>
      </c>
      <c r="Q10" s="95">
        <f t="shared" ref="Q10:Q16" si="2">$I10      +$K10      +$M10      +$O10</f>
        <v>856588</v>
      </c>
      <c r="R10" s="48">
        <f t="shared" ref="R10:R16" si="3">IF(($H10      =0),0,((($J10      -$H10      )/$H10      )*100))</f>
        <v>191.72932330827069</v>
      </c>
      <c r="S10" s="49">
        <f t="shared" ref="S10:S16" si="4">IF(($I10      =0),0,((($K10      -$I10      )/$I10      )*100))</f>
        <v>770.67095765295142</v>
      </c>
      <c r="T10" s="48">
        <f t="shared" ref="T10:T15" si="5">IF(($E10      =0),0,(($P10      /$E10      )*100))</f>
        <v>52.1</v>
      </c>
      <c r="U10" s="50">
        <f t="shared" ref="U10:U15" si="6">IF(($E10      =0),0,(($Q10      /$E10      )*100))</f>
        <v>28.552933333333335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399000</v>
      </c>
      <c r="I16" s="98">
        <f t="shared" si="7"/>
        <v>88247</v>
      </c>
      <c r="J16" s="97">
        <f t="shared" si="7"/>
        <v>1164000</v>
      </c>
      <c r="K16" s="98">
        <f t="shared" si="7"/>
        <v>768341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1563000</v>
      </c>
      <c r="Q16" s="98">
        <f t="shared" si="2"/>
        <v>856588</v>
      </c>
      <c r="R16" s="52">
        <f t="shared" si="3"/>
        <v>191.72932330827069</v>
      </c>
      <c r="S16" s="53">
        <f t="shared" si="4"/>
        <v>770.67095765295142</v>
      </c>
      <c r="T16" s="52">
        <f>IF((SUM($E9:$E13))=0,0,(P16/(SUM($E9:$E13))*100))</f>
        <v>52.1</v>
      </c>
      <c r="U16" s="54">
        <f>IF((SUM($E9:$E13))=0,0,(Q16/(SUM($E9:$E13))*100))</f>
        <v>28.552933333333335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1549000</v>
      </c>
      <c r="C33" s="93"/>
      <c r="D33" s="93"/>
      <c r="E33" s="93">
        <f>$B33      +$C33      +$D33</f>
        <v>1549000</v>
      </c>
      <c r="F33" s="94">
        <v>1549000</v>
      </c>
      <c r="G33" s="95">
        <v>1085000</v>
      </c>
      <c r="H33" s="94">
        <v>388000</v>
      </c>
      <c r="I33" s="95">
        <v>418926</v>
      </c>
      <c r="J33" s="94">
        <v>658000</v>
      </c>
      <c r="K33" s="95">
        <v>1042040</v>
      </c>
      <c r="L33" s="94"/>
      <c r="M33" s="95"/>
      <c r="N33" s="94"/>
      <c r="O33" s="95"/>
      <c r="P33" s="94">
        <f>$H33      +$J33      +$L33      +$N33</f>
        <v>1046000</v>
      </c>
      <c r="Q33" s="95">
        <f>$I33      +$K33      +$M33      +$O33</f>
        <v>1460966</v>
      </c>
      <c r="R33" s="48">
        <f>IF(($H33      =0),0,((($J33      -$H33      )/$H33      )*100))</f>
        <v>69.587628865979383</v>
      </c>
      <c r="S33" s="49">
        <f>IF(($I33      =0),0,((($K33      -$I33      )/$I33      )*100))</f>
        <v>148.74082773568603</v>
      </c>
      <c r="T33" s="48">
        <f>IF(($E33      =0),0,(($P33      /$E33      )*100))</f>
        <v>67.527437056165269</v>
      </c>
      <c r="U33" s="50">
        <f>IF(($E33      =0),0,(($Q33      /$E33      )*100))</f>
        <v>94.316720464816001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1549000</v>
      </c>
      <c r="C34" s="96">
        <f>C33</f>
        <v>0</v>
      </c>
      <c r="D34" s="96"/>
      <c r="E34" s="96">
        <f>$B34      +$C34      +$D34</f>
        <v>1549000</v>
      </c>
      <c r="F34" s="97">
        <f t="shared" ref="F34:O34" si="17">F33</f>
        <v>1549000</v>
      </c>
      <c r="G34" s="98">
        <f t="shared" si="17"/>
        <v>1085000</v>
      </c>
      <c r="H34" s="97">
        <f t="shared" si="17"/>
        <v>388000</v>
      </c>
      <c r="I34" s="98">
        <f t="shared" si="17"/>
        <v>418926</v>
      </c>
      <c r="J34" s="97">
        <f t="shared" si="17"/>
        <v>658000</v>
      </c>
      <c r="K34" s="98">
        <f t="shared" si="17"/>
        <v>1042040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1046000</v>
      </c>
      <c r="Q34" s="98">
        <f>$I34      +$K34      +$M34      +$O34</f>
        <v>1460966</v>
      </c>
      <c r="R34" s="52">
        <f>IF(($H34      =0),0,((($J34      -$H34      )/$H34      )*100))</f>
        <v>69.587628865979383</v>
      </c>
      <c r="S34" s="53">
        <f>IF(($I34      =0),0,((($K34      -$I34      )/$I34      )*100))</f>
        <v>148.74082773568603</v>
      </c>
      <c r="T34" s="52">
        <f>IF($E34   =0,0,($P34   /$E34   )*100)</f>
        <v>67.527437056165269</v>
      </c>
      <c r="U34" s="54">
        <f>IF($E34   =0,0,($Q34   /$E34   )*100)</f>
        <v>94.316720464816001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614000</v>
      </c>
      <c r="C36" s="93"/>
      <c r="D36" s="93"/>
      <c r="E36" s="93">
        <f t="shared" ref="E36:E41" si="18">$B36      +$C36      +$D36</f>
        <v>614000</v>
      </c>
      <c r="F36" s="94">
        <v>200000</v>
      </c>
      <c r="G36" s="95">
        <v>200000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9372000</v>
      </c>
      <c r="C37" s="93"/>
      <c r="D37" s="93"/>
      <c r="E37" s="93">
        <f t="shared" si="18"/>
        <v>9372000</v>
      </c>
      <c r="F37" s="94">
        <v>9372000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9986000</v>
      </c>
      <c r="C41" s="96">
        <f>SUM(C36:C40)</f>
        <v>0</v>
      </c>
      <c r="D41" s="96"/>
      <c r="E41" s="96">
        <f t="shared" si="18"/>
        <v>9986000</v>
      </c>
      <c r="F41" s="97">
        <f t="shared" ref="F41:O41" si="25">SUM(F36:F40)</f>
        <v>9572000</v>
      </c>
      <c r="G41" s="98">
        <f t="shared" si="25"/>
        <v>200000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14535000</v>
      </c>
      <c r="C68" s="105">
        <f>SUM(C9:C15,C18:C24,C27:C30,C33,C36:C40,C43:C53,C56:C59,C62:C66)</f>
        <v>0</v>
      </c>
      <c r="D68" s="105"/>
      <c r="E68" s="105">
        <f t="shared" si="35"/>
        <v>14535000</v>
      </c>
      <c r="F68" s="106">
        <f t="shared" ref="F68:O68" si="43">SUM(F9:F15,F18:F24,F27:F30,F33,F36:F40,F43:F53,F56:F59,F62:F66)</f>
        <v>14121000</v>
      </c>
      <c r="G68" s="107">
        <f t="shared" si="43"/>
        <v>4285000</v>
      </c>
      <c r="H68" s="106">
        <f t="shared" si="43"/>
        <v>787000</v>
      </c>
      <c r="I68" s="107">
        <f t="shared" si="43"/>
        <v>507173</v>
      </c>
      <c r="J68" s="106">
        <f t="shared" si="43"/>
        <v>1822000</v>
      </c>
      <c r="K68" s="107">
        <f t="shared" si="43"/>
        <v>1810381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2609000</v>
      </c>
      <c r="Q68" s="107">
        <f t="shared" si="37"/>
        <v>2317554</v>
      </c>
      <c r="R68" s="61">
        <f t="shared" si="38"/>
        <v>131.51207115628972</v>
      </c>
      <c r="S68" s="62">
        <f t="shared" si="39"/>
        <v>256.95531899371616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50.532636064303702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44.88773968622894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48796000</v>
      </c>
      <c r="C70" s="93"/>
      <c r="D70" s="93"/>
      <c r="E70" s="93">
        <f>$B70      +$C70      +$D70</f>
        <v>48796000</v>
      </c>
      <c r="F70" s="94">
        <v>48796000</v>
      </c>
      <c r="G70" s="95">
        <v>37796000</v>
      </c>
      <c r="H70" s="94">
        <v>12870000</v>
      </c>
      <c r="I70" s="95">
        <v>12871238</v>
      </c>
      <c r="J70" s="94">
        <v>24926000</v>
      </c>
      <c r="K70" s="95">
        <v>21798215</v>
      </c>
      <c r="L70" s="94"/>
      <c r="M70" s="95"/>
      <c r="N70" s="94"/>
      <c r="O70" s="95"/>
      <c r="P70" s="94">
        <f>$H70      +$J70      +$L70      +$N70</f>
        <v>37796000</v>
      </c>
      <c r="Q70" s="95">
        <f>$I70      +$K70      +$M70      +$O70</f>
        <v>34669453</v>
      </c>
      <c r="R70" s="48">
        <f>IF(($H70      =0),0,((($J70      -$H70      )/$H70      )*100))</f>
        <v>93.675213675213669</v>
      </c>
      <c r="S70" s="49">
        <f>IF(($I70      =0),0,((($K70      -$I70      )/$I70      )*100))</f>
        <v>69.356009111167083</v>
      </c>
      <c r="T70" s="48">
        <f>IF(($E70      =0),0,(($P70      /$E70      )*100))</f>
        <v>77.457168620378724</v>
      </c>
      <c r="U70" s="50">
        <f>IF(($E70      =0),0,(($Q70      /$E70      )*100))</f>
        <v>71.049784818427739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48796000</v>
      </c>
      <c r="C72" s="102">
        <f>SUM(C70:C71)</f>
        <v>0</v>
      </c>
      <c r="D72" s="102"/>
      <c r="E72" s="102">
        <f>$B72      +$C72      +$D72</f>
        <v>48796000</v>
      </c>
      <c r="F72" s="103">
        <f t="shared" ref="F72:O72" si="44">SUM(F70:F71)</f>
        <v>48796000</v>
      </c>
      <c r="G72" s="104">
        <f t="shared" si="44"/>
        <v>37796000</v>
      </c>
      <c r="H72" s="103">
        <f t="shared" si="44"/>
        <v>12870000</v>
      </c>
      <c r="I72" s="104">
        <f t="shared" si="44"/>
        <v>12871238</v>
      </c>
      <c r="J72" s="103">
        <f t="shared" si="44"/>
        <v>24926000</v>
      </c>
      <c r="K72" s="104">
        <f t="shared" si="44"/>
        <v>21798215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37796000</v>
      </c>
      <c r="Q72" s="104">
        <f>$I72      +$K72      +$M72      +$O72</f>
        <v>34669453</v>
      </c>
      <c r="R72" s="57">
        <f>IF(($H72      =0),0,((($J72      -$H72      )/$H72      )*100))</f>
        <v>93.675213675213669</v>
      </c>
      <c r="S72" s="58">
        <f>IF(($I72      =0),0,((($K72      -$I72      )/$I72      )*100))</f>
        <v>69.356009111167083</v>
      </c>
      <c r="T72" s="57">
        <f>IF(($E70      =0),0,(($P70      /$E70      )*100))</f>
        <v>77.457168620378724</v>
      </c>
      <c r="U72" s="59">
        <f>IF($E70   =0,0,($Q70   /$E70 )*100)</f>
        <v>71.049784818427739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48796000</v>
      </c>
      <c r="C73" s="105">
        <f>SUM(C70:C71)</f>
        <v>0</v>
      </c>
      <c r="D73" s="105"/>
      <c r="E73" s="105">
        <f>$B73      +$C73      +$D73</f>
        <v>48796000</v>
      </c>
      <c r="F73" s="106">
        <f t="shared" ref="F73:O73" si="45">SUM(F70:F71)</f>
        <v>48796000</v>
      </c>
      <c r="G73" s="107">
        <f t="shared" si="45"/>
        <v>37796000</v>
      </c>
      <c r="H73" s="106">
        <f t="shared" si="45"/>
        <v>12870000</v>
      </c>
      <c r="I73" s="107">
        <f t="shared" si="45"/>
        <v>12871238</v>
      </c>
      <c r="J73" s="106">
        <f t="shared" si="45"/>
        <v>24926000</v>
      </c>
      <c r="K73" s="107">
        <f t="shared" si="45"/>
        <v>21798215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37796000</v>
      </c>
      <c r="Q73" s="107">
        <f>$I73      +$K73      +$M73      +$O73</f>
        <v>34669453</v>
      </c>
      <c r="R73" s="61">
        <f>IF(($H73      =0),0,((($J73      -$H73      )/$H73      )*100))</f>
        <v>93.675213675213669</v>
      </c>
      <c r="S73" s="62">
        <f>IF(($I73      =0),0,((($K73      -$I73      )/$I73      )*100))</f>
        <v>69.356009111167083</v>
      </c>
      <c r="T73" s="61">
        <f>IF(($E70      =0),0,(($P70      /$E70      )*100))</f>
        <v>77.457168620378724</v>
      </c>
      <c r="U73" s="65">
        <f>IF($E70   =0,0,($Q70   /$E70 )*100)</f>
        <v>71.049784818427739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63331000</v>
      </c>
      <c r="C74" s="105">
        <f>SUM(C9:C15,C18:C24,C27:C30,C33,C36:C40,C43:C53,C56:C59,C62:C66,C70:C71)</f>
        <v>0</v>
      </c>
      <c r="D74" s="105"/>
      <c r="E74" s="105">
        <f>$B74      +$C74      +$D74</f>
        <v>63331000</v>
      </c>
      <c r="F74" s="106">
        <f t="shared" ref="F74:O74" si="46">SUM(F9:F15,F18:F24,F27:F30,F33,F36:F40,F43:F53,F56:F59,F62:F66,F70:F71)</f>
        <v>62917000</v>
      </c>
      <c r="G74" s="107">
        <f t="shared" si="46"/>
        <v>42081000</v>
      </c>
      <c r="H74" s="106">
        <f t="shared" si="46"/>
        <v>13657000</v>
      </c>
      <c r="I74" s="107">
        <f t="shared" si="46"/>
        <v>13378411</v>
      </c>
      <c r="J74" s="106">
        <f t="shared" si="46"/>
        <v>26748000</v>
      </c>
      <c r="K74" s="107">
        <f t="shared" si="46"/>
        <v>23608596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40405000</v>
      </c>
      <c r="Q74" s="107">
        <f>$I74      +$K74      +$M74      +$O74</f>
        <v>36987007</v>
      </c>
      <c r="R74" s="61">
        <f>IF(($H74      =0),0,((($J74      -$H74      )/$H74      )*100))</f>
        <v>95.855605184154641</v>
      </c>
      <c r="S74" s="62">
        <f>IF(($I74      =0),0,((($K74      -$I74      )/$I74      )*100))</f>
        <v>76.467863036948117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74.880928112085101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68.54650197372078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4EflE7p/rD/a/iXD+f1VlgY2/9NCV7GFPkZV9UE1zE02D5nFStNgnR49/paSwjcoage8xGF/Qg5NfzMmXqcfRg==" saltValue="L7v3WtHfSAdlF19rAVFv0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2800000</v>
      </c>
      <c r="C10" s="93"/>
      <c r="D10" s="93"/>
      <c r="E10" s="93">
        <f t="shared" ref="E10:E16" si="0">$B10      +$C10      +$D10</f>
        <v>2800000</v>
      </c>
      <c r="F10" s="94">
        <v>2800000</v>
      </c>
      <c r="G10" s="95">
        <v>2800000</v>
      </c>
      <c r="H10" s="94">
        <v>1052000</v>
      </c>
      <c r="I10" s="95">
        <v>1051420</v>
      </c>
      <c r="J10" s="94">
        <v>335000</v>
      </c>
      <c r="K10" s="95">
        <v>335698</v>
      </c>
      <c r="L10" s="94"/>
      <c r="M10" s="95"/>
      <c r="N10" s="94"/>
      <c r="O10" s="95"/>
      <c r="P10" s="94">
        <f t="shared" ref="P10:P16" si="1">$H10      +$J10      +$L10      +$N10</f>
        <v>1387000</v>
      </c>
      <c r="Q10" s="95">
        <f t="shared" ref="Q10:Q16" si="2">$I10      +$K10      +$M10      +$O10</f>
        <v>1387118</v>
      </c>
      <c r="R10" s="48">
        <f t="shared" ref="R10:R16" si="3">IF(($H10      =0),0,((($J10      -$H10      )/$H10      )*100))</f>
        <v>-68.155893536121667</v>
      </c>
      <c r="S10" s="49">
        <f t="shared" ref="S10:S16" si="4">IF(($I10      =0),0,((($K10      -$I10      )/$I10      )*100))</f>
        <v>-68.071940803865246</v>
      </c>
      <c r="T10" s="48">
        <f t="shared" ref="T10:T15" si="5">IF(($E10      =0),0,(($P10      /$E10      )*100))</f>
        <v>49.535714285714292</v>
      </c>
      <c r="U10" s="50">
        <f t="shared" ref="U10:U15" si="6">IF(($E10      =0),0,(($Q10      /$E10      )*100))</f>
        <v>49.539928571428568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2800000</v>
      </c>
      <c r="C16" s="96">
        <f>SUM(C9:C15)</f>
        <v>0</v>
      </c>
      <c r="D16" s="96"/>
      <c r="E16" s="96">
        <f t="shared" si="0"/>
        <v>2800000</v>
      </c>
      <c r="F16" s="97">
        <f t="shared" ref="F16:O16" si="7">SUM(F9:F15)</f>
        <v>2800000</v>
      </c>
      <c r="G16" s="98">
        <f t="shared" si="7"/>
        <v>2800000</v>
      </c>
      <c r="H16" s="97">
        <f t="shared" si="7"/>
        <v>1052000</v>
      </c>
      <c r="I16" s="98">
        <f t="shared" si="7"/>
        <v>1051420</v>
      </c>
      <c r="J16" s="97">
        <f t="shared" si="7"/>
        <v>335000</v>
      </c>
      <c r="K16" s="98">
        <f t="shared" si="7"/>
        <v>335698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1387000</v>
      </c>
      <c r="Q16" s="98">
        <f t="shared" si="2"/>
        <v>1387118</v>
      </c>
      <c r="R16" s="52">
        <f t="shared" si="3"/>
        <v>-68.155893536121667</v>
      </c>
      <c r="S16" s="53">
        <f t="shared" si="4"/>
        <v>-68.071940803865246</v>
      </c>
      <c r="T16" s="52">
        <f>IF((SUM($E9:$E13))=0,0,(P16/(SUM($E9:$E13))*100))</f>
        <v>49.535714285714292</v>
      </c>
      <c r="U16" s="54">
        <f>IF((SUM($E9:$E13))=0,0,(Q16/(SUM($E9:$E13))*100))</f>
        <v>49.539928571428568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2609000</v>
      </c>
      <c r="C33" s="93"/>
      <c r="D33" s="93"/>
      <c r="E33" s="93">
        <f>$B33      +$C33      +$D33</f>
        <v>2609000</v>
      </c>
      <c r="F33" s="94">
        <v>2609000</v>
      </c>
      <c r="G33" s="95">
        <v>1826000</v>
      </c>
      <c r="H33" s="94">
        <v>652000</v>
      </c>
      <c r="I33" s="95">
        <v>1129268</v>
      </c>
      <c r="J33" s="94">
        <v>1145000</v>
      </c>
      <c r="K33" s="95">
        <v>1144652</v>
      </c>
      <c r="L33" s="94"/>
      <c r="M33" s="95"/>
      <c r="N33" s="94"/>
      <c r="O33" s="95"/>
      <c r="P33" s="94">
        <f>$H33      +$J33      +$L33      +$N33</f>
        <v>1797000</v>
      </c>
      <c r="Q33" s="95">
        <f>$I33      +$K33      +$M33      +$O33</f>
        <v>2273920</v>
      </c>
      <c r="R33" s="48">
        <f>IF(($H33      =0),0,((($J33      -$H33      )/$H33      )*100))</f>
        <v>75.613496932515332</v>
      </c>
      <c r="S33" s="49">
        <f>IF(($I33      =0),0,((($K33      -$I33      )/$I33      )*100))</f>
        <v>1.3622984092350088</v>
      </c>
      <c r="T33" s="48">
        <f>IF(($E33      =0),0,(($P33      /$E33      )*100))</f>
        <v>68.876964354158673</v>
      </c>
      <c r="U33" s="50">
        <f>IF(($E33      =0),0,(($Q33      /$E33      )*100))</f>
        <v>87.156765044078185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2609000</v>
      </c>
      <c r="C34" s="96">
        <f>C33</f>
        <v>0</v>
      </c>
      <c r="D34" s="96"/>
      <c r="E34" s="96">
        <f>$B34      +$C34      +$D34</f>
        <v>2609000</v>
      </c>
      <c r="F34" s="97">
        <f t="shared" ref="F34:O34" si="17">F33</f>
        <v>2609000</v>
      </c>
      <c r="G34" s="98">
        <f t="shared" si="17"/>
        <v>1826000</v>
      </c>
      <c r="H34" s="97">
        <f t="shared" si="17"/>
        <v>652000</v>
      </c>
      <c r="I34" s="98">
        <f t="shared" si="17"/>
        <v>1129268</v>
      </c>
      <c r="J34" s="97">
        <f t="shared" si="17"/>
        <v>1145000</v>
      </c>
      <c r="K34" s="98">
        <f t="shared" si="17"/>
        <v>1144652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1797000</v>
      </c>
      <c r="Q34" s="98">
        <f>$I34      +$K34      +$M34      +$O34</f>
        <v>2273920</v>
      </c>
      <c r="R34" s="52">
        <f>IF(($H34      =0),0,((($J34      -$H34      )/$H34      )*100))</f>
        <v>75.613496932515332</v>
      </c>
      <c r="S34" s="53">
        <f>IF(($I34      =0),0,((($K34      -$I34      )/$I34      )*100))</f>
        <v>1.3622984092350088</v>
      </c>
      <c r="T34" s="52">
        <f>IF($E34   =0,0,($P34   /$E34   )*100)</f>
        <v>68.876964354158673</v>
      </c>
      <c r="U34" s="54">
        <f>IF($E34   =0,0,($Q34   /$E34   )*100)</f>
        <v>87.156765044078185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17544000</v>
      </c>
      <c r="C36" s="93"/>
      <c r="D36" s="93"/>
      <c r="E36" s="93">
        <f t="shared" ref="E36:E41" si="18">$B36      +$C36      +$D36</f>
        <v>17544000</v>
      </c>
      <c r="F36" s="94">
        <v>17544000</v>
      </c>
      <c r="G36" s="95">
        <v>13000000</v>
      </c>
      <c r="H36" s="94">
        <v>5629000</v>
      </c>
      <c r="I36" s="95">
        <v>5629916</v>
      </c>
      <c r="J36" s="94">
        <v>2551000</v>
      </c>
      <c r="K36" s="95">
        <v>3169024</v>
      </c>
      <c r="L36" s="94"/>
      <c r="M36" s="95"/>
      <c r="N36" s="94"/>
      <c r="O36" s="95"/>
      <c r="P36" s="94">
        <f t="shared" ref="P36:P41" si="19">$H36      +$J36      +$L36      +$N36</f>
        <v>8180000</v>
      </c>
      <c r="Q36" s="95">
        <f t="shared" ref="Q36:Q41" si="20">$I36      +$K36      +$M36      +$O36</f>
        <v>8798940</v>
      </c>
      <c r="R36" s="48">
        <f t="shared" ref="R36:R41" si="21">IF(($H36      =0),0,((($J36      -$H36      )/$H36      )*100))</f>
        <v>-54.681115651092561</v>
      </c>
      <c r="S36" s="49">
        <f t="shared" ref="S36:S41" si="22">IF(($I36      =0),0,((($K36      -$I36      )/$I36      )*100))</f>
        <v>-43.710989648868654</v>
      </c>
      <c r="T36" s="48">
        <f t="shared" ref="T36:T40" si="23">IF(($E36      =0),0,(($P36      /$E36      )*100))</f>
        <v>46.625626994984039</v>
      </c>
      <c r="U36" s="50">
        <f t="shared" ref="U36:U40" si="24">IF(($E36      =0),0,(($Q36      /$E36      )*100))</f>
        <v>50.153556771545823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8303000</v>
      </c>
      <c r="C37" s="93"/>
      <c r="D37" s="93"/>
      <c r="E37" s="93">
        <f t="shared" si="18"/>
        <v>8303000</v>
      </c>
      <c r="F37" s="94">
        <v>8303000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4000000</v>
      </c>
      <c r="C39" s="93"/>
      <c r="D39" s="93"/>
      <c r="E39" s="93">
        <f t="shared" si="18"/>
        <v>4000000</v>
      </c>
      <c r="F39" s="94">
        <v>4000000</v>
      </c>
      <c r="G39" s="95">
        <v>3200000</v>
      </c>
      <c r="H39" s="94"/>
      <c r="I39" s="95"/>
      <c r="J39" s="94"/>
      <c r="K39" s="95">
        <v>1088900</v>
      </c>
      <c r="L39" s="94"/>
      <c r="M39" s="95"/>
      <c r="N39" s="94"/>
      <c r="O39" s="95"/>
      <c r="P39" s="94">
        <f t="shared" si="19"/>
        <v>0</v>
      </c>
      <c r="Q39" s="95">
        <f t="shared" si="20"/>
        <v>1088900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27.2225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29847000</v>
      </c>
      <c r="C41" s="96">
        <f>SUM(C36:C40)</f>
        <v>0</v>
      </c>
      <c r="D41" s="96"/>
      <c r="E41" s="96">
        <f t="shared" si="18"/>
        <v>29847000</v>
      </c>
      <c r="F41" s="97">
        <f t="shared" ref="F41:O41" si="25">SUM(F36:F40)</f>
        <v>29847000</v>
      </c>
      <c r="G41" s="98">
        <f t="shared" si="25"/>
        <v>16200000</v>
      </c>
      <c r="H41" s="97">
        <f t="shared" si="25"/>
        <v>5629000</v>
      </c>
      <c r="I41" s="98">
        <f t="shared" si="25"/>
        <v>5629916</v>
      </c>
      <c r="J41" s="97">
        <f t="shared" si="25"/>
        <v>2551000</v>
      </c>
      <c r="K41" s="98">
        <f t="shared" si="25"/>
        <v>4257924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8180000</v>
      </c>
      <c r="Q41" s="98">
        <f t="shared" si="20"/>
        <v>9887840</v>
      </c>
      <c r="R41" s="52">
        <f t="shared" si="21"/>
        <v>-54.681115651092561</v>
      </c>
      <c r="S41" s="53">
        <f t="shared" si="22"/>
        <v>-24.369670879636569</v>
      </c>
      <c r="T41" s="52">
        <f>IF((+$E36+$E39) =0,0,(P41   /(+$E36+$E39) )*100)</f>
        <v>37.968808020794654</v>
      </c>
      <c r="U41" s="54">
        <f>IF((+$E36+$E39) =0,0,(Q41   /(+$E36+$E39) )*100)</f>
        <v>45.896026735982176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35256000</v>
      </c>
      <c r="C68" s="105">
        <f>SUM(C9:C15,C18:C24,C27:C30,C33,C36:C40,C43:C53,C56:C59,C62:C66)</f>
        <v>0</v>
      </c>
      <c r="D68" s="105"/>
      <c r="E68" s="105">
        <f t="shared" si="35"/>
        <v>35256000</v>
      </c>
      <c r="F68" s="106">
        <f t="shared" ref="F68:O68" si="43">SUM(F9:F15,F18:F24,F27:F30,F33,F36:F40,F43:F53,F56:F59,F62:F66)</f>
        <v>35256000</v>
      </c>
      <c r="G68" s="107">
        <f t="shared" si="43"/>
        <v>20826000</v>
      </c>
      <c r="H68" s="106">
        <f t="shared" si="43"/>
        <v>7333000</v>
      </c>
      <c r="I68" s="107">
        <f t="shared" si="43"/>
        <v>7810604</v>
      </c>
      <c r="J68" s="106">
        <f t="shared" si="43"/>
        <v>4031000</v>
      </c>
      <c r="K68" s="107">
        <f t="shared" si="43"/>
        <v>5738274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11364000</v>
      </c>
      <c r="Q68" s="107">
        <f t="shared" si="37"/>
        <v>13548878</v>
      </c>
      <c r="R68" s="61">
        <f t="shared" si="38"/>
        <v>-45.029319514523387</v>
      </c>
      <c r="S68" s="62">
        <f t="shared" si="39"/>
        <v>-26.532263061857957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42.16228249174489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50.26853411494082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74314000</v>
      </c>
      <c r="C70" s="93"/>
      <c r="D70" s="93"/>
      <c r="E70" s="93">
        <f>$B70      +$C70      +$D70</f>
        <v>74314000</v>
      </c>
      <c r="F70" s="94">
        <v>74314000</v>
      </c>
      <c r="G70" s="95">
        <v>64314000</v>
      </c>
      <c r="H70" s="94">
        <v>40352000</v>
      </c>
      <c r="I70" s="95">
        <v>41583471</v>
      </c>
      <c r="J70" s="94">
        <v>16987000</v>
      </c>
      <c r="K70" s="95">
        <v>19712118</v>
      </c>
      <c r="L70" s="94"/>
      <c r="M70" s="95"/>
      <c r="N70" s="94"/>
      <c r="O70" s="95"/>
      <c r="P70" s="94">
        <f>$H70      +$J70      +$L70      +$N70</f>
        <v>57339000</v>
      </c>
      <c r="Q70" s="95">
        <f>$I70      +$K70      +$M70      +$O70</f>
        <v>61295589</v>
      </c>
      <c r="R70" s="48">
        <f>IF(($H70      =0),0,((($J70      -$H70      )/$H70      )*100))</f>
        <v>-57.902954004758136</v>
      </c>
      <c r="S70" s="49">
        <f>IF(($I70      =0),0,((($K70      -$I70      )/$I70      )*100))</f>
        <v>-52.596265953844977</v>
      </c>
      <c r="T70" s="48">
        <f>IF(($E70      =0),0,(($P70      /$E70      )*100))</f>
        <v>77.157736092795432</v>
      </c>
      <c r="U70" s="50">
        <f>IF(($E70      =0),0,(($Q70      /$E70      )*100))</f>
        <v>82.481886320208844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74314000</v>
      </c>
      <c r="C72" s="102">
        <f>SUM(C70:C71)</f>
        <v>0</v>
      </c>
      <c r="D72" s="102"/>
      <c r="E72" s="102">
        <f>$B72      +$C72      +$D72</f>
        <v>74314000</v>
      </c>
      <c r="F72" s="103">
        <f t="shared" ref="F72:O72" si="44">SUM(F70:F71)</f>
        <v>74314000</v>
      </c>
      <c r="G72" s="104">
        <f t="shared" si="44"/>
        <v>64314000</v>
      </c>
      <c r="H72" s="103">
        <f t="shared" si="44"/>
        <v>40352000</v>
      </c>
      <c r="I72" s="104">
        <f t="shared" si="44"/>
        <v>41583471</v>
      </c>
      <c r="J72" s="103">
        <f t="shared" si="44"/>
        <v>16987000</v>
      </c>
      <c r="K72" s="104">
        <f t="shared" si="44"/>
        <v>19712118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57339000</v>
      </c>
      <c r="Q72" s="104">
        <f>$I72      +$K72      +$M72      +$O72</f>
        <v>61295589</v>
      </c>
      <c r="R72" s="57">
        <f>IF(($H72      =0),0,((($J72      -$H72      )/$H72      )*100))</f>
        <v>-57.902954004758136</v>
      </c>
      <c r="S72" s="58">
        <f>IF(($I72      =0),0,((($K72      -$I72      )/$I72      )*100))</f>
        <v>-52.596265953844977</v>
      </c>
      <c r="T72" s="57">
        <f>IF(($E70      =0),0,(($P70      /$E70      )*100))</f>
        <v>77.157736092795432</v>
      </c>
      <c r="U72" s="59">
        <f>IF($E70   =0,0,($Q70   /$E70 )*100)</f>
        <v>82.481886320208844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74314000</v>
      </c>
      <c r="C73" s="105">
        <f>SUM(C70:C71)</f>
        <v>0</v>
      </c>
      <c r="D73" s="105"/>
      <c r="E73" s="105">
        <f>$B73      +$C73      +$D73</f>
        <v>74314000</v>
      </c>
      <c r="F73" s="106">
        <f t="shared" ref="F73:O73" si="45">SUM(F70:F71)</f>
        <v>74314000</v>
      </c>
      <c r="G73" s="107">
        <f t="shared" si="45"/>
        <v>64314000</v>
      </c>
      <c r="H73" s="106">
        <f t="shared" si="45"/>
        <v>40352000</v>
      </c>
      <c r="I73" s="107">
        <f t="shared" si="45"/>
        <v>41583471</v>
      </c>
      <c r="J73" s="106">
        <f t="shared" si="45"/>
        <v>16987000</v>
      </c>
      <c r="K73" s="107">
        <f t="shared" si="45"/>
        <v>19712118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57339000</v>
      </c>
      <c r="Q73" s="107">
        <f>$I73      +$K73      +$M73      +$O73</f>
        <v>61295589</v>
      </c>
      <c r="R73" s="61">
        <f>IF(($H73      =0),0,((($J73      -$H73      )/$H73      )*100))</f>
        <v>-57.902954004758136</v>
      </c>
      <c r="S73" s="62">
        <f>IF(($I73      =0),0,((($K73      -$I73      )/$I73      )*100))</f>
        <v>-52.596265953844977</v>
      </c>
      <c r="T73" s="61">
        <f>IF(($E70      =0),0,(($P70      /$E70      )*100))</f>
        <v>77.157736092795432</v>
      </c>
      <c r="U73" s="65">
        <f>IF($E70   =0,0,($Q70   /$E70 )*100)</f>
        <v>82.481886320208844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109570000</v>
      </c>
      <c r="C74" s="105">
        <f>SUM(C9:C15,C18:C24,C27:C30,C33,C36:C40,C43:C53,C56:C59,C62:C66,C70:C71)</f>
        <v>0</v>
      </c>
      <c r="D74" s="105"/>
      <c r="E74" s="105">
        <f>$B74      +$C74      +$D74</f>
        <v>109570000</v>
      </c>
      <c r="F74" s="106">
        <f t="shared" ref="F74:O74" si="46">SUM(F9:F15,F18:F24,F27:F30,F33,F36:F40,F43:F53,F56:F59,F62:F66,F70:F71)</f>
        <v>109570000</v>
      </c>
      <c r="G74" s="107">
        <f t="shared" si="46"/>
        <v>85140000</v>
      </c>
      <c r="H74" s="106">
        <f t="shared" si="46"/>
        <v>47685000</v>
      </c>
      <c r="I74" s="107">
        <f t="shared" si="46"/>
        <v>49394075</v>
      </c>
      <c r="J74" s="106">
        <f t="shared" si="46"/>
        <v>21018000</v>
      </c>
      <c r="K74" s="107">
        <f t="shared" si="46"/>
        <v>25450392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68703000</v>
      </c>
      <c r="Q74" s="107">
        <f>$I74      +$K74      +$M74      +$O74</f>
        <v>74844467</v>
      </c>
      <c r="R74" s="61">
        <f>IF(($H74      =0),0,((($J74      -$H74      )/$H74      )*100))</f>
        <v>-55.923246303869142</v>
      </c>
      <c r="S74" s="62">
        <f>IF(($I74      =0),0,((($K74      -$I74      )/$I74      )*100))</f>
        <v>-48.474807960266489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67.843423820198083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73.908051981395715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mLUrnR5Bc8R1rzZP6Mjjdq+MhLehSxZWnNqdV5AJZyUWpJxDxutaf3vLGFuACSk9b+YTWTDWHDAEPhfNmL3WTQ==" saltValue="qc78yJezvQ51Pxtu8Tf7+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446000</v>
      </c>
      <c r="I10" s="95">
        <v>195152</v>
      </c>
      <c r="J10" s="94">
        <v>626000</v>
      </c>
      <c r="K10" s="95">
        <v>462312</v>
      </c>
      <c r="L10" s="94"/>
      <c r="M10" s="95"/>
      <c r="N10" s="94"/>
      <c r="O10" s="95"/>
      <c r="P10" s="94">
        <f t="shared" ref="P10:P16" si="1">$H10      +$J10      +$L10      +$N10</f>
        <v>1072000</v>
      </c>
      <c r="Q10" s="95">
        <f t="shared" ref="Q10:Q16" si="2">$I10      +$K10      +$M10      +$O10</f>
        <v>657464</v>
      </c>
      <c r="R10" s="48">
        <f t="shared" ref="R10:R16" si="3">IF(($H10      =0),0,((($J10      -$H10      )/$H10      )*100))</f>
        <v>40.358744394618832</v>
      </c>
      <c r="S10" s="49">
        <f t="shared" ref="S10:S16" si="4">IF(($I10      =0),0,((($K10      -$I10      )/$I10      )*100))</f>
        <v>136.89841764368288</v>
      </c>
      <c r="T10" s="48">
        <f t="shared" ref="T10:T15" si="5">IF(($E10      =0),0,(($P10      /$E10      )*100))</f>
        <v>59.55555555555555</v>
      </c>
      <c r="U10" s="50">
        <f t="shared" ref="U10:U15" si="6">IF(($E10      =0),0,(($Q10      /$E10      )*100))</f>
        <v>36.525777777777776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1800000</v>
      </c>
      <c r="C16" s="96">
        <f>SUM(C9:C15)</f>
        <v>0</v>
      </c>
      <c r="D16" s="96"/>
      <c r="E16" s="96">
        <f t="shared" si="0"/>
        <v>1800000</v>
      </c>
      <c r="F16" s="97">
        <f t="shared" ref="F16:O16" si="7">SUM(F9:F15)</f>
        <v>1800000</v>
      </c>
      <c r="G16" s="98">
        <f t="shared" si="7"/>
        <v>1800000</v>
      </c>
      <c r="H16" s="97">
        <f t="shared" si="7"/>
        <v>446000</v>
      </c>
      <c r="I16" s="98">
        <f t="shared" si="7"/>
        <v>195152</v>
      </c>
      <c r="J16" s="97">
        <f t="shared" si="7"/>
        <v>626000</v>
      </c>
      <c r="K16" s="98">
        <f t="shared" si="7"/>
        <v>462312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1072000</v>
      </c>
      <c r="Q16" s="98">
        <f t="shared" si="2"/>
        <v>657464</v>
      </c>
      <c r="R16" s="52">
        <f t="shared" si="3"/>
        <v>40.358744394618832</v>
      </c>
      <c r="S16" s="53">
        <f t="shared" si="4"/>
        <v>136.89841764368288</v>
      </c>
      <c r="T16" s="52">
        <f>IF((SUM($E9:$E13))=0,0,(P16/(SUM($E9:$E13))*100))</f>
        <v>59.55555555555555</v>
      </c>
      <c r="U16" s="54">
        <f>IF((SUM($E9:$E13))=0,0,(Q16/(SUM($E9:$E13))*100))</f>
        <v>36.525777777777776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2348000</v>
      </c>
      <c r="C33" s="93"/>
      <c r="D33" s="93"/>
      <c r="E33" s="93">
        <f>$B33      +$C33      +$D33</f>
        <v>2348000</v>
      </c>
      <c r="F33" s="94">
        <v>2348000</v>
      </c>
      <c r="G33" s="95">
        <v>1643000</v>
      </c>
      <c r="H33" s="94">
        <v>454000</v>
      </c>
      <c r="I33" s="95">
        <v>501999</v>
      </c>
      <c r="J33" s="94">
        <v>1189000</v>
      </c>
      <c r="K33" s="95">
        <v>1118345</v>
      </c>
      <c r="L33" s="94"/>
      <c r="M33" s="95"/>
      <c r="N33" s="94"/>
      <c r="O33" s="95"/>
      <c r="P33" s="94">
        <f>$H33      +$J33      +$L33      +$N33</f>
        <v>1643000</v>
      </c>
      <c r="Q33" s="95">
        <f>$I33      +$K33      +$M33      +$O33</f>
        <v>1620344</v>
      </c>
      <c r="R33" s="48">
        <f>IF(($H33      =0),0,((($J33      -$H33      )/$H33      )*100))</f>
        <v>161.89427312775331</v>
      </c>
      <c r="S33" s="49">
        <f>IF(($I33      =0),0,((($K33      -$I33      )/$I33      )*100))</f>
        <v>122.77833222775345</v>
      </c>
      <c r="T33" s="48">
        <f>IF(($E33      =0),0,(($P33      /$E33      )*100))</f>
        <v>69.974446337308351</v>
      </c>
      <c r="U33" s="50">
        <f>IF(($E33      =0),0,(($Q33      /$E33      )*100))</f>
        <v>69.009540034071549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2348000</v>
      </c>
      <c r="C34" s="96">
        <f>C33</f>
        <v>0</v>
      </c>
      <c r="D34" s="96"/>
      <c r="E34" s="96">
        <f>$B34      +$C34      +$D34</f>
        <v>2348000</v>
      </c>
      <c r="F34" s="97">
        <f t="shared" ref="F34:O34" si="17">F33</f>
        <v>2348000</v>
      </c>
      <c r="G34" s="98">
        <f t="shared" si="17"/>
        <v>1643000</v>
      </c>
      <c r="H34" s="97">
        <f t="shared" si="17"/>
        <v>454000</v>
      </c>
      <c r="I34" s="98">
        <f t="shared" si="17"/>
        <v>501999</v>
      </c>
      <c r="J34" s="97">
        <f t="shared" si="17"/>
        <v>1189000</v>
      </c>
      <c r="K34" s="98">
        <f t="shared" si="17"/>
        <v>1118345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1643000</v>
      </c>
      <c r="Q34" s="98">
        <f>$I34      +$K34      +$M34      +$O34</f>
        <v>1620344</v>
      </c>
      <c r="R34" s="52">
        <f>IF(($H34      =0),0,((($J34      -$H34      )/$H34      )*100))</f>
        <v>161.89427312775331</v>
      </c>
      <c r="S34" s="53">
        <f>IF(($I34      =0),0,((($K34      -$I34      )/$I34      )*100))</f>
        <v>122.77833222775345</v>
      </c>
      <c r="T34" s="52">
        <f>IF($E34   =0,0,($P34   /$E34   )*100)</f>
        <v>69.974446337308351</v>
      </c>
      <c r="U34" s="54">
        <f>IF($E34   =0,0,($Q34   /$E34   )*100)</f>
        <v>69.009540034071549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12431000</v>
      </c>
      <c r="C36" s="93"/>
      <c r="D36" s="93"/>
      <c r="E36" s="93">
        <f t="shared" ref="E36:E41" si="18">$B36      +$C36      +$D36</f>
        <v>12431000</v>
      </c>
      <c r="F36" s="94">
        <v>12431000</v>
      </c>
      <c r="G36" s="95">
        <v>9000000</v>
      </c>
      <c r="H36" s="94">
        <v>547000</v>
      </c>
      <c r="I36" s="95"/>
      <c r="J36" s="94">
        <v>2364000</v>
      </c>
      <c r="K36" s="95"/>
      <c r="L36" s="94"/>
      <c r="M36" s="95"/>
      <c r="N36" s="94"/>
      <c r="O36" s="95"/>
      <c r="P36" s="94">
        <f t="shared" ref="P36:P41" si="19">$H36      +$J36      +$L36      +$N36</f>
        <v>2911000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332.17550274223038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23.417263293379452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13160000</v>
      </c>
      <c r="C37" s="93"/>
      <c r="D37" s="93"/>
      <c r="E37" s="93">
        <f t="shared" si="18"/>
        <v>13160000</v>
      </c>
      <c r="F37" s="94">
        <v>13160000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25591000</v>
      </c>
      <c r="C41" s="96">
        <f>SUM(C36:C40)</f>
        <v>0</v>
      </c>
      <c r="D41" s="96"/>
      <c r="E41" s="96">
        <f t="shared" si="18"/>
        <v>25591000</v>
      </c>
      <c r="F41" s="97">
        <f t="shared" ref="F41:O41" si="25">SUM(F36:F40)</f>
        <v>25591000</v>
      </c>
      <c r="G41" s="98">
        <f t="shared" si="25"/>
        <v>9000000</v>
      </c>
      <c r="H41" s="97">
        <f t="shared" si="25"/>
        <v>547000</v>
      </c>
      <c r="I41" s="98">
        <f t="shared" si="25"/>
        <v>0</v>
      </c>
      <c r="J41" s="97">
        <f t="shared" si="25"/>
        <v>2364000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2911000</v>
      </c>
      <c r="Q41" s="98">
        <f t="shared" si="20"/>
        <v>0</v>
      </c>
      <c r="R41" s="52">
        <f t="shared" si="21"/>
        <v>332.17550274223038</v>
      </c>
      <c r="S41" s="53">
        <f t="shared" si="22"/>
        <v>0</v>
      </c>
      <c r="T41" s="52">
        <f>IF((+$E36+$E39) =0,0,(P41   /(+$E36+$E39) )*100)</f>
        <v>23.417263293379452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29739000</v>
      </c>
      <c r="C68" s="105">
        <f>SUM(C9:C15,C18:C24,C27:C30,C33,C36:C40,C43:C53,C56:C59,C62:C66)</f>
        <v>0</v>
      </c>
      <c r="D68" s="105"/>
      <c r="E68" s="105">
        <f t="shared" si="35"/>
        <v>29739000</v>
      </c>
      <c r="F68" s="106">
        <f t="shared" ref="F68:O68" si="43">SUM(F9:F15,F18:F24,F27:F30,F33,F36:F40,F43:F53,F56:F59,F62:F66)</f>
        <v>29739000</v>
      </c>
      <c r="G68" s="107">
        <f t="shared" si="43"/>
        <v>12443000</v>
      </c>
      <c r="H68" s="106">
        <f t="shared" si="43"/>
        <v>1447000</v>
      </c>
      <c r="I68" s="107">
        <f t="shared" si="43"/>
        <v>697151</v>
      </c>
      <c r="J68" s="106">
        <f t="shared" si="43"/>
        <v>4179000</v>
      </c>
      <c r="K68" s="107">
        <f t="shared" si="43"/>
        <v>1580657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5626000</v>
      </c>
      <c r="Q68" s="107">
        <f t="shared" si="37"/>
        <v>2277808</v>
      </c>
      <c r="R68" s="61">
        <f t="shared" si="38"/>
        <v>188.80442294402212</v>
      </c>
      <c r="S68" s="62">
        <f t="shared" si="39"/>
        <v>126.73093777388256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33.934495446046206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13.739115748838893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72858000</v>
      </c>
      <c r="C70" s="93"/>
      <c r="D70" s="93"/>
      <c r="E70" s="93">
        <f>$B70      +$C70      +$D70</f>
        <v>72858000</v>
      </c>
      <c r="F70" s="94">
        <v>72858000</v>
      </c>
      <c r="G70" s="95">
        <v>58858000</v>
      </c>
      <c r="H70" s="94">
        <v>18402000</v>
      </c>
      <c r="I70" s="95">
        <v>9503002</v>
      </c>
      <c r="J70" s="94">
        <v>40456000</v>
      </c>
      <c r="K70" s="95">
        <v>26374897</v>
      </c>
      <c r="L70" s="94"/>
      <c r="M70" s="95"/>
      <c r="N70" s="94"/>
      <c r="O70" s="95"/>
      <c r="P70" s="94">
        <f>$H70      +$J70      +$L70      +$N70</f>
        <v>58858000</v>
      </c>
      <c r="Q70" s="95">
        <f>$I70      +$K70      +$M70      +$O70</f>
        <v>35877899</v>
      </c>
      <c r="R70" s="48">
        <f>IF(($H70      =0),0,((($J70      -$H70      )/$H70      )*100))</f>
        <v>119.84566894902729</v>
      </c>
      <c r="S70" s="49">
        <f>IF(($I70      =0),0,((($K70      -$I70      )/$I70      )*100))</f>
        <v>177.54279121481821</v>
      </c>
      <c r="T70" s="48">
        <f>IF(($E70      =0),0,(($P70      /$E70      )*100))</f>
        <v>80.784539789727958</v>
      </c>
      <c r="U70" s="50">
        <f>IF(($E70      =0),0,(($Q70      /$E70      )*100))</f>
        <v>49.243595761618494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72858000</v>
      </c>
      <c r="C72" s="102">
        <f>SUM(C70:C71)</f>
        <v>0</v>
      </c>
      <c r="D72" s="102"/>
      <c r="E72" s="102">
        <f>$B72      +$C72      +$D72</f>
        <v>72858000</v>
      </c>
      <c r="F72" s="103">
        <f t="shared" ref="F72:O72" si="44">SUM(F70:F71)</f>
        <v>72858000</v>
      </c>
      <c r="G72" s="104">
        <f t="shared" si="44"/>
        <v>58858000</v>
      </c>
      <c r="H72" s="103">
        <f t="shared" si="44"/>
        <v>18402000</v>
      </c>
      <c r="I72" s="104">
        <f t="shared" si="44"/>
        <v>9503002</v>
      </c>
      <c r="J72" s="103">
        <f t="shared" si="44"/>
        <v>40456000</v>
      </c>
      <c r="K72" s="104">
        <f t="shared" si="44"/>
        <v>26374897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58858000</v>
      </c>
      <c r="Q72" s="104">
        <f>$I72      +$K72      +$M72      +$O72</f>
        <v>35877899</v>
      </c>
      <c r="R72" s="57">
        <f>IF(($H72      =0),0,((($J72      -$H72      )/$H72      )*100))</f>
        <v>119.84566894902729</v>
      </c>
      <c r="S72" s="58">
        <f>IF(($I72      =0),0,((($K72      -$I72      )/$I72      )*100))</f>
        <v>177.54279121481821</v>
      </c>
      <c r="T72" s="57">
        <f>IF(($E70      =0),0,(($P70      /$E70      )*100))</f>
        <v>80.784539789727958</v>
      </c>
      <c r="U72" s="59">
        <f>IF($E70   =0,0,($Q70   /$E70 )*100)</f>
        <v>49.243595761618494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72858000</v>
      </c>
      <c r="C73" s="105">
        <f>SUM(C70:C71)</f>
        <v>0</v>
      </c>
      <c r="D73" s="105"/>
      <c r="E73" s="105">
        <f>$B73      +$C73      +$D73</f>
        <v>72858000</v>
      </c>
      <c r="F73" s="106">
        <f t="shared" ref="F73:O73" si="45">SUM(F70:F71)</f>
        <v>72858000</v>
      </c>
      <c r="G73" s="107">
        <f t="shared" si="45"/>
        <v>58858000</v>
      </c>
      <c r="H73" s="106">
        <f t="shared" si="45"/>
        <v>18402000</v>
      </c>
      <c r="I73" s="107">
        <f t="shared" si="45"/>
        <v>9503002</v>
      </c>
      <c r="J73" s="106">
        <f t="shared" si="45"/>
        <v>40456000</v>
      </c>
      <c r="K73" s="107">
        <f t="shared" si="45"/>
        <v>26374897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58858000</v>
      </c>
      <c r="Q73" s="107">
        <f>$I73      +$K73      +$M73      +$O73</f>
        <v>35877899</v>
      </c>
      <c r="R73" s="61">
        <f>IF(($H73      =0),0,((($J73      -$H73      )/$H73      )*100))</f>
        <v>119.84566894902729</v>
      </c>
      <c r="S73" s="62">
        <f>IF(($I73      =0),0,((($K73      -$I73      )/$I73      )*100))</f>
        <v>177.54279121481821</v>
      </c>
      <c r="T73" s="61">
        <f>IF(($E70      =0),0,(($P70      /$E70      )*100))</f>
        <v>80.784539789727958</v>
      </c>
      <c r="U73" s="65">
        <f>IF($E70   =0,0,($Q70   /$E70 )*100)</f>
        <v>49.243595761618494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102597000</v>
      </c>
      <c r="C74" s="105">
        <f>SUM(C9:C15,C18:C24,C27:C30,C33,C36:C40,C43:C53,C56:C59,C62:C66,C70:C71)</f>
        <v>0</v>
      </c>
      <c r="D74" s="105"/>
      <c r="E74" s="105">
        <f>$B74      +$C74      +$D74</f>
        <v>102597000</v>
      </c>
      <c r="F74" s="106">
        <f t="shared" ref="F74:O74" si="46">SUM(F9:F15,F18:F24,F27:F30,F33,F36:F40,F43:F53,F56:F59,F62:F66,F70:F71)</f>
        <v>102597000</v>
      </c>
      <c r="G74" s="107">
        <f t="shared" si="46"/>
        <v>71301000</v>
      </c>
      <c r="H74" s="106">
        <f t="shared" si="46"/>
        <v>19849000</v>
      </c>
      <c r="I74" s="107">
        <f t="shared" si="46"/>
        <v>10200153</v>
      </c>
      <c r="J74" s="106">
        <f t="shared" si="46"/>
        <v>44635000</v>
      </c>
      <c r="K74" s="107">
        <f t="shared" si="46"/>
        <v>27955554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64484000</v>
      </c>
      <c r="Q74" s="107">
        <f>$I74      +$K74      +$M74      +$O74</f>
        <v>38155707</v>
      </c>
      <c r="R74" s="61">
        <f>IF(($H74      =0),0,((($J74      -$H74      )/$H74      )*100))</f>
        <v>124.87278956118698</v>
      </c>
      <c r="S74" s="62">
        <f>IF(($I74      =0),0,((($K74      -$I74      )/$I74      )*100))</f>
        <v>174.06994777431279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72.099913905877884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42.662105169001649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vYe2J9y/SrGMDoGpB9gUTv2mvXUb8AckY4fEtwXHaR+Un04qJK9687XylalwN1ytzkYq4K7bi+nusutrMeweKA==" saltValue="HvvWFR3ZjXdewZJTSIfls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2500000</v>
      </c>
      <c r="C10" s="93"/>
      <c r="D10" s="93"/>
      <c r="E10" s="93">
        <f t="shared" ref="E10:E16" si="0">$B10      +$C10      +$D10</f>
        <v>2500000</v>
      </c>
      <c r="F10" s="94">
        <v>2500000</v>
      </c>
      <c r="G10" s="95">
        <v>2500000</v>
      </c>
      <c r="H10" s="94">
        <v>411000</v>
      </c>
      <c r="I10" s="95">
        <v>396855</v>
      </c>
      <c r="J10" s="94">
        <v>528000</v>
      </c>
      <c r="K10" s="95">
        <v>663910</v>
      </c>
      <c r="L10" s="94"/>
      <c r="M10" s="95"/>
      <c r="N10" s="94"/>
      <c r="O10" s="95"/>
      <c r="P10" s="94">
        <f t="shared" ref="P10:P16" si="1">$H10      +$J10      +$L10      +$N10</f>
        <v>939000</v>
      </c>
      <c r="Q10" s="95">
        <f t="shared" ref="Q10:Q16" si="2">$I10      +$K10      +$M10      +$O10</f>
        <v>1060765</v>
      </c>
      <c r="R10" s="48">
        <f t="shared" ref="R10:R16" si="3">IF(($H10      =0),0,((($J10      -$H10      )/$H10      )*100))</f>
        <v>28.467153284671532</v>
      </c>
      <c r="S10" s="49">
        <f t="shared" ref="S10:S16" si="4">IF(($I10      =0),0,((($K10      -$I10      )/$I10      )*100))</f>
        <v>67.29283995413941</v>
      </c>
      <c r="T10" s="48">
        <f t="shared" ref="T10:T15" si="5">IF(($E10      =0),0,(($P10      /$E10      )*100))</f>
        <v>37.56</v>
      </c>
      <c r="U10" s="50">
        <f t="shared" ref="U10:U15" si="6">IF(($E10      =0),0,(($Q10      /$E10      )*100))</f>
        <v>42.430599999999998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2500000</v>
      </c>
      <c r="C16" s="96">
        <f>SUM(C9:C15)</f>
        <v>0</v>
      </c>
      <c r="D16" s="96"/>
      <c r="E16" s="96">
        <f t="shared" si="0"/>
        <v>2500000</v>
      </c>
      <c r="F16" s="97">
        <f t="shared" ref="F16:O16" si="7">SUM(F9:F15)</f>
        <v>2500000</v>
      </c>
      <c r="G16" s="98">
        <f t="shared" si="7"/>
        <v>2500000</v>
      </c>
      <c r="H16" s="97">
        <f t="shared" si="7"/>
        <v>411000</v>
      </c>
      <c r="I16" s="98">
        <f t="shared" si="7"/>
        <v>396855</v>
      </c>
      <c r="J16" s="97">
        <f t="shared" si="7"/>
        <v>528000</v>
      </c>
      <c r="K16" s="98">
        <f t="shared" si="7"/>
        <v>663910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939000</v>
      </c>
      <c r="Q16" s="98">
        <f t="shared" si="2"/>
        <v>1060765</v>
      </c>
      <c r="R16" s="52">
        <f t="shared" si="3"/>
        <v>28.467153284671532</v>
      </c>
      <c r="S16" s="53">
        <f t="shared" si="4"/>
        <v>67.29283995413941</v>
      </c>
      <c r="T16" s="52">
        <f>IF((SUM($E9:$E13))=0,0,(P16/(SUM($E9:$E13))*100))</f>
        <v>37.56</v>
      </c>
      <c r="U16" s="54">
        <f>IF((SUM($E9:$E13))=0,0,(Q16/(SUM($E9:$E13))*100))</f>
        <v>42.430599999999998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1742000</v>
      </c>
      <c r="C33" s="93"/>
      <c r="D33" s="93"/>
      <c r="E33" s="93">
        <f>$B33      +$C33      +$D33</f>
        <v>1742000</v>
      </c>
      <c r="F33" s="94">
        <v>1742000</v>
      </c>
      <c r="G33" s="95">
        <v>1220000</v>
      </c>
      <c r="H33" s="94">
        <v>436000</v>
      </c>
      <c r="I33" s="95">
        <v>857363</v>
      </c>
      <c r="J33" s="94">
        <v>696000</v>
      </c>
      <c r="K33" s="95">
        <v>1015149</v>
      </c>
      <c r="L33" s="94"/>
      <c r="M33" s="95"/>
      <c r="N33" s="94"/>
      <c r="O33" s="95"/>
      <c r="P33" s="94">
        <f>$H33      +$J33      +$L33      +$N33</f>
        <v>1132000</v>
      </c>
      <c r="Q33" s="95">
        <f>$I33      +$K33      +$M33      +$O33</f>
        <v>1872512</v>
      </c>
      <c r="R33" s="48">
        <f>IF(($H33      =0),0,((($J33      -$H33      )/$H33      )*100))</f>
        <v>59.633027522935777</v>
      </c>
      <c r="S33" s="49">
        <f>IF(($I33      =0),0,((($K33      -$I33      )/$I33      )*100))</f>
        <v>18.403639998460395</v>
      </c>
      <c r="T33" s="48">
        <f>IF(($E33      =0),0,(($P33      /$E33      )*100))</f>
        <v>64.982778415614234</v>
      </c>
      <c r="U33" s="50">
        <f>IF(($E33      =0),0,(($Q33      /$E33      )*100))</f>
        <v>107.49207807118255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1742000</v>
      </c>
      <c r="C34" s="96">
        <f>C33</f>
        <v>0</v>
      </c>
      <c r="D34" s="96"/>
      <c r="E34" s="96">
        <f>$B34      +$C34      +$D34</f>
        <v>1742000</v>
      </c>
      <c r="F34" s="97">
        <f t="shared" ref="F34:O34" si="17">F33</f>
        <v>1742000</v>
      </c>
      <c r="G34" s="98">
        <f t="shared" si="17"/>
        <v>1220000</v>
      </c>
      <c r="H34" s="97">
        <f t="shared" si="17"/>
        <v>436000</v>
      </c>
      <c r="I34" s="98">
        <f t="shared" si="17"/>
        <v>857363</v>
      </c>
      <c r="J34" s="97">
        <f t="shared" si="17"/>
        <v>696000</v>
      </c>
      <c r="K34" s="98">
        <f t="shared" si="17"/>
        <v>1015149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1132000</v>
      </c>
      <c r="Q34" s="98">
        <f>$I34      +$K34      +$M34      +$O34</f>
        <v>1872512</v>
      </c>
      <c r="R34" s="52">
        <f>IF(($H34      =0),0,((($J34      -$H34      )/$H34      )*100))</f>
        <v>59.633027522935777</v>
      </c>
      <c r="S34" s="53">
        <f>IF(($I34      =0),0,((($K34      -$I34      )/$I34      )*100))</f>
        <v>18.403639998460395</v>
      </c>
      <c r="T34" s="52">
        <f>IF($E34   =0,0,($P34   /$E34   )*100)</f>
        <v>64.982778415614234</v>
      </c>
      <c r="U34" s="54">
        <f>IF($E34   =0,0,($Q34   /$E34   )*100)</f>
        <v>107.49207807118255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24122000</v>
      </c>
      <c r="C36" s="93"/>
      <c r="D36" s="93"/>
      <c r="E36" s="93">
        <f t="shared" ref="E36:E41" si="18">$B36      +$C36      +$D36</f>
        <v>24122000</v>
      </c>
      <c r="F36" s="94">
        <v>24122000</v>
      </c>
      <c r="G36" s="95">
        <v>19500000</v>
      </c>
      <c r="H36" s="94">
        <v>2713000</v>
      </c>
      <c r="I36" s="95">
        <v>711270</v>
      </c>
      <c r="J36" s="94">
        <v>16787000</v>
      </c>
      <c r="K36" s="95">
        <v>6802788</v>
      </c>
      <c r="L36" s="94"/>
      <c r="M36" s="95"/>
      <c r="N36" s="94"/>
      <c r="O36" s="95"/>
      <c r="P36" s="94">
        <f t="shared" ref="P36:P41" si="19">$H36      +$J36      +$L36      +$N36</f>
        <v>19500000</v>
      </c>
      <c r="Q36" s="95">
        <f t="shared" ref="Q36:Q41" si="20">$I36      +$K36      +$M36      +$O36</f>
        <v>7514058</v>
      </c>
      <c r="R36" s="48">
        <f t="shared" ref="R36:R41" si="21">IF(($H36      =0),0,((($J36      -$H36      )/$H36      )*100))</f>
        <v>518.76151861408039</v>
      </c>
      <c r="S36" s="49">
        <f t="shared" ref="S36:S41" si="22">IF(($I36      =0),0,((($K36      -$I36      )/$I36      )*100))</f>
        <v>856.42836053819224</v>
      </c>
      <c r="T36" s="48">
        <f t="shared" ref="T36:T40" si="23">IF(($E36      =0),0,(($P36      /$E36      )*100))</f>
        <v>80.839068070640906</v>
      </c>
      <c r="U36" s="50">
        <f t="shared" ref="U36:U40" si="24">IF(($E36      =0),0,(($Q36      /$E36      )*100))</f>
        <v>31.150228007627888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5908000</v>
      </c>
      <c r="C37" s="93"/>
      <c r="D37" s="93"/>
      <c r="E37" s="93">
        <f t="shared" si="18"/>
        <v>5908000</v>
      </c>
      <c r="F37" s="94">
        <v>5908000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30030000</v>
      </c>
      <c r="C41" s="96">
        <f>SUM(C36:C40)</f>
        <v>0</v>
      </c>
      <c r="D41" s="96"/>
      <c r="E41" s="96">
        <f t="shared" si="18"/>
        <v>30030000</v>
      </c>
      <c r="F41" s="97">
        <f t="shared" ref="F41:O41" si="25">SUM(F36:F40)</f>
        <v>30030000</v>
      </c>
      <c r="G41" s="98">
        <f t="shared" si="25"/>
        <v>19500000</v>
      </c>
      <c r="H41" s="97">
        <f t="shared" si="25"/>
        <v>2713000</v>
      </c>
      <c r="I41" s="98">
        <f t="shared" si="25"/>
        <v>711270</v>
      </c>
      <c r="J41" s="97">
        <f t="shared" si="25"/>
        <v>16787000</v>
      </c>
      <c r="K41" s="98">
        <f t="shared" si="25"/>
        <v>6802788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19500000</v>
      </c>
      <c r="Q41" s="98">
        <f t="shared" si="20"/>
        <v>7514058</v>
      </c>
      <c r="R41" s="52">
        <f t="shared" si="21"/>
        <v>518.76151861408039</v>
      </c>
      <c r="S41" s="53">
        <f t="shared" si="22"/>
        <v>856.42836053819224</v>
      </c>
      <c r="T41" s="52">
        <f>IF((+$E36+$E39) =0,0,(P41   /(+$E36+$E39) )*100)</f>
        <v>80.839068070640906</v>
      </c>
      <c r="U41" s="54">
        <f>IF((+$E36+$E39) =0,0,(Q41   /(+$E36+$E39) )*100)</f>
        <v>31.150228007627888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34272000</v>
      </c>
      <c r="C68" s="105">
        <f>SUM(C9:C15,C18:C24,C27:C30,C33,C36:C40,C43:C53,C56:C59,C62:C66)</f>
        <v>0</v>
      </c>
      <c r="D68" s="105"/>
      <c r="E68" s="105">
        <f t="shared" si="35"/>
        <v>34272000</v>
      </c>
      <c r="F68" s="106">
        <f t="shared" ref="F68:O68" si="43">SUM(F9:F15,F18:F24,F27:F30,F33,F36:F40,F43:F53,F56:F59,F62:F66)</f>
        <v>34272000</v>
      </c>
      <c r="G68" s="107">
        <f t="shared" si="43"/>
        <v>23220000</v>
      </c>
      <c r="H68" s="106">
        <f t="shared" si="43"/>
        <v>3560000</v>
      </c>
      <c r="I68" s="107">
        <f t="shared" si="43"/>
        <v>1965488</v>
      </c>
      <c r="J68" s="106">
        <f t="shared" si="43"/>
        <v>18011000</v>
      </c>
      <c r="K68" s="107">
        <f t="shared" si="43"/>
        <v>8481847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21571000</v>
      </c>
      <c r="Q68" s="107">
        <f t="shared" si="37"/>
        <v>10447335</v>
      </c>
      <c r="R68" s="61">
        <f t="shared" si="38"/>
        <v>405.92696629213486</v>
      </c>
      <c r="S68" s="62">
        <f t="shared" si="39"/>
        <v>331.53898675545207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76.050627556056966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36.833080665632487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109304000</v>
      </c>
      <c r="C70" s="93"/>
      <c r="D70" s="93"/>
      <c r="E70" s="93">
        <f>$B70      +$C70      +$D70</f>
        <v>109304000</v>
      </c>
      <c r="F70" s="94">
        <v>109304000</v>
      </c>
      <c r="G70" s="95">
        <v>83304000</v>
      </c>
      <c r="H70" s="94">
        <v>5476000</v>
      </c>
      <c r="I70" s="95">
        <v>20020611</v>
      </c>
      <c r="J70" s="94">
        <v>70669000</v>
      </c>
      <c r="K70" s="95">
        <v>66724645</v>
      </c>
      <c r="L70" s="94"/>
      <c r="M70" s="95"/>
      <c r="N70" s="94"/>
      <c r="O70" s="95"/>
      <c r="P70" s="94">
        <f>$H70      +$J70      +$L70      +$N70</f>
        <v>76145000</v>
      </c>
      <c r="Q70" s="95">
        <f>$I70      +$K70      +$M70      +$O70</f>
        <v>86745256</v>
      </c>
      <c r="R70" s="48">
        <f>IF(($H70      =0),0,((($J70      -$H70      )/$H70      )*100))</f>
        <v>1190.5222790357925</v>
      </c>
      <c r="S70" s="49">
        <f>IF(($I70      =0),0,((($K70      -$I70      )/$I70      )*100))</f>
        <v>233.27976353968415</v>
      </c>
      <c r="T70" s="48">
        <f>IF(($E70      =0),0,(($P70      /$E70      )*100))</f>
        <v>69.663507282441628</v>
      </c>
      <c r="U70" s="50">
        <f>IF(($E70      =0),0,(($Q70      /$E70      )*100))</f>
        <v>79.361465271170317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109304000</v>
      </c>
      <c r="C72" s="102">
        <f>SUM(C70:C71)</f>
        <v>0</v>
      </c>
      <c r="D72" s="102"/>
      <c r="E72" s="102">
        <f>$B72      +$C72      +$D72</f>
        <v>109304000</v>
      </c>
      <c r="F72" s="103">
        <f t="shared" ref="F72:O72" si="44">SUM(F70:F71)</f>
        <v>109304000</v>
      </c>
      <c r="G72" s="104">
        <f t="shared" si="44"/>
        <v>83304000</v>
      </c>
      <c r="H72" s="103">
        <f t="shared" si="44"/>
        <v>5476000</v>
      </c>
      <c r="I72" s="104">
        <f t="shared" si="44"/>
        <v>20020611</v>
      </c>
      <c r="J72" s="103">
        <f t="shared" si="44"/>
        <v>70669000</v>
      </c>
      <c r="K72" s="104">
        <f t="shared" si="44"/>
        <v>66724645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76145000</v>
      </c>
      <c r="Q72" s="104">
        <f>$I72      +$K72      +$M72      +$O72</f>
        <v>86745256</v>
      </c>
      <c r="R72" s="57">
        <f>IF(($H72      =0),0,((($J72      -$H72      )/$H72      )*100))</f>
        <v>1190.5222790357925</v>
      </c>
      <c r="S72" s="58">
        <f>IF(($I72      =0),0,((($K72      -$I72      )/$I72      )*100))</f>
        <v>233.27976353968415</v>
      </c>
      <c r="T72" s="57">
        <f>IF(($E70      =0),0,(($P70      /$E70      )*100))</f>
        <v>69.663507282441628</v>
      </c>
      <c r="U72" s="59">
        <f>IF($E70   =0,0,($Q70   /$E70 )*100)</f>
        <v>79.361465271170317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109304000</v>
      </c>
      <c r="C73" s="105">
        <f>SUM(C70:C71)</f>
        <v>0</v>
      </c>
      <c r="D73" s="105"/>
      <c r="E73" s="105">
        <f>$B73      +$C73      +$D73</f>
        <v>109304000</v>
      </c>
      <c r="F73" s="106">
        <f t="shared" ref="F73:O73" si="45">SUM(F70:F71)</f>
        <v>109304000</v>
      </c>
      <c r="G73" s="107">
        <f t="shared" si="45"/>
        <v>83304000</v>
      </c>
      <c r="H73" s="106">
        <f t="shared" si="45"/>
        <v>5476000</v>
      </c>
      <c r="I73" s="107">
        <f t="shared" si="45"/>
        <v>20020611</v>
      </c>
      <c r="J73" s="106">
        <f t="shared" si="45"/>
        <v>70669000</v>
      </c>
      <c r="K73" s="107">
        <f t="shared" si="45"/>
        <v>66724645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76145000</v>
      </c>
      <c r="Q73" s="107">
        <f>$I73      +$K73      +$M73      +$O73</f>
        <v>86745256</v>
      </c>
      <c r="R73" s="61">
        <f>IF(($H73      =0),0,((($J73      -$H73      )/$H73      )*100))</f>
        <v>1190.5222790357925</v>
      </c>
      <c r="S73" s="62">
        <f>IF(($I73      =0),0,((($K73      -$I73      )/$I73      )*100))</f>
        <v>233.27976353968415</v>
      </c>
      <c r="T73" s="61">
        <f>IF(($E70      =0),0,(($P70      /$E70      )*100))</f>
        <v>69.663507282441628</v>
      </c>
      <c r="U73" s="65">
        <f>IF($E70   =0,0,($Q70   /$E70 )*100)</f>
        <v>79.361465271170317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143576000</v>
      </c>
      <c r="C74" s="105">
        <f>SUM(C9:C15,C18:C24,C27:C30,C33,C36:C40,C43:C53,C56:C59,C62:C66,C70:C71)</f>
        <v>0</v>
      </c>
      <c r="D74" s="105"/>
      <c r="E74" s="105">
        <f>$B74      +$C74      +$D74</f>
        <v>143576000</v>
      </c>
      <c r="F74" s="106">
        <f t="shared" ref="F74:O74" si="46">SUM(F9:F15,F18:F24,F27:F30,F33,F36:F40,F43:F53,F56:F59,F62:F66,F70:F71)</f>
        <v>143576000</v>
      </c>
      <c r="G74" s="107">
        <f t="shared" si="46"/>
        <v>106524000</v>
      </c>
      <c r="H74" s="106">
        <f t="shared" si="46"/>
        <v>9036000</v>
      </c>
      <c r="I74" s="107">
        <f t="shared" si="46"/>
        <v>21986099</v>
      </c>
      <c r="J74" s="106">
        <f t="shared" si="46"/>
        <v>88680000</v>
      </c>
      <c r="K74" s="107">
        <f t="shared" si="46"/>
        <v>75206492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97716000</v>
      </c>
      <c r="Q74" s="107">
        <f>$I74      +$K74      +$M74      +$O74</f>
        <v>97192591</v>
      </c>
      <c r="R74" s="61">
        <f>IF(($H74      =0),0,((($J74      -$H74      )/$H74      )*100))</f>
        <v>881.40770252324035</v>
      </c>
      <c r="S74" s="62">
        <f>IF(($I74      =0),0,((($K74      -$I74      )/$I74      )*100))</f>
        <v>242.0638286037009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70.979457826074324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70.59926126623472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tO+zMSEZDH0YyKE7UW35itgEP8cNxA0EyFxnfgQBs0UKIac6576//5r3QruOORSQV2C2X3rFOYANw2rMiTqoRA==" saltValue="Z+yKAfY+dTOpBKf8IB7+F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2400000</v>
      </c>
      <c r="C10" s="93"/>
      <c r="D10" s="93"/>
      <c r="E10" s="93">
        <f t="shared" ref="E10:E16" si="0">$B10      +$C10      +$D10</f>
        <v>2400000</v>
      </c>
      <c r="F10" s="94">
        <v>2400000</v>
      </c>
      <c r="G10" s="95">
        <v>2400000</v>
      </c>
      <c r="H10" s="94">
        <v>279000</v>
      </c>
      <c r="I10" s="95">
        <v>279256</v>
      </c>
      <c r="J10" s="94">
        <v>1138000</v>
      </c>
      <c r="K10" s="95">
        <v>1137505</v>
      </c>
      <c r="L10" s="94"/>
      <c r="M10" s="95"/>
      <c r="N10" s="94"/>
      <c r="O10" s="95"/>
      <c r="P10" s="94">
        <f t="shared" ref="P10:P16" si="1">$H10      +$J10      +$L10      +$N10</f>
        <v>1417000</v>
      </c>
      <c r="Q10" s="95">
        <f t="shared" ref="Q10:Q16" si="2">$I10      +$K10      +$M10      +$O10</f>
        <v>1416761</v>
      </c>
      <c r="R10" s="48">
        <f t="shared" ref="R10:R16" si="3">IF(($H10      =0),0,((($J10      -$H10      )/$H10      )*100))</f>
        <v>307.88530465949822</v>
      </c>
      <c r="S10" s="49">
        <f t="shared" ref="S10:S16" si="4">IF(($I10      =0),0,((($K10      -$I10      )/$I10      )*100))</f>
        <v>307.33413069011948</v>
      </c>
      <c r="T10" s="48">
        <f t="shared" ref="T10:T15" si="5">IF(($E10      =0),0,(($P10      /$E10      )*100))</f>
        <v>59.041666666666671</v>
      </c>
      <c r="U10" s="50">
        <f t="shared" ref="U10:U15" si="6">IF(($E10      =0),0,(($Q10      /$E10      )*100))</f>
        <v>59.031708333333334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2400000</v>
      </c>
      <c r="C16" s="96">
        <f>SUM(C9:C15)</f>
        <v>0</v>
      </c>
      <c r="D16" s="96"/>
      <c r="E16" s="96">
        <f t="shared" si="0"/>
        <v>2400000</v>
      </c>
      <c r="F16" s="97">
        <f t="shared" ref="F16:O16" si="7">SUM(F9:F15)</f>
        <v>2400000</v>
      </c>
      <c r="G16" s="98">
        <f t="shared" si="7"/>
        <v>2400000</v>
      </c>
      <c r="H16" s="97">
        <f t="shared" si="7"/>
        <v>279000</v>
      </c>
      <c r="I16" s="98">
        <f t="shared" si="7"/>
        <v>279256</v>
      </c>
      <c r="J16" s="97">
        <f t="shared" si="7"/>
        <v>1138000</v>
      </c>
      <c r="K16" s="98">
        <f t="shared" si="7"/>
        <v>1137505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1417000</v>
      </c>
      <c r="Q16" s="98">
        <f t="shared" si="2"/>
        <v>1416761</v>
      </c>
      <c r="R16" s="52">
        <f t="shared" si="3"/>
        <v>307.88530465949822</v>
      </c>
      <c r="S16" s="53">
        <f t="shared" si="4"/>
        <v>307.33413069011948</v>
      </c>
      <c r="T16" s="52">
        <f>IF((SUM($E9:$E13))=0,0,(P16/(SUM($E9:$E13))*100))</f>
        <v>59.041666666666671</v>
      </c>
      <c r="U16" s="54">
        <f>IF((SUM($E9:$E13))=0,0,(Q16/(SUM($E9:$E13))*100))</f>
        <v>59.031708333333334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1175000</v>
      </c>
      <c r="C20" s="93"/>
      <c r="D20" s="93"/>
      <c r="E20" s="93">
        <f t="shared" si="8"/>
        <v>1175000</v>
      </c>
      <c r="F20" s="94">
        <v>1175000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1175000</v>
      </c>
      <c r="C25" s="96">
        <f>SUM(C18:C24)</f>
        <v>0</v>
      </c>
      <c r="D25" s="96"/>
      <c r="E25" s="96">
        <f t="shared" si="8"/>
        <v>1175000</v>
      </c>
      <c r="F25" s="97">
        <f t="shared" ref="F25:O25" si="15">SUM(F18:F24)</f>
        <v>1175000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2571000</v>
      </c>
      <c r="C30" s="93"/>
      <c r="D30" s="93"/>
      <c r="E30" s="93">
        <f>$B30      +$C30      +$D30</f>
        <v>2571000</v>
      </c>
      <c r="F30" s="94">
        <v>2571000</v>
      </c>
      <c r="G30" s="95">
        <v>1799000</v>
      </c>
      <c r="H30" s="94"/>
      <c r="I30" s="95"/>
      <c r="J30" s="94">
        <v>1210000</v>
      </c>
      <c r="K30" s="95">
        <v>755433</v>
      </c>
      <c r="L30" s="94"/>
      <c r="M30" s="95"/>
      <c r="N30" s="94"/>
      <c r="O30" s="95"/>
      <c r="P30" s="94">
        <f>$H30      +$J30      +$L30      +$N30</f>
        <v>1210000</v>
      </c>
      <c r="Q30" s="95">
        <f>$I30      +$K30      +$M30      +$O30</f>
        <v>755433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47.063399455464797</v>
      </c>
      <c r="U30" s="50">
        <f>IF(($E30      =0),0,(($Q30      /$E30      )*100))</f>
        <v>29.382847141190201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2571000</v>
      </c>
      <c r="C31" s="96">
        <f>SUM(C27:C30)</f>
        <v>0</v>
      </c>
      <c r="D31" s="96"/>
      <c r="E31" s="96">
        <f>$B31      +$C31      +$D31</f>
        <v>2571000</v>
      </c>
      <c r="F31" s="97">
        <f t="shared" ref="F31:O31" si="16">SUM(F27:F30)</f>
        <v>2571000</v>
      </c>
      <c r="G31" s="98">
        <f t="shared" si="16"/>
        <v>1799000</v>
      </c>
      <c r="H31" s="97">
        <f t="shared" si="16"/>
        <v>0</v>
      </c>
      <c r="I31" s="98">
        <f t="shared" si="16"/>
        <v>0</v>
      </c>
      <c r="J31" s="97">
        <f t="shared" si="16"/>
        <v>1210000</v>
      </c>
      <c r="K31" s="98">
        <f t="shared" si="16"/>
        <v>755433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1210000</v>
      </c>
      <c r="Q31" s="98">
        <f>$I31      +$K31      +$M31      +$O31</f>
        <v>755433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47.063399455464797</v>
      </c>
      <c r="U31" s="54">
        <f>IF($E31   =0,0,($Q31   /$E31   )*100)</f>
        <v>29.382847141190201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10676000</v>
      </c>
      <c r="C33" s="93"/>
      <c r="D33" s="93"/>
      <c r="E33" s="93">
        <f>$B33      +$C33      +$D33</f>
        <v>10676000</v>
      </c>
      <c r="F33" s="94">
        <v>10676000</v>
      </c>
      <c r="G33" s="95">
        <v>7473000</v>
      </c>
      <c r="H33" s="94">
        <v>698000</v>
      </c>
      <c r="I33" s="95">
        <v>698017</v>
      </c>
      <c r="J33" s="94">
        <v>3741000</v>
      </c>
      <c r="K33" s="95">
        <v>3741018</v>
      </c>
      <c r="L33" s="94"/>
      <c r="M33" s="95"/>
      <c r="N33" s="94"/>
      <c r="O33" s="95"/>
      <c r="P33" s="94">
        <f>$H33      +$J33      +$L33      +$N33</f>
        <v>4439000</v>
      </c>
      <c r="Q33" s="95">
        <f>$I33      +$K33      +$M33      +$O33</f>
        <v>4439035</v>
      </c>
      <c r="R33" s="48">
        <f>IF(($H33      =0),0,((($J33      -$H33      )/$H33      )*100))</f>
        <v>435.95988538681951</v>
      </c>
      <c r="S33" s="49">
        <f>IF(($I33      =0),0,((($K33      -$I33      )/$I33      )*100))</f>
        <v>435.94941097423128</v>
      </c>
      <c r="T33" s="48">
        <f>IF(($E33      =0),0,(($P33      /$E33      )*100))</f>
        <v>41.579243162233048</v>
      </c>
      <c r="U33" s="50">
        <f>IF(($E33      =0),0,(($Q33      /$E33      )*100))</f>
        <v>41.579571000374671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10676000</v>
      </c>
      <c r="C34" s="96">
        <f>C33</f>
        <v>0</v>
      </c>
      <c r="D34" s="96"/>
      <c r="E34" s="96">
        <f>$B34      +$C34      +$D34</f>
        <v>10676000</v>
      </c>
      <c r="F34" s="97">
        <f t="shared" ref="F34:O34" si="17">F33</f>
        <v>10676000</v>
      </c>
      <c r="G34" s="98">
        <f t="shared" si="17"/>
        <v>7473000</v>
      </c>
      <c r="H34" s="97">
        <f t="shared" si="17"/>
        <v>698000</v>
      </c>
      <c r="I34" s="98">
        <f t="shared" si="17"/>
        <v>698017</v>
      </c>
      <c r="J34" s="97">
        <f t="shared" si="17"/>
        <v>3741000</v>
      </c>
      <c r="K34" s="98">
        <f t="shared" si="17"/>
        <v>3741018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4439000</v>
      </c>
      <c r="Q34" s="98">
        <f>$I34      +$K34      +$M34      +$O34</f>
        <v>4439035</v>
      </c>
      <c r="R34" s="52">
        <f>IF(($H34      =0),0,((($J34      -$H34      )/$H34      )*100))</f>
        <v>435.95988538681951</v>
      </c>
      <c r="S34" s="53">
        <f>IF(($I34      =0),0,((($K34      -$I34      )/$I34      )*100))</f>
        <v>435.94941097423128</v>
      </c>
      <c r="T34" s="52">
        <f>IF($E34   =0,0,($P34   /$E34   )*100)</f>
        <v>41.579243162233048</v>
      </c>
      <c r="U34" s="54">
        <f>IF($E34   =0,0,($Q34   /$E34   )*100)</f>
        <v>41.579571000374671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125000000</v>
      </c>
      <c r="C45" s="93"/>
      <c r="D45" s="93"/>
      <c r="E45" s="93">
        <f t="shared" si="26"/>
        <v>125000000</v>
      </c>
      <c r="F45" s="94">
        <v>125000000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43963000</v>
      </c>
      <c r="C52" s="93"/>
      <c r="D52" s="93"/>
      <c r="E52" s="93">
        <f t="shared" si="26"/>
        <v>43963000</v>
      </c>
      <c r="F52" s="94">
        <v>43963000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63531000</v>
      </c>
      <c r="C53" s="93"/>
      <c r="D53" s="93"/>
      <c r="E53" s="93">
        <f t="shared" si="26"/>
        <v>63531000</v>
      </c>
      <c r="F53" s="94">
        <v>63531000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232494000</v>
      </c>
      <c r="C54" s="96">
        <f>SUM(C43:C53)</f>
        <v>0</v>
      </c>
      <c r="D54" s="96"/>
      <c r="E54" s="96">
        <f t="shared" si="26"/>
        <v>232494000</v>
      </c>
      <c r="F54" s="97">
        <f t="shared" ref="F54:O54" si="33">SUM(F43:F53)</f>
        <v>232494000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249316000</v>
      </c>
      <c r="C68" s="105">
        <f>SUM(C9:C15,C18:C24,C27:C30,C33,C36:C40,C43:C53,C56:C59,C62:C66)</f>
        <v>0</v>
      </c>
      <c r="D68" s="105"/>
      <c r="E68" s="105">
        <f t="shared" si="35"/>
        <v>249316000</v>
      </c>
      <c r="F68" s="106">
        <f t="shared" ref="F68:O68" si="43">SUM(F9:F15,F18:F24,F27:F30,F33,F36:F40,F43:F53,F56:F59,F62:F66)</f>
        <v>249316000</v>
      </c>
      <c r="G68" s="107">
        <f t="shared" si="43"/>
        <v>11672000</v>
      </c>
      <c r="H68" s="106">
        <f t="shared" si="43"/>
        <v>977000</v>
      </c>
      <c r="I68" s="107">
        <f t="shared" si="43"/>
        <v>977273</v>
      </c>
      <c r="J68" s="106">
        <f t="shared" si="43"/>
        <v>6089000</v>
      </c>
      <c r="K68" s="107">
        <f t="shared" si="43"/>
        <v>5633956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7066000</v>
      </c>
      <c r="Q68" s="107">
        <f t="shared" si="37"/>
        <v>6611229</v>
      </c>
      <c r="R68" s="61">
        <f t="shared" si="38"/>
        <v>523.23439099283519</v>
      </c>
      <c r="S68" s="62">
        <f t="shared" si="39"/>
        <v>476.49766237274537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11.853715819493374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11.090805234021138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548555000</v>
      </c>
      <c r="C70" s="93">
        <v>-5507000</v>
      </c>
      <c r="D70" s="93"/>
      <c r="E70" s="93">
        <f>$B70      +$C70      +$D70</f>
        <v>543048000</v>
      </c>
      <c r="F70" s="94">
        <v>543048000</v>
      </c>
      <c r="G70" s="95">
        <v>290555000</v>
      </c>
      <c r="H70" s="94">
        <v>62703000</v>
      </c>
      <c r="I70" s="95">
        <v>61130379</v>
      </c>
      <c r="J70" s="94">
        <v>77459000</v>
      </c>
      <c r="K70" s="95">
        <v>117861665</v>
      </c>
      <c r="L70" s="94"/>
      <c r="M70" s="95"/>
      <c r="N70" s="94"/>
      <c r="O70" s="95"/>
      <c r="P70" s="94">
        <f>$H70      +$J70      +$L70      +$N70</f>
        <v>140162000</v>
      </c>
      <c r="Q70" s="95">
        <f>$I70      +$K70      +$M70      +$O70</f>
        <v>178992044</v>
      </c>
      <c r="R70" s="48">
        <f>IF(($H70      =0),0,((($J70      -$H70      )/$H70      )*100))</f>
        <v>23.533164282410731</v>
      </c>
      <c r="S70" s="49">
        <f>IF(($I70      =0),0,((($K70      -$I70      )/$I70      )*100))</f>
        <v>92.803753106127473</v>
      </c>
      <c r="T70" s="48">
        <f>IF(($E70      =0),0,(($P70      /$E70      )*100))</f>
        <v>25.810241451952681</v>
      </c>
      <c r="U70" s="50">
        <f>IF(($E70      =0),0,(($Q70      /$E70      )*100))</f>
        <v>32.960630367849618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548555000</v>
      </c>
      <c r="C72" s="102">
        <f>SUM(C70:C71)</f>
        <v>-5507000</v>
      </c>
      <c r="D72" s="102"/>
      <c r="E72" s="102">
        <f>$B72      +$C72      +$D72</f>
        <v>543048000</v>
      </c>
      <c r="F72" s="103">
        <f t="shared" ref="F72:O72" si="44">SUM(F70:F71)</f>
        <v>543048000</v>
      </c>
      <c r="G72" s="104">
        <f t="shared" si="44"/>
        <v>290555000</v>
      </c>
      <c r="H72" s="103">
        <f t="shared" si="44"/>
        <v>62703000</v>
      </c>
      <c r="I72" s="104">
        <f t="shared" si="44"/>
        <v>61130379</v>
      </c>
      <c r="J72" s="103">
        <f t="shared" si="44"/>
        <v>77459000</v>
      </c>
      <c r="K72" s="104">
        <f t="shared" si="44"/>
        <v>117861665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140162000</v>
      </c>
      <c r="Q72" s="104">
        <f>$I72      +$K72      +$M72      +$O72</f>
        <v>178992044</v>
      </c>
      <c r="R72" s="57">
        <f>IF(($H72      =0),0,((($J72      -$H72      )/$H72      )*100))</f>
        <v>23.533164282410731</v>
      </c>
      <c r="S72" s="58">
        <f>IF(($I72      =0),0,((($K72      -$I72      )/$I72      )*100))</f>
        <v>92.803753106127473</v>
      </c>
      <c r="T72" s="57">
        <f>IF(($E70      =0),0,(($P70      /$E70      )*100))</f>
        <v>25.810241451952681</v>
      </c>
      <c r="U72" s="59">
        <f>IF($E70   =0,0,($Q70   /$E70 )*100)</f>
        <v>32.960630367849618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548555000</v>
      </c>
      <c r="C73" s="105">
        <f>SUM(C70:C71)</f>
        <v>-5507000</v>
      </c>
      <c r="D73" s="105"/>
      <c r="E73" s="105">
        <f>$B73      +$C73      +$D73</f>
        <v>543048000</v>
      </c>
      <c r="F73" s="106">
        <f t="shared" ref="F73:O73" si="45">SUM(F70:F71)</f>
        <v>543048000</v>
      </c>
      <c r="G73" s="107">
        <f t="shared" si="45"/>
        <v>290555000</v>
      </c>
      <c r="H73" s="106">
        <f t="shared" si="45"/>
        <v>62703000</v>
      </c>
      <c r="I73" s="107">
        <f t="shared" si="45"/>
        <v>61130379</v>
      </c>
      <c r="J73" s="106">
        <f t="shared" si="45"/>
        <v>77459000</v>
      </c>
      <c r="K73" s="107">
        <f t="shared" si="45"/>
        <v>117861665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140162000</v>
      </c>
      <c r="Q73" s="107">
        <f>$I73      +$K73      +$M73      +$O73</f>
        <v>178992044</v>
      </c>
      <c r="R73" s="61">
        <f>IF(($H73      =0),0,((($J73      -$H73      )/$H73      )*100))</f>
        <v>23.533164282410731</v>
      </c>
      <c r="S73" s="62">
        <f>IF(($I73      =0),0,((($K73      -$I73      )/$I73      )*100))</f>
        <v>92.803753106127473</v>
      </c>
      <c r="T73" s="61">
        <f>IF(($E70      =0),0,(($P70      /$E70      )*100))</f>
        <v>25.810241451952681</v>
      </c>
      <c r="U73" s="65">
        <f>IF($E70   =0,0,($Q70   /$E70 )*100)</f>
        <v>32.960630367849618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797871000</v>
      </c>
      <c r="C74" s="105">
        <f>SUM(C9:C15,C18:C24,C27:C30,C33,C36:C40,C43:C53,C56:C59,C62:C66,C70:C71)</f>
        <v>-5507000</v>
      </c>
      <c r="D74" s="105"/>
      <c r="E74" s="105">
        <f>$B74      +$C74      +$D74</f>
        <v>792364000</v>
      </c>
      <c r="F74" s="106">
        <f t="shared" ref="F74:O74" si="46">SUM(F9:F15,F18:F24,F27:F30,F33,F36:F40,F43:F53,F56:F59,F62:F66,F70:F71)</f>
        <v>792364000</v>
      </c>
      <c r="G74" s="107">
        <f t="shared" si="46"/>
        <v>302227000</v>
      </c>
      <c r="H74" s="106">
        <f t="shared" si="46"/>
        <v>63680000</v>
      </c>
      <c r="I74" s="107">
        <f t="shared" si="46"/>
        <v>62107652</v>
      </c>
      <c r="J74" s="106">
        <f t="shared" si="46"/>
        <v>83548000</v>
      </c>
      <c r="K74" s="107">
        <f t="shared" si="46"/>
        <v>123495621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147228000</v>
      </c>
      <c r="Q74" s="107">
        <f>$I74      +$K74      +$M74      +$O74</f>
        <v>185603273</v>
      </c>
      <c r="R74" s="61">
        <f>IF(($H74      =0),0,((($J74      -$H74      )/$H74      )*100))</f>
        <v>31.19974874371859</v>
      </c>
      <c r="S74" s="62">
        <f>IF(($I74      =0),0,((($K74      -$I74      )/$I74      )*100))</f>
        <v>98.841232961117257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24.429776091912824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30.797446146902558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40518000</v>
      </c>
      <c r="C87" s="119">
        <f t="shared" si="55"/>
        <v>61000</v>
      </c>
      <c r="D87" s="119">
        <f t="shared" si="55"/>
        <v>0</v>
      </c>
      <c r="E87" s="119">
        <f t="shared" si="55"/>
        <v>40579000</v>
      </c>
      <c r="F87" s="119">
        <f t="shared" si="55"/>
        <v>0</v>
      </c>
      <c r="G87" s="119">
        <f t="shared" si="55"/>
        <v>0</v>
      </c>
      <c r="H87" s="119">
        <f t="shared" si="55"/>
        <v>75000</v>
      </c>
      <c r="I87" s="119">
        <f t="shared" si="55"/>
        <v>0</v>
      </c>
      <c r="J87" s="119">
        <f t="shared" si="55"/>
        <v>10000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85000</v>
      </c>
      <c r="Q87" s="120">
        <f t="shared" si="55"/>
        <v>0</v>
      </c>
      <c r="R87" s="85">
        <f t="shared" si="55"/>
        <v>-86.666666666666671</v>
      </c>
      <c r="S87" s="85">
        <f t="shared" si="55"/>
        <v>0</v>
      </c>
      <c r="T87" s="86">
        <f>IF(SUM($E88:$E96) =0,0,(P87   /SUM($E88:$E96) )*100)</f>
        <v>0.20946795140343527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>
        <v>54000</v>
      </c>
      <c r="C88" s="121">
        <v>61000</v>
      </c>
      <c r="D88" s="121"/>
      <c r="E88" s="121">
        <f t="shared" ref="E88:E96" si="56">$B88      +$C88      +$D88</f>
        <v>115000</v>
      </c>
      <c r="F88" s="121">
        <v>0</v>
      </c>
      <c r="G88" s="121">
        <v>0</v>
      </c>
      <c r="H88" s="121">
        <v>75000</v>
      </c>
      <c r="I88" s="121"/>
      <c r="J88" s="121">
        <v>10000</v>
      </c>
      <c r="K88" s="121"/>
      <c r="L88" s="121"/>
      <c r="M88" s="121"/>
      <c r="N88" s="121"/>
      <c r="O88" s="121"/>
      <c r="P88" s="121">
        <f t="shared" ref="P88:P96" si="57">$H88      +$J88      +$L88      +$N88</f>
        <v>85000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-86.666666666666671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73.91304347826086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40464000</v>
      </c>
      <c r="C91" s="93"/>
      <c r="D91" s="93"/>
      <c r="E91" s="93">
        <f t="shared" si="56"/>
        <v>40464000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40518000</v>
      </c>
      <c r="C114" s="128">
        <f t="shared" si="69"/>
        <v>61000</v>
      </c>
      <c r="D114" s="128">
        <f t="shared" si="69"/>
        <v>0</v>
      </c>
      <c r="E114" s="128">
        <f t="shared" si="69"/>
        <v>40579000</v>
      </c>
      <c r="F114" s="128">
        <f t="shared" si="69"/>
        <v>0</v>
      </c>
      <c r="G114" s="128">
        <f t="shared" si="69"/>
        <v>0</v>
      </c>
      <c r="H114" s="128">
        <f t="shared" si="69"/>
        <v>75000</v>
      </c>
      <c r="I114" s="128">
        <f t="shared" si="69"/>
        <v>0</v>
      </c>
      <c r="J114" s="128">
        <f t="shared" si="69"/>
        <v>10000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85000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2.0946795140343527E-3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40518000</v>
      </c>
      <c r="C115" s="130">
        <f t="shared" ref="C115:Q115" si="70">C87</f>
        <v>61000</v>
      </c>
      <c r="D115" s="130">
        <f t="shared" si="70"/>
        <v>0</v>
      </c>
      <c r="E115" s="130">
        <f t="shared" si="70"/>
        <v>40579000</v>
      </c>
      <c r="F115" s="130">
        <f t="shared" si="70"/>
        <v>0</v>
      </c>
      <c r="G115" s="130">
        <f t="shared" si="70"/>
        <v>0</v>
      </c>
      <c r="H115" s="130">
        <f t="shared" si="70"/>
        <v>75000</v>
      </c>
      <c r="I115" s="130">
        <f t="shared" si="70"/>
        <v>0</v>
      </c>
      <c r="J115" s="130">
        <f t="shared" si="70"/>
        <v>10000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85000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2.0946795140343527E-3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KqjNjmX/BYiw55tViaHDSxO9/h97xOC3Qw0JtBkxodogxm3Vt69o/xkFioIMN9TC4/ZZs5Zz36tw4pP5abJWdw==" saltValue="HYTaICOluZst9hn7Vs/s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2000000</v>
      </c>
      <c r="C10" s="93"/>
      <c r="D10" s="93"/>
      <c r="E10" s="93">
        <f t="shared" ref="E10:E16" si="0">$B10      +$C10      +$D10</f>
        <v>2000000</v>
      </c>
      <c r="F10" s="94">
        <v>2000000</v>
      </c>
      <c r="G10" s="95">
        <v>2000000</v>
      </c>
      <c r="H10" s="94">
        <v>160000</v>
      </c>
      <c r="I10" s="95">
        <v>170058</v>
      </c>
      <c r="J10" s="94">
        <v>663000</v>
      </c>
      <c r="K10" s="95">
        <v>741795</v>
      </c>
      <c r="L10" s="94"/>
      <c r="M10" s="95"/>
      <c r="N10" s="94"/>
      <c r="O10" s="95"/>
      <c r="P10" s="94">
        <f t="shared" ref="P10:P16" si="1">$H10      +$J10      +$L10      +$N10</f>
        <v>823000</v>
      </c>
      <c r="Q10" s="95">
        <f t="shared" ref="Q10:Q16" si="2">$I10      +$K10      +$M10      +$O10</f>
        <v>911853</v>
      </c>
      <c r="R10" s="48">
        <f t="shared" ref="R10:R16" si="3">IF(($H10      =0),0,((($J10      -$H10      )/$H10      )*100))</f>
        <v>314.375</v>
      </c>
      <c r="S10" s="49">
        <f t="shared" ref="S10:S16" si="4">IF(($I10      =0),0,((($K10      -$I10      )/$I10      )*100))</f>
        <v>336.20117842147977</v>
      </c>
      <c r="T10" s="48">
        <f t="shared" ref="T10:T15" si="5">IF(($E10      =0),0,(($P10      /$E10      )*100))</f>
        <v>41.15</v>
      </c>
      <c r="U10" s="50">
        <f t="shared" ref="U10:U15" si="6">IF(($E10      =0),0,(($Q10      /$E10      )*100))</f>
        <v>45.592649999999999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2000000</v>
      </c>
      <c r="C16" s="96">
        <f>SUM(C9:C15)</f>
        <v>0</v>
      </c>
      <c r="D16" s="96"/>
      <c r="E16" s="96">
        <f t="shared" si="0"/>
        <v>2000000</v>
      </c>
      <c r="F16" s="97">
        <f t="shared" ref="F16:O16" si="7">SUM(F9:F15)</f>
        <v>2000000</v>
      </c>
      <c r="G16" s="98">
        <f t="shared" si="7"/>
        <v>2000000</v>
      </c>
      <c r="H16" s="97">
        <f t="shared" si="7"/>
        <v>160000</v>
      </c>
      <c r="I16" s="98">
        <f t="shared" si="7"/>
        <v>170058</v>
      </c>
      <c r="J16" s="97">
        <f t="shared" si="7"/>
        <v>663000</v>
      </c>
      <c r="K16" s="98">
        <f t="shared" si="7"/>
        <v>741795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823000</v>
      </c>
      <c r="Q16" s="98">
        <f t="shared" si="2"/>
        <v>911853</v>
      </c>
      <c r="R16" s="52">
        <f t="shared" si="3"/>
        <v>314.375</v>
      </c>
      <c r="S16" s="53">
        <f t="shared" si="4"/>
        <v>336.20117842147977</v>
      </c>
      <c r="T16" s="52">
        <f>IF((SUM($E9:$E13))=0,0,(P16/(SUM($E9:$E13))*100))</f>
        <v>41.15</v>
      </c>
      <c r="U16" s="54">
        <f>IF((SUM($E9:$E13))=0,0,(Q16/(SUM($E9:$E13))*100))</f>
        <v>45.592649999999999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7997000</v>
      </c>
      <c r="C22" s="93"/>
      <c r="D22" s="93"/>
      <c r="E22" s="93">
        <f t="shared" si="8"/>
        <v>7997000</v>
      </c>
      <c r="F22" s="94">
        <v>7997000</v>
      </c>
      <c r="G22" s="95">
        <v>1599000</v>
      </c>
      <c r="H22" s="94"/>
      <c r="I22" s="95"/>
      <c r="J22" s="94">
        <v>1610000</v>
      </c>
      <c r="K22" s="95"/>
      <c r="L22" s="94"/>
      <c r="M22" s="95"/>
      <c r="N22" s="94"/>
      <c r="O22" s="95"/>
      <c r="P22" s="94">
        <f t="shared" si="9"/>
        <v>1610000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20.132549706139802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7997000</v>
      </c>
      <c r="C25" s="96">
        <f>SUM(C18:C24)</f>
        <v>0</v>
      </c>
      <c r="D25" s="96"/>
      <c r="E25" s="96">
        <f t="shared" si="8"/>
        <v>7997000</v>
      </c>
      <c r="F25" s="97">
        <f t="shared" ref="F25:O25" si="15">SUM(F18:F24)</f>
        <v>7997000</v>
      </c>
      <c r="G25" s="98">
        <f t="shared" si="15"/>
        <v>1599000</v>
      </c>
      <c r="H25" s="97">
        <f t="shared" si="15"/>
        <v>0</v>
      </c>
      <c r="I25" s="98">
        <f t="shared" si="15"/>
        <v>0</v>
      </c>
      <c r="J25" s="97">
        <f t="shared" si="15"/>
        <v>1610000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1610000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20.132549706139802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1874000</v>
      </c>
      <c r="C33" s="93"/>
      <c r="D33" s="93"/>
      <c r="E33" s="93">
        <f>$B33      +$C33      +$D33</f>
        <v>1874000</v>
      </c>
      <c r="F33" s="94">
        <v>1874000</v>
      </c>
      <c r="G33" s="95">
        <v>1312000</v>
      </c>
      <c r="H33" s="94">
        <v>469000</v>
      </c>
      <c r="I33" s="95">
        <v>1216626</v>
      </c>
      <c r="J33" s="94">
        <v>702000</v>
      </c>
      <c r="K33" s="95">
        <v>657200</v>
      </c>
      <c r="L33" s="94"/>
      <c r="M33" s="95"/>
      <c r="N33" s="94"/>
      <c r="O33" s="95"/>
      <c r="P33" s="94">
        <f>$H33      +$J33      +$L33      +$N33</f>
        <v>1171000</v>
      </c>
      <c r="Q33" s="95">
        <f>$I33      +$K33      +$M33      +$O33</f>
        <v>1873826</v>
      </c>
      <c r="R33" s="48">
        <f>IF(($H33      =0),0,((($J33      -$H33      )/$H33      )*100))</f>
        <v>49.680170575692962</v>
      </c>
      <c r="S33" s="49">
        <f>IF(($I33      =0),0,((($K33      -$I33      )/$I33      )*100))</f>
        <v>-45.981756102532742</v>
      </c>
      <c r="T33" s="48">
        <f>IF(($E33      =0),0,(($P33      /$E33      )*100))</f>
        <v>62.486659551760937</v>
      </c>
      <c r="U33" s="50">
        <f>IF(($E33      =0),0,(($Q33      /$E33      )*100))</f>
        <v>99.990715048025606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1874000</v>
      </c>
      <c r="C34" s="96">
        <f>C33</f>
        <v>0</v>
      </c>
      <c r="D34" s="96"/>
      <c r="E34" s="96">
        <f>$B34      +$C34      +$D34</f>
        <v>1874000</v>
      </c>
      <c r="F34" s="97">
        <f t="shared" ref="F34:O34" si="17">F33</f>
        <v>1874000</v>
      </c>
      <c r="G34" s="98">
        <f t="shared" si="17"/>
        <v>1312000</v>
      </c>
      <c r="H34" s="97">
        <f t="shared" si="17"/>
        <v>469000</v>
      </c>
      <c r="I34" s="98">
        <f t="shared" si="17"/>
        <v>1216626</v>
      </c>
      <c r="J34" s="97">
        <f t="shared" si="17"/>
        <v>702000</v>
      </c>
      <c r="K34" s="98">
        <f t="shared" si="17"/>
        <v>657200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1171000</v>
      </c>
      <c r="Q34" s="98">
        <f>$I34      +$K34      +$M34      +$O34</f>
        <v>1873826</v>
      </c>
      <c r="R34" s="52">
        <f>IF(($H34      =0),0,((($J34      -$H34      )/$H34      )*100))</f>
        <v>49.680170575692962</v>
      </c>
      <c r="S34" s="53">
        <f>IF(($I34      =0),0,((($K34      -$I34      )/$I34      )*100))</f>
        <v>-45.981756102532742</v>
      </c>
      <c r="T34" s="52">
        <f>IF($E34   =0,0,($P34   /$E34   )*100)</f>
        <v>62.486659551760937</v>
      </c>
      <c r="U34" s="54">
        <f>IF($E34   =0,0,($Q34   /$E34   )*100)</f>
        <v>99.990715048025606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17170000</v>
      </c>
      <c r="C36" s="93"/>
      <c r="D36" s="93"/>
      <c r="E36" s="93">
        <f t="shared" ref="E36:E41" si="18">$B36      +$C36      +$D36</f>
        <v>17170000</v>
      </c>
      <c r="F36" s="94">
        <v>17170000</v>
      </c>
      <c r="G36" s="95">
        <v>17170000</v>
      </c>
      <c r="H36" s="94">
        <v>5884000</v>
      </c>
      <c r="I36" s="95">
        <v>7255175</v>
      </c>
      <c r="J36" s="94">
        <v>8587000</v>
      </c>
      <c r="K36" s="95">
        <v>8670788</v>
      </c>
      <c r="L36" s="94"/>
      <c r="M36" s="95"/>
      <c r="N36" s="94"/>
      <c r="O36" s="95"/>
      <c r="P36" s="94">
        <f t="shared" ref="P36:P41" si="19">$H36      +$J36      +$L36      +$N36</f>
        <v>14471000</v>
      </c>
      <c r="Q36" s="95">
        <f t="shared" ref="Q36:Q41" si="20">$I36      +$K36      +$M36      +$O36</f>
        <v>15925963</v>
      </c>
      <c r="R36" s="48">
        <f t="shared" ref="R36:R41" si="21">IF(($H36      =0),0,((($J36      -$H36      )/$H36      )*100))</f>
        <v>45.938137321549966</v>
      </c>
      <c r="S36" s="49">
        <f t="shared" ref="S36:S41" si="22">IF(($I36      =0),0,((($K36      -$I36      )/$I36      )*100))</f>
        <v>19.511769185443494</v>
      </c>
      <c r="T36" s="48">
        <f t="shared" ref="T36:T40" si="23">IF(($E36      =0),0,(($P36      /$E36      )*100))</f>
        <v>84.28072218986604</v>
      </c>
      <c r="U36" s="50">
        <f t="shared" ref="U36:U40" si="24">IF(($E36      =0),0,(($Q36      /$E36      )*100))</f>
        <v>92.754589400116487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2097000</v>
      </c>
      <c r="C37" s="93"/>
      <c r="D37" s="93"/>
      <c r="E37" s="93">
        <f t="shared" si="18"/>
        <v>2097000</v>
      </c>
      <c r="F37" s="94">
        <v>2097000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5000000</v>
      </c>
      <c r="C39" s="93"/>
      <c r="D39" s="93"/>
      <c r="E39" s="93">
        <f t="shared" si="18"/>
        <v>5000000</v>
      </c>
      <c r="F39" s="94">
        <v>5000000</v>
      </c>
      <c r="G39" s="95">
        <v>4000000</v>
      </c>
      <c r="H39" s="94">
        <v>75000</v>
      </c>
      <c r="I39" s="95">
        <v>600000</v>
      </c>
      <c r="J39" s="94">
        <v>1982000</v>
      </c>
      <c r="K39" s="95"/>
      <c r="L39" s="94"/>
      <c r="M39" s="95"/>
      <c r="N39" s="94"/>
      <c r="O39" s="95"/>
      <c r="P39" s="94">
        <f t="shared" si="19"/>
        <v>2057000</v>
      </c>
      <c r="Q39" s="95">
        <f t="shared" si="20"/>
        <v>600000</v>
      </c>
      <c r="R39" s="48">
        <f t="shared" si="21"/>
        <v>2542.6666666666665</v>
      </c>
      <c r="S39" s="49">
        <f t="shared" si="22"/>
        <v>-100</v>
      </c>
      <c r="T39" s="48">
        <f t="shared" si="23"/>
        <v>41.14</v>
      </c>
      <c r="U39" s="50">
        <f t="shared" si="24"/>
        <v>12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24267000</v>
      </c>
      <c r="C41" s="96">
        <f>SUM(C36:C40)</f>
        <v>0</v>
      </c>
      <c r="D41" s="96"/>
      <c r="E41" s="96">
        <f t="shared" si="18"/>
        <v>24267000</v>
      </c>
      <c r="F41" s="97">
        <f t="shared" ref="F41:O41" si="25">SUM(F36:F40)</f>
        <v>24267000</v>
      </c>
      <c r="G41" s="98">
        <f t="shared" si="25"/>
        <v>21170000</v>
      </c>
      <c r="H41" s="97">
        <f t="shared" si="25"/>
        <v>5959000</v>
      </c>
      <c r="I41" s="98">
        <f t="shared" si="25"/>
        <v>7855175</v>
      </c>
      <c r="J41" s="97">
        <f t="shared" si="25"/>
        <v>10569000</v>
      </c>
      <c r="K41" s="98">
        <f t="shared" si="25"/>
        <v>8670788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16528000</v>
      </c>
      <c r="Q41" s="98">
        <f t="shared" si="20"/>
        <v>16525963</v>
      </c>
      <c r="R41" s="52">
        <f t="shared" si="21"/>
        <v>77.361973485484143</v>
      </c>
      <c r="S41" s="53">
        <f t="shared" si="22"/>
        <v>10.383129592911679</v>
      </c>
      <c r="T41" s="52">
        <f>IF((+$E36+$E39) =0,0,(P41   /(+$E36+$E39) )*100)</f>
        <v>74.551195308976091</v>
      </c>
      <c r="U41" s="54">
        <f>IF((+$E36+$E39) =0,0,(Q41   /(+$E36+$E39) )*100)</f>
        <v>74.54200721695986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36138000</v>
      </c>
      <c r="C68" s="105">
        <f>SUM(C9:C15,C18:C24,C27:C30,C33,C36:C40,C43:C53,C56:C59,C62:C66)</f>
        <v>0</v>
      </c>
      <c r="D68" s="105"/>
      <c r="E68" s="105">
        <f t="shared" si="35"/>
        <v>36138000</v>
      </c>
      <c r="F68" s="106">
        <f t="shared" ref="F68:O68" si="43">SUM(F9:F15,F18:F24,F27:F30,F33,F36:F40,F43:F53,F56:F59,F62:F66)</f>
        <v>36138000</v>
      </c>
      <c r="G68" s="107">
        <f t="shared" si="43"/>
        <v>26081000</v>
      </c>
      <c r="H68" s="106">
        <f t="shared" si="43"/>
        <v>6588000</v>
      </c>
      <c r="I68" s="107">
        <f t="shared" si="43"/>
        <v>9241859</v>
      </c>
      <c r="J68" s="106">
        <f t="shared" si="43"/>
        <v>13544000</v>
      </c>
      <c r="K68" s="107">
        <f t="shared" si="43"/>
        <v>10069783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20132000</v>
      </c>
      <c r="Q68" s="107">
        <f t="shared" si="37"/>
        <v>19311642</v>
      </c>
      <c r="R68" s="61">
        <f t="shared" si="38"/>
        <v>105.58591378263509</v>
      </c>
      <c r="S68" s="62">
        <f t="shared" si="39"/>
        <v>8.9584141026172333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59.140448282952903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56.730536705737201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72204000</v>
      </c>
      <c r="C70" s="93"/>
      <c r="D70" s="93"/>
      <c r="E70" s="93">
        <f>$B70      +$C70      +$D70</f>
        <v>72204000</v>
      </c>
      <c r="F70" s="94">
        <v>72204000</v>
      </c>
      <c r="G70" s="95">
        <v>64204000</v>
      </c>
      <c r="H70" s="94">
        <v>33875000</v>
      </c>
      <c r="I70" s="95">
        <v>36772830</v>
      </c>
      <c r="J70" s="94">
        <v>18954000</v>
      </c>
      <c r="K70" s="95">
        <v>21277881</v>
      </c>
      <c r="L70" s="94"/>
      <c r="M70" s="95"/>
      <c r="N70" s="94"/>
      <c r="O70" s="95"/>
      <c r="P70" s="94">
        <f>$H70      +$J70      +$L70      +$N70</f>
        <v>52829000</v>
      </c>
      <c r="Q70" s="95">
        <f>$I70      +$K70      +$M70      +$O70</f>
        <v>58050711</v>
      </c>
      <c r="R70" s="48">
        <f>IF(($H70      =0),0,((($J70      -$H70      )/$H70      )*100))</f>
        <v>-44.047232472324723</v>
      </c>
      <c r="S70" s="49">
        <f>IF(($I70      =0),0,((($K70      -$I70      )/$I70      )*100))</f>
        <v>-42.136950025331203</v>
      </c>
      <c r="T70" s="48">
        <f>IF(($E70      =0),0,(($P70      /$E70      )*100))</f>
        <v>73.166306575812982</v>
      </c>
      <c r="U70" s="50">
        <f>IF(($E70      =0),0,(($Q70      /$E70      )*100))</f>
        <v>80.398192620907423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72204000</v>
      </c>
      <c r="C72" s="102">
        <f>SUM(C70:C71)</f>
        <v>0</v>
      </c>
      <c r="D72" s="102"/>
      <c r="E72" s="102">
        <f>$B72      +$C72      +$D72</f>
        <v>72204000</v>
      </c>
      <c r="F72" s="103">
        <f t="shared" ref="F72:O72" si="44">SUM(F70:F71)</f>
        <v>72204000</v>
      </c>
      <c r="G72" s="104">
        <f t="shared" si="44"/>
        <v>64204000</v>
      </c>
      <c r="H72" s="103">
        <f t="shared" si="44"/>
        <v>33875000</v>
      </c>
      <c r="I72" s="104">
        <f t="shared" si="44"/>
        <v>36772830</v>
      </c>
      <c r="J72" s="103">
        <f t="shared" si="44"/>
        <v>18954000</v>
      </c>
      <c r="K72" s="104">
        <f t="shared" si="44"/>
        <v>21277881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52829000</v>
      </c>
      <c r="Q72" s="104">
        <f>$I72      +$K72      +$M72      +$O72</f>
        <v>58050711</v>
      </c>
      <c r="R72" s="57">
        <f>IF(($H72      =0),0,((($J72      -$H72      )/$H72      )*100))</f>
        <v>-44.047232472324723</v>
      </c>
      <c r="S72" s="58">
        <f>IF(($I72      =0),0,((($K72      -$I72      )/$I72      )*100))</f>
        <v>-42.136950025331203</v>
      </c>
      <c r="T72" s="57">
        <f>IF(($E70      =0),0,(($P70      /$E70      )*100))</f>
        <v>73.166306575812982</v>
      </c>
      <c r="U72" s="59">
        <f>IF($E70   =0,0,($Q70   /$E70 )*100)</f>
        <v>80.398192620907423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72204000</v>
      </c>
      <c r="C73" s="105">
        <f>SUM(C70:C71)</f>
        <v>0</v>
      </c>
      <c r="D73" s="105"/>
      <c r="E73" s="105">
        <f>$B73      +$C73      +$D73</f>
        <v>72204000</v>
      </c>
      <c r="F73" s="106">
        <f t="shared" ref="F73:O73" si="45">SUM(F70:F71)</f>
        <v>72204000</v>
      </c>
      <c r="G73" s="107">
        <f t="shared" si="45"/>
        <v>64204000</v>
      </c>
      <c r="H73" s="106">
        <f t="shared" si="45"/>
        <v>33875000</v>
      </c>
      <c r="I73" s="107">
        <f t="shared" si="45"/>
        <v>36772830</v>
      </c>
      <c r="J73" s="106">
        <f t="shared" si="45"/>
        <v>18954000</v>
      </c>
      <c r="K73" s="107">
        <f t="shared" si="45"/>
        <v>21277881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52829000</v>
      </c>
      <c r="Q73" s="107">
        <f>$I73      +$K73      +$M73      +$O73</f>
        <v>58050711</v>
      </c>
      <c r="R73" s="61">
        <f>IF(($H73      =0),0,((($J73      -$H73      )/$H73      )*100))</f>
        <v>-44.047232472324723</v>
      </c>
      <c r="S73" s="62">
        <f>IF(($I73      =0),0,((($K73      -$I73      )/$I73      )*100))</f>
        <v>-42.136950025331203</v>
      </c>
      <c r="T73" s="61">
        <f>IF(($E70      =0),0,(($P70      /$E70      )*100))</f>
        <v>73.166306575812982</v>
      </c>
      <c r="U73" s="65">
        <f>IF($E70   =0,0,($Q70   /$E70 )*100)</f>
        <v>80.398192620907423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108342000</v>
      </c>
      <c r="C74" s="105">
        <f>SUM(C9:C15,C18:C24,C27:C30,C33,C36:C40,C43:C53,C56:C59,C62:C66,C70:C71)</f>
        <v>0</v>
      </c>
      <c r="D74" s="105"/>
      <c r="E74" s="105">
        <f>$B74      +$C74      +$D74</f>
        <v>108342000</v>
      </c>
      <c r="F74" s="106">
        <f t="shared" ref="F74:O74" si="46">SUM(F9:F15,F18:F24,F27:F30,F33,F36:F40,F43:F53,F56:F59,F62:F66,F70:F71)</f>
        <v>108342000</v>
      </c>
      <c r="G74" s="107">
        <f t="shared" si="46"/>
        <v>90285000</v>
      </c>
      <c r="H74" s="106">
        <f t="shared" si="46"/>
        <v>40463000</v>
      </c>
      <c r="I74" s="107">
        <f t="shared" si="46"/>
        <v>46014689</v>
      </c>
      <c r="J74" s="106">
        <f t="shared" si="46"/>
        <v>32498000</v>
      </c>
      <c r="K74" s="107">
        <f t="shared" si="46"/>
        <v>31347664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72961000</v>
      </c>
      <c r="Q74" s="107">
        <f>$I74      +$K74      +$M74      +$O74</f>
        <v>77362353</v>
      </c>
      <c r="R74" s="61">
        <f>IF(($H74      =0),0,((($J74      -$H74      )/$H74      )*100))</f>
        <v>-19.684650174233251</v>
      </c>
      <c r="S74" s="62">
        <f>IF(($I74      =0),0,((($K74      -$I74      )/$I74      )*100))</f>
        <v>-31.874658546535002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68.672408113322973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72.815052943667936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xcxQRnlL39gJOzcCE908CTPsY0Xl8GTeSDxKoNNeNr4uavJqGNRyn22CRiFpe67FJOV2gAEJeruarRGFgI+eqA==" saltValue="FBx4piGS8LUNTrivdWKf0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2000000</v>
      </c>
      <c r="C10" s="93"/>
      <c r="D10" s="93"/>
      <c r="E10" s="93">
        <f t="shared" ref="E10:E16" si="0">$B10      +$C10      +$D10</f>
        <v>2000000</v>
      </c>
      <c r="F10" s="94">
        <v>2000000</v>
      </c>
      <c r="G10" s="95">
        <v>2000000</v>
      </c>
      <c r="H10" s="94">
        <v>161000</v>
      </c>
      <c r="I10" s="95">
        <v>225640</v>
      </c>
      <c r="J10" s="94">
        <v>146000</v>
      </c>
      <c r="K10" s="95">
        <v>25375</v>
      </c>
      <c r="L10" s="94"/>
      <c r="M10" s="95"/>
      <c r="N10" s="94"/>
      <c r="O10" s="95"/>
      <c r="P10" s="94">
        <f t="shared" ref="P10:P16" si="1">$H10      +$J10      +$L10      +$N10</f>
        <v>307000</v>
      </c>
      <c r="Q10" s="95">
        <f t="shared" ref="Q10:Q16" si="2">$I10      +$K10      +$M10      +$O10</f>
        <v>251015</v>
      </c>
      <c r="R10" s="48">
        <f t="shared" ref="R10:R16" si="3">IF(($H10      =0),0,((($J10      -$H10      )/$H10      )*100))</f>
        <v>-9.316770186335404</v>
      </c>
      <c r="S10" s="49">
        <f t="shared" ref="S10:S16" si="4">IF(($I10      =0),0,((($K10      -$I10      )/$I10      )*100))</f>
        <v>-88.75421024641021</v>
      </c>
      <c r="T10" s="48">
        <f t="shared" ref="T10:T15" si="5">IF(($E10      =0),0,(($P10      /$E10      )*100))</f>
        <v>15.35</v>
      </c>
      <c r="U10" s="50">
        <f t="shared" ref="U10:U15" si="6">IF(($E10      =0),0,(($Q10      /$E10      )*100))</f>
        <v>12.550749999999999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2000000</v>
      </c>
      <c r="C16" s="96">
        <f>SUM(C9:C15)</f>
        <v>0</v>
      </c>
      <c r="D16" s="96"/>
      <c r="E16" s="96">
        <f t="shared" si="0"/>
        <v>2000000</v>
      </c>
      <c r="F16" s="97">
        <f t="shared" ref="F16:O16" si="7">SUM(F9:F15)</f>
        <v>2000000</v>
      </c>
      <c r="G16" s="98">
        <f t="shared" si="7"/>
        <v>2000000</v>
      </c>
      <c r="H16" s="97">
        <f t="shared" si="7"/>
        <v>161000</v>
      </c>
      <c r="I16" s="98">
        <f t="shared" si="7"/>
        <v>225640</v>
      </c>
      <c r="J16" s="97">
        <f t="shared" si="7"/>
        <v>146000</v>
      </c>
      <c r="K16" s="98">
        <f t="shared" si="7"/>
        <v>25375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307000</v>
      </c>
      <c r="Q16" s="98">
        <f t="shared" si="2"/>
        <v>251015</v>
      </c>
      <c r="R16" s="52">
        <f t="shared" si="3"/>
        <v>-9.316770186335404</v>
      </c>
      <c r="S16" s="53">
        <f t="shared" si="4"/>
        <v>-88.75421024641021</v>
      </c>
      <c r="T16" s="52">
        <f>IF((SUM($E9:$E13))=0,0,(P16/(SUM($E9:$E13))*100))</f>
        <v>15.35</v>
      </c>
      <c r="U16" s="54">
        <f>IF((SUM($E9:$E13))=0,0,(Q16/(SUM($E9:$E13))*100))</f>
        <v>12.550749999999999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10261000</v>
      </c>
      <c r="C22" s="93"/>
      <c r="D22" s="93"/>
      <c r="E22" s="93">
        <f t="shared" si="8"/>
        <v>10261000</v>
      </c>
      <c r="F22" s="94">
        <v>10261000</v>
      </c>
      <c r="G22" s="95">
        <v>2052000</v>
      </c>
      <c r="H22" s="94"/>
      <c r="I22" s="95"/>
      <c r="J22" s="94"/>
      <c r="K22" s="95">
        <v>87499</v>
      </c>
      <c r="L22" s="94"/>
      <c r="M22" s="95"/>
      <c r="N22" s="94"/>
      <c r="O22" s="95"/>
      <c r="P22" s="94">
        <f t="shared" si="9"/>
        <v>0</v>
      </c>
      <c r="Q22" s="95">
        <f t="shared" si="10"/>
        <v>87499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0.85273365169086845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10261000</v>
      </c>
      <c r="C25" s="96">
        <f>SUM(C18:C24)</f>
        <v>0</v>
      </c>
      <c r="D25" s="96"/>
      <c r="E25" s="96">
        <f t="shared" si="8"/>
        <v>10261000</v>
      </c>
      <c r="F25" s="97">
        <f t="shared" ref="F25:O25" si="15">SUM(F18:F24)</f>
        <v>10261000</v>
      </c>
      <c r="G25" s="98">
        <f t="shared" si="15"/>
        <v>2052000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87499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87499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0.85273365169086845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5011000</v>
      </c>
      <c r="C33" s="93"/>
      <c r="D33" s="93"/>
      <c r="E33" s="93">
        <f>$B33      +$C33      +$D33</f>
        <v>5011000</v>
      </c>
      <c r="F33" s="94">
        <v>5011000</v>
      </c>
      <c r="G33" s="95">
        <v>3507000</v>
      </c>
      <c r="H33" s="94">
        <v>1192000</v>
      </c>
      <c r="I33" s="95"/>
      <c r="J33" s="94">
        <v>2315000</v>
      </c>
      <c r="K33" s="95"/>
      <c r="L33" s="94"/>
      <c r="M33" s="95"/>
      <c r="N33" s="94"/>
      <c r="O33" s="95"/>
      <c r="P33" s="94">
        <f>$H33      +$J33      +$L33      +$N33</f>
        <v>3507000</v>
      </c>
      <c r="Q33" s="95">
        <f>$I33      +$K33      +$M33      +$O33</f>
        <v>0</v>
      </c>
      <c r="R33" s="48">
        <f>IF(($H33      =0),0,((($J33      -$H33      )/$H33      )*100))</f>
        <v>94.211409395973149</v>
      </c>
      <c r="S33" s="49">
        <f>IF(($I33      =0),0,((($K33      -$I33      )/$I33      )*100))</f>
        <v>0</v>
      </c>
      <c r="T33" s="48">
        <f>IF(($E33      =0),0,(($P33      /$E33      )*100))</f>
        <v>69.986030732388755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5011000</v>
      </c>
      <c r="C34" s="96">
        <f>C33</f>
        <v>0</v>
      </c>
      <c r="D34" s="96"/>
      <c r="E34" s="96">
        <f>$B34      +$C34      +$D34</f>
        <v>5011000</v>
      </c>
      <c r="F34" s="97">
        <f t="shared" ref="F34:O34" si="17">F33</f>
        <v>5011000</v>
      </c>
      <c r="G34" s="98">
        <f t="shared" si="17"/>
        <v>3507000</v>
      </c>
      <c r="H34" s="97">
        <f t="shared" si="17"/>
        <v>1192000</v>
      </c>
      <c r="I34" s="98">
        <f t="shared" si="17"/>
        <v>0</v>
      </c>
      <c r="J34" s="97">
        <f t="shared" si="17"/>
        <v>2315000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3507000</v>
      </c>
      <c r="Q34" s="98">
        <f>$I34      +$K34      +$M34      +$O34</f>
        <v>0</v>
      </c>
      <c r="R34" s="52">
        <f>IF(($H34      =0),0,((($J34      -$H34      )/$H34      )*100))</f>
        <v>94.211409395973149</v>
      </c>
      <c r="S34" s="53">
        <f>IF(($I34      =0),0,((($K34      -$I34      )/$I34      )*100))</f>
        <v>0</v>
      </c>
      <c r="T34" s="52">
        <f>IF($E34   =0,0,($P34   /$E34   )*100)</f>
        <v>69.986030732388755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23930000</v>
      </c>
      <c r="C36" s="93"/>
      <c r="D36" s="93"/>
      <c r="E36" s="93">
        <f t="shared" ref="E36:E41" si="18">$B36      +$C36      +$D36</f>
        <v>23930000</v>
      </c>
      <c r="F36" s="94">
        <v>12000000</v>
      </c>
      <c r="G36" s="95">
        <v>8000000</v>
      </c>
      <c r="H36" s="94"/>
      <c r="I36" s="95">
        <v>1212771</v>
      </c>
      <c r="J36" s="94">
        <v>10632000</v>
      </c>
      <c r="K36" s="95">
        <v>6817897</v>
      </c>
      <c r="L36" s="94"/>
      <c r="M36" s="95"/>
      <c r="N36" s="94"/>
      <c r="O36" s="95"/>
      <c r="P36" s="94">
        <f t="shared" ref="P36:P41" si="19">$H36      +$J36      +$L36      +$N36</f>
        <v>10632000</v>
      </c>
      <c r="Q36" s="95">
        <f t="shared" ref="Q36:Q41" si="20">$I36      +$K36      +$M36      +$O36</f>
        <v>8030668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462.17513446479177</v>
      </c>
      <c r="T36" s="48">
        <f t="shared" ref="T36:T40" si="23">IF(($E36      =0),0,(($P36      /$E36      )*100))</f>
        <v>44.429586293355619</v>
      </c>
      <c r="U36" s="50">
        <f t="shared" ref="U36:U40" si="24">IF(($E36      =0),0,(($Q36      /$E36      )*100))</f>
        <v>33.558997074801503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19389000</v>
      </c>
      <c r="C37" s="93"/>
      <c r="D37" s="93"/>
      <c r="E37" s="93">
        <f t="shared" si="18"/>
        <v>19389000</v>
      </c>
      <c r="F37" s="94">
        <v>19389000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5000000</v>
      </c>
      <c r="C39" s="93"/>
      <c r="D39" s="93"/>
      <c r="E39" s="93">
        <f t="shared" si="18"/>
        <v>5000000</v>
      </c>
      <c r="F39" s="94">
        <v>5000000</v>
      </c>
      <c r="G39" s="95">
        <v>3000000</v>
      </c>
      <c r="H39" s="94">
        <v>600000</v>
      </c>
      <c r="I39" s="95">
        <v>217744</v>
      </c>
      <c r="J39" s="94">
        <v>1486000</v>
      </c>
      <c r="K39" s="95">
        <v>110071</v>
      </c>
      <c r="L39" s="94"/>
      <c r="M39" s="95"/>
      <c r="N39" s="94"/>
      <c r="O39" s="95"/>
      <c r="P39" s="94">
        <f t="shared" si="19"/>
        <v>2086000</v>
      </c>
      <c r="Q39" s="95">
        <f t="shared" si="20"/>
        <v>327815</v>
      </c>
      <c r="R39" s="48">
        <f t="shared" si="21"/>
        <v>147.66666666666666</v>
      </c>
      <c r="S39" s="49">
        <f t="shared" si="22"/>
        <v>-49.449353369093984</v>
      </c>
      <c r="T39" s="48">
        <f t="shared" si="23"/>
        <v>41.72</v>
      </c>
      <c r="U39" s="50">
        <f t="shared" si="24"/>
        <v>6.5562999999999994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48319000</v>
      </c>
      <c r="C41" s="96">
        <f>SUM(C36:C40)</f>
        <v>0</v>
      </c>
      <c r="D41" s="96"/>
      <c r="E41" s="96">
        <f t="shared" si="18"/>
        <v>48319000</v>
      </c>
      <c r="F41" s="97">
        <f t="shared" ref="F41:O41" si="25">SUM(F36:F40)</f>
        <v>36389000</v>
      </c>
      <c r="G41" s="98">
        <f t="shared" si="25"/>
        <v>11000000</v>
      </c>
      <c r="H41" s="97">
        <f t="shared" si="25"/>
        <v>600000</v>
      </c>
      <c r="I41" s="98">
        <f t="shared" si="25"/>
        <v>1430515</v>
      </c>
      <c r="J41" s="97">
        <f t="shared" si="25"/>
        <v>12118000</v>
      </c>
      <c r="K41" s="98">
        <f t="shared" si="25"/>
        <v>6927968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12718000</v>
      </c>
      <c r="Q41" s="98">
        <f t="shared" si="20"/>
        <v>8358483</v>
      </c>
      <c r="R41" s="52">
        <f t="shared" si="21"/>
        <v>1919.6666666666665</v>
      </c>
      <c r="S41" s="53">
        <f t="shared" si="22"/>
        <v>384.29887138548008</v>
      </c>
      <c r="T41" s="52">
        <f>IF((+$E36+$E39) =0,0,(P41   /(+$E36+$E39) )*100)</f>
        <v>43.96128586242655</v>
      </c>
      <c r="U41" s="54">
        <f>IF((+$E36+$E39) =0,0,(Q41   /(+$E36+$E39) )*100)</f>
        <v>28.89209471137228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65591000</v>
      </c>
      <c r="C68" s="105">
        <f>SUM(C9:C15,C18:C24,C27:C30,C33,C36:C40,C43:C53,C56:C59,C62:C66)</f>
        <v>0</v>
      </c>
      <c r="D68" s="105"/>
      <c r="E68" s="105">
        <f t="shared" si="35"/>
        <v>65591000</v>
      </c>
      <c r="F68" s="106">
        <f t="shared" ref="F68:O68" si="43">SUM(F9:F15,F18:F24,F27:F30,F33,F36:F40,F43:F53,F56:F59,F62:F66)</f>
        <v>53661000</v>
      </c>
      <c r="G68" s="107">
        <f t="shared" si="43"/>
        <v>18559000</v>
      </c>
      <c r="H68" s="106">
        <f t="shared" si="43"/>
        <v>1953000</v>
      </c>
      <c r="I68" s="107">
        <f t="shared" si="43"/>
        <v>1656155</v>
      </c>
      <c r="J68" s="106">
        <f t="shared" si="43"/>
        <v>14579000</v>
      </c>
      <c r="K68" s="107">
        <f t="shared" si="43"/>
        <v>7040842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16532000</v>
      </c>
      <c r="Q68" s="107">
        <f t="shared" si="37"/>
        <v>8696997</v>
      </c>
      <c r="R68" s="61">
        <f t="shared" si="38"/>
        <v>646.49257552483357</v>
      </c>
      <c r="S68" s="62">
        <f t="shared" si="39"/>
        <v>325.13182642928956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35.782000779187051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18.823853945716635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111062000</v>
      </c>
      <c r="C70" s="93"/>
      <c r="D70" s="93"/>
      <c r="E70" s="93">
        <f>$B70      +$C70      +$D70</f>
        <v>111062000</v>
      </c>
      <c r="F70" s="94">
        <v>111062000</v>
      </c>
      <c r="G70" s="95">
        <v>67062000</v>
      </c>
      <c r="H70" s="94">
        <v>27115000</v>
      </c>
      <c r="I70" s="95">
        <v>26615745</v>
      </c>
      <c r="J70" s="94">
        <v>31583000</v>
      </c>
      <c r="K70" s="95">
        <v>34181739</v>
      </c>
      <c r="L70" s="94"/>
      <c r="M70" s="95"/>
      <c r="N70" s="94"/>
      <c r="O70" s="95"/>
      <c r="P70" s="94">
        <f>$H70      +$J70      +$L70      +$N70</f>
        <v>58698000</v>
      </c>
      <c r="Q70" s="95">
        <f>$I70      +$K70      +$M70      +$O70</f>
        <v>60797484</v>
      </c>
      <c r="R70" s="48">
        <f>IF(($H70      =0),0,((($J70      -$H70      )/$H70      )*100))</f>
        <v>16.477964226442928</v>
      </c>
      <c r="S70" s="49">
        <f>IF(($I70      =0),0,((($K70      -$I70      )/$I70      )*100))</f>
        <v>28.426760175227106</v>
      </c>
      <c r="T70" s="48">
        <f>IF(($E70      =0),0,(($P70      /$E70      )*100))</f>
        <v>52.851560389692246</v>
      </c>
      <c r="U70" s="50">
        <f>IF(($E70      =0),0,(($Q70      /$E70      )*100))</f>
        <v>54.741931533737912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111062000</v>
      </c>
      <c r="C72" s="102">
        <f>SUM(C70:C71)</f>
        <v>0</v>
      </c>
      <c r="D72" s="102"/>
      <c r="E72" s="102">
        <f>$B72      +$C72      +$D72</f>
        <v>111062000</v>
      </c>
      <c r="F72" s="103">
        <f t="shared" ref="F72:O72" si="44">SUM(F70:F71)</f>
        <v>111062000</v>
      </c>
      <c r="G72" s="104">
        <f t="shared" si="44"/>
        <v>67062000</v>
      </c>
      <c r="H72" s="103">
        <f t="shared" si="44"/>
        <v>27115000</v>
      </c>
      <c r="I72" s="104">
        <f t="shared" si="44"/>
        <v>26615745</v>
      </c>
      <c r="J72" s="103">
        <f t="shared" si="44"/>
        <v>31583000</v>
      </c>
      <c r="K72" s="104">
        <f t="shared" si="44"/>
        <v>34181739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58698000</v>
      </c>
      <c r="Q72" s="104">
        <f>$I72      +$K72      +$M72      +$O72</f>
        <v>60797484</v>
      </c>
      <c r="R72" s="57">
        <f>IF(($H72      =0),0,((($J72      -$H72      )/$H72      )*100))</f>
        <v>16.477964226442928</v>
      </c>
      <c r="S72" s="58">
        <f>IF(($I72      =0),0,((($K72      -$I72      )/$I72      )*100))</f>
        <v>28.426760175227106</v>
      </c>
      <c r="T72" s="57">
        <f>IF(($E70      =0),0,(($P70      /$E70      )*100))</f>
        <v>52.851560389692246</v>
      </c>
      <c r="U72" s="59">
        <f>IF($E70   =0,0,($Q70   /$E70 )*100)</f>
        <v>54.741931533737912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111062000</v>
      </c>
      <c r="C73" s="105">
        <f>SUM(C70:C71)</f>
        <v>0</v>
      </c>
      <c r="D73" s="105"/>
      <c r="E73" s="105">
        <f>$B73      +$C73      +$D73</f>
        <v>111062000</v>
      </c>
      <c r="F73" s="106">
        <f t="shared" ref="F73:O73" si="45">SUM(F70:F71)</f>
        <v>111062000</v>
      </c>
      <c r="G73" s="107">
        <f t="shared" si="45"/>
        <v>67062000</v>
      </c>
      <c r="H73" s="106">
        <f t="shared" si="45"/>
        <v>27115000</v>
      </c>
      <c r="I73" s="107">
        <f t="shared" si="45"/>
        <v>26615745</v>
      </c>
      <c r="J73" s="106">
        <f t="shared" si="45"/>
        <v>31583000</v>
      </c>
      <c r="K73" s="107">
        <f t="shared" si="45"/>
        <v>34181739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58698000</v>
      </c>
      <c r="Q73" s="107">
        <f>$I73      +$K73      +$M73      +$O73</f>
        <v>60797484</v>
      </c>
      <c r="R73" s="61">
        <f>IF(($H73      =0),0,((($J73      -$H73      )/$H73      )*100))</f>
        <v>16.477964226442928</v>
      </c>
      <c r="S73" s="62">
        <f>IF(($I73      =0),0,((($K73      -$I73      )/$I73      )*100))</f>
        <v>28.426760175227106</v>
      </c>
      <c r="T73" s="61">
        <f>IF(($E70      =0),0,(($P70      /$E70      )*100))</f>
        <v>52.851560389692246</v>
      </c>
      <c r="U73" s="65">
        <f>IF($E70   =0,0,($Q70   /$E70 )*100)</f>
        <v>54.741931533737912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176653000</v>
      </c>
      <c r="C74" s="105">
        <f>SUM(C9:C15,C18:C24,C27:C30,C33,C36:C40,C43:C53,C56:C59,C62:C66,C70:C71)</f>
        <v>0</v>
      </c>
      <c r="D74" s="105"/>
      <c r="E74" s="105">
        <f>$B74      +$C74      +$D74</f>
        <v>176653000</v>
      </c>
      <c r="F74" s="106">
        <f t="shared" ref="F74:O74" si="46">SUM(F9:F15,F18:F24,F27:F30,F33,F36:F40,F43:F53,F56:F59,F62:F66,F70:F71)</f>
        <v>164723000</v>
      </c>
      <c r="G74" s="107">
        <f t="shared" si="46"/>
        <v>85621000</v>
      </c>
      <c r="H74" s="106">
        <f t="shared" si="46"/>
        <v>29068000</v>
      </c>
      <c r="I74" s="107">
        <f t="shared" si="46"/>
        <v>28271900</v>
      </c>
      <c r="J74" s="106">
        <f t="shared" si="46"/>
        <v>46162000</v>
      </c>
      <c r="K74" s="107">
        <f t="shared" si="46"/>
        <v>41222581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75230000</v>
      </c>
      <c r="Q74" s="107">
        <f>$I74      +$K74      +$M74      +$O74</f>
        <v>69494481</v>
      </c>
      <c r="R74" s="61">
        <f>IF(($H74      =0),0,((($J74      -$H74      )/$H74      )*100))</f>
        <v>58.806935461676069</v>
      </c>
      <c r="S74" s="62">
        <f>IF(($I74      =0),0,((($K74      -$I74      )/$I74      )*100))</f>
        <v>45.807607553790156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47.83675857157391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44.189694399226774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75UqzA9fvFngJOIsVz+WagoBhHO88EZjuojtuK9KPnFbYCcPDT68J/r+fwfRM9MsVYW1mgVUlgFZI2ODMPJjpA==" saltValue="NDI9ISyBBD84jDVDKGoVM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644000</v>
      </c>
      <c r="I10" s="95">
        <v>643380</v>
      </c>
      <c r="J10" s="94">
        <v>351000</v>
      </c>
      <c r="K10" s="95">
        <v>350845</v>
      </c>
      <c r="L10" s="94"/>
      <c r="M10" s="95"/>
      <c r="N10" s="94"/>
      <c r="O10" s="95"/>
      <c r="P10" s="94">
        <f t="shared" ref="P10:P16" si="1">$H10      +$J10      +$L10      +$N10</f>
        <v>995000</v>
      </c>
      <c r="Q10" s="95">
        <f t="shared" ref="Q10:Q16" si="2">$I10      +$K10      +$M10      +$O10</f>
        <v>994225</v>
      </c>
      <c r="R10" s="48">
        <f t="shared" ref="R10:R16" si="3">IF(($H10      =0),0,((($J10      -$H10      )/$H10      )*100))</f>
        <v>-45.496894409937887</v>
      </c>
      <c r="S10" s="49">
        <f t="shared" ref="S10:S16" si="4">IF(($I10      =0),0,((($K10      -$I10      )/$I10      )*100))</f>
        <v>-45.468463427523389</v>
      </c>
      <c r="T10" s="48">
        <f t="shared" ref="T10:T15" si="5">IF(($E10      =0),0,(($P10      /$E10      )*100))</f>
        <v>33.166666666666664</v>
      </c>
      <c r="U10" s="50">
        <f t="shared" ref="U10:U15" si="6">IF(($E10      =0),0,(($Q10      /$E10      )*100))</f>
        <v>33.140833333333333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644000</v>
      </c>
      <c r="I16" s="98">
        <f t="shared" si="7"/>
        <v>643380</v>
      </c>
      <c r="J16" s="97">
        <f t="shared" si="7"/>
        <v>351000</v>
      </c>
      <c r="K16" s="98">
        <f t="shared" si="7"/>
        <v>350845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995000</v>
      </c>
      <c r="Q16" s="98">
        <f t="shared" si="2"/>
        <v>994225</v>
      </c>
      <c r="R16" s="52">
        <f t="shared" si="3"/>
        <v>-45.496894409937887</v>
      </c>
      <c r="S16" s="53">
        <f t="shared" si="4"/>
        <v>-45.468463427523389</v>
      </c>
      <c r="T16" s="52">
        <f>IF((SUM($E9:$E13))=0,0,(P16/(SUM($E9:$E13))*100))</f>
        <v>33.166666666666664</v>
      </c>
      <c r="U16" s="54">
        <f>IF((SUM($E9:$E13))=0,0,(Q16/(SUM($E9:$E13))*100))</f>
        <v>33.140833333333333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1769000</v>
      </c>
      <c r="C33" s="93"/>
      <c r="D33" s="93"/>
      <c r="E33" s="93">
        <f>$B33      +$C33      +$D33</f>
        <v>1769000</v>
      </c>
      <c r="F33" s="94">
        <v>1769000</v>
      </c>
      <c r="G33" s="95">
        <v>1239000</v>
      </c>
      <c r="H33" s="94"/>
      <c r="I33" s="95"/>
      <c r="J33" s="94">
        <v>443000</v>
      </c>
      <c r="K33" s="95">
        <v>766382</v>
      </c>
      <c r="L33" s="94"/>
      <c r="M33" s="95"/>
      <c r="N33" s="94"/>
      <c r="O33" s="95"/>
      <c r="P33" s="94">
        <f>$H33      +$J33      +$L33      +$N33</f>
        <v>443000</v>
      </c>
      <c r="Q33" s="95">
        <f>$I33      +$K33      +$M33      +$O33</f>
        <v>766382</v>
      </c>
      <c r="R33" s="48">
        <f>IF(($H33      =0),0,((($J33      -$H33      )/$H33      )*100))</f>
        <v>0</v>
      </c>
      <c r="S33" s="49">
        <f>IF(($I33      =0),0,((($K33      -$I33      )/$I33      )*100))</f>
        <v>0</v>
      </c>
      <c r="T33" s="48">
        <f>IF(($E33      =0),0,(($P33      /$E33      )*100))</f>
        <v>25.042396834369701</v>
      </c>
      <c r="U33" s="50">
        <f>IF(($E33      =0),0,(($Q33      /$E33      )*100))</f>
        <v>43.322894290559638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1769000</v>
      </c>
      <c r="C34" s="96">
        <f>C33</f>
        <v>0</v>
      </c>
      <c r="D34" s="96"/>
      <c r="E34" s="96">
        <f>$B34      +$C34      +$D34</f>
        <v>1769000</v>
      </c>
      <c r="F34" s="97">
        <f t="shared" ref="F34:O34" si="17">F33</f>
        <v>1769000</v>
      </c>
      <c r="G34" s="98">
        <f t="shared" si="17"/>
        <v>1239000</v>
      </c>
      <c r="H34" s="97">
        <f t="shared" si="17"/>
        <v>0</v>
      </c>
      <c r="I34" s="98">
        <f t="shared" si="17"/>
        <v>0</v>
      </c>
      <c r="J34" s="97">
        <f t="shared" si="17"/>
        <v>443000</v>
      </c>
      <c r="K34" s="98">
        <f t="shared" si="17"/>
        <v>766382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443000</v>
      </c>
      <c r="Q34" s="98">
        <f>$I34      +$K34      +$M34      +$O34</f>
        <v>766382</v>
      </c>
      <c r="R34" s="52">
        <f>IF(($H34      =0),0,((($J34      -$H34      )/$H34      )*100))</f>
        <v>0</v>
      </c>
      <c r="S34" s="53">
        <f>IF(($I34      =0),0,((($K34      -$I34      )/$I34      )*100))</f>
        <v>0</v>
      </c>
      <c r="T34" s="52">
        <f>IF($E34   =0,0,($P34   /$E34   )*100)</f>
        <v>25.042396834369701</v>
      </c>
      <c r="U34" s="54">
        <f>IF($E34   =0,0,($Q34   /$E34   )*100)</f>
        <v>43.322894290559638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4814000</v>
      </c>
      <c r="C36" s="93"/>
      <c r="D36" s="93"/>
      <c r="E36" s="93">
        <f t="shared" ref="E36:E41" si="18">$B36      +$C36      +$D36</f>
        <v>4814000</v>
      </c>
      <c r="F36" s="94">
        <v>2000000</v>
      </c>
      <c r="G36" s="95">
        <v>2000000</v>
      </c>
      <c r="H36" s="94"/>
      <c r="I36" s="95"/>
      <c r="J36" s="94"/>
      <c r="K36" s="95">
        <v>2041048</v>
      </c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2041048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42.398171998338178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2038000</v>
      </c>
      <c r="C37" s="93"/>
      <c r="D37" s="93"/>
      <c r="E37" s="93">
        <f t="shared" si="18"/>
        <v>2038000</v>
      </c>
      <c r="F37" s="94">
        <v>2037000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6852000</v>
      </c>
      <c r="C41" s="96">
        <f>SUM(C36:C40)</f>
        <v>0</v>
      </c>
      <c r="D41" s="96"/>
      <c r="E41" s="96">
        <f t="shared" si="18"/>
        <v>6852000</v>
      </c>
      <c r="F41" s="97">
        <f t="shared" ref="F41:O41" si="25">SUM(F36:F40)</f>
        <v>4037000</v>
      </c>
      <c r="G41" s="98">
        <f t="shared" si="25"/>
        <v>2000000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2041048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2041048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42.398171998338178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11621000</v>
      </c>
      <c r="C68" s="105">
        <f>SUM(C9:C15,C18:C24,C27:C30,C33,C36:C40,C43:C53,C56:C59,C62:C66)</f>
        <v>0</v>
      </c>
      <c r="D68" s="105"/>
      <c r="E68" s="105">
        <f t="shared" si="35"/>
        <v>11621000</v>
      </c>
      <c r="F68" s="106">
        <f t="shared" ref="F68:O68" si="43">SUM(F9:F15,F18:F24,F27:F30,F33,F36:F40,F43:F53,F56:F59,F62:F66)</f>
        <v>8806000</v>
      </c>
      <c r="G68" s="107">
        <f t="shared" si="43"/>
        <v>6239000</v>
      </c>
      <c r="H68" s="106">
        <f t="shared" si="43"/>
        <v>644000</v>
      </c>
      <c r="I68" s="107">
        <f t="shared" si="43"/>
        <v>643380</v>
      </c>
      <c r="J68" s="106">
        <f t="shared" si="43"/>
        <v>794000</v>
      </c>
      <c r="K68" s="107">
        <f t="shared" si="43"/>
        <v>3158275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1438000</v>
      </c>
      <c r="Q68" s="107">
        <f t="shared" si="37"/>
        <v>3801655</v>
      </c>
      <c r="R68" s="61">
        <f t="shared" si="38"/>
        <v>23.29192546583851</v>
      </c>
      <c r="S68" s="62">
        <f t="shared" si="39"/>
        <v>390.8879666759924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15.005739330063655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39.670823332985492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37141000</v>
      </c>
      <c r="C70" s="93"/>
      <c r="D70" s="93"/>
      <c r="E70" s="93">
        <f>$B70      +$C70      +$D70</f>
        <v>37141000</v>
      </c>
      <c r="F70" s="94">
        <v>37141000</v>
      </c>
      <c r="G70" s="95">
        <v>26141000</v>
      </c>
      <c r="H70" s="94">
        <v>2571000</v>
      </c>
      <c r="I70" s="95">
        <v>2570680</v>
      </c>
      <c r="J70" s="94">
        <v>12941000</v>
      </c>
      <c r="K70" s="95">
        <v>8060873</v>
      </c>
      <c r="L70" s="94"/>
      <c r="M70" s="95"/>
      <c r="N70" s="94"/>
      <c r="O70" s="95"/>
      <c r="P70" s="94">
        <f>$H70      +$J70      +$L70      +$N70</f>
        <v>15512000</v>
      </c>
      <c r="Q70" s="95">
        <f>$I70      +$K70      +$M70      +$O70</f>
        <v>10631553</v>
      </c>
      <c r="R70" s="48">
        <f>IF(($H70      =0),0,((($J70      -$H70      )/$H70      )*100))</f>
        <v>403.34500194476857</v>
      </c>
      <c r="S70" s="49">
        <f>IF(($I70      =0),0,((($K70      -$I70      )/$I70      )*100))</f>
        <v>213.56967806183579</v>
      </c>
      <c r="T70" s="48">
        <f>IF(($E70      =0),0,(($P70      /$E70      )*100))</f>
        <v>41.765165181335988</v>
      </c>
      <c r="U70" s="50">
        <f>IF(($E70      =0),0,(($Q70      /$E70      )*100))</f>
        <v>28.624843165235188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37141000</v>
      </c>
      <c r="C72" s="102">
        <f>SUM(C70:C71)</f>
        <v>0</v>
      </c>
      <c r="D72" s="102"/>
      <c r="E72" s="102">
        <f>$B72      +$C72      +$D72</f>
        <v>37141000</v>
      </c>
      <c r="F72" s="103">
        <f t="shared" ref="F72:O72" si="44">SUM(F70:F71)</f>
        <v>37141000</v>
      </c>
      <c r="G72" s="104">
        <f t="shared" si="44"/>
        <v>26141000</v>
      </c>
      <c r="H72" s="103">
        <f t="shared" si="44"/>
        <v>2571000</v>
      </c>
      <c r="I72" s="104">
        <f t="shared" si="44"/>
        <v>2570680</v>
      </c>
      <c r="J72" s="103">
        <f t="shared" si="44"/>
        <v>12941000</v>
      </c>
      <c r="K72" s="104">
        <f t="shared" si="44"/>
        <v>8060873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15512000</v>
      </c>
      <c r="Q72" s="104">
        <f>$I72      +$K72      +$M72      +$O72</f>
        <v>10631553</v>
      </c>
      <c r="R72" s="57">
        <f>IF(($H72      =0),0,((($J72      -$H72      )/$H72      )*100))</f>
        <v>403.34500194476857</v>
      </c>
      <c r="S72" s="58">
        <f>IF(($I72      =0),0,((($K72      -$I72      )/$I72      )*100))</f>
        <v>213.56967806183579</v>
      </c>
      <c r="T72" s="57">
        <f>IF(($E70      =0),0,(($P70      /$E70      )*100))</f>
        <v>41.765165181335988</v>
      </c>
      <c r="U72" s="59">
        <f>IF($E70   =0,0,($Q70   /$E70 )*100)</f>
        <v>28.624843165235188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37141000</v>
      </c>
      <c r="C73" s="105">
        <f>SUM(C70:C71)</f>
        <v>0</v>
      </c>
      <c r="D73" s="105"/>
      <c r="E73" s="105">
        <f>$B73      +$C73      +$D73</f>
        <v>37141000</v>
      </c>
      <c r="F73" s="106">
        <f t="shared" ref="F73:O73" si="45">SUM(F70:F71)</f>
        <v>37141000</v>
      </c>
      <c r="G73" s="107">
        <f t="shared" si="45"/>
        <v>26141000</v>
      </c>
      <c r="H73" s="106">
        <f t="shared" si="45"/>
        <v>2571000</v>
      </c>
      <c r="I73" s="107">
        <f t="shared" si="45"/>
        <v>2570680</v>
      </c>
      <c r="J73" s="106">
        <f t="shared" si="45"/>
        <v>12941000</v>
      </c>
      <c r="K73" s="107">
        <f t="shared" si="45"/>
        <v>8060873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15512000</v>
      </c>
      <c r="Q73" s="107">
        <f>$I73      +$K73      +$M73      +$O73</f>
        <v>10631553</v>
      </c>
      <c r="R73" s="61">
        <f>IF(($H73      =0),0,((($J73      -$H73      )/$H73      )*100))</f>
        <v>403.34500194476857</v>
      </c>
      <c r="S73" s="62">
        <f>IF(($I73      =0),0,((($K73      -$I73      )/$I73      )*100))</f>
        <v>213.56967806183579</v>
      </c>
      <c r="T73" s="61">
        <f>IF(($E70      =0),0,(($P70      /$E70      )*100))</f>
        <v>41.765165181335988</v>
      </c>
      <c r="U73" s="65">
        <f>IF($E70   =0,0,($Q70   /$E70 )*100)</f>
        <v>28.624843165235188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48762000</v>
      </c>
      <c r="C74" s="105">
        <f>SUM(C9:C15,C18:C24,C27:C30,C33,C36:C40,C43:C53,C56:C59,C62:C66,C70:C71)</f>
        <v>0</v>
      </c>
      <c r="D74" s="105"/>
      <c r="E74" s="105">
        <f>$B74      +$C74      +$D74</f>
        <v>48762000</v>
      </c>
      <c r="F74" s="106">
        <f t="shared" ref="F74:O74" si="46">SUM(F9:F15,F18:F24,F27:F30,F33,F36:F40,F43:F53,F56:F59,F62:F66,F70:F71)</f>
        <v>45947000</v>
      </c>
      <c r="G74" s="107">
        <f t="shared" si="46"/>
        <v>32380000</v>
      </c>
      <c r="H74" s="106">
        <f t="shared" si="46"/>
        <v>3215000</v>
      </c>
      <c r="I74" s="107">
        <f t="shared" si="46"/>
        <v>3214060</v>
      </c>
      <c r="J74" s="106">
        <f t="shared" si="46"/>
        <v>13735000</v>
      </c>
      <c r="K74" s="107">
        <f t="shared" si="46"/>
        <v>11219148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16950000</v>
      </c>
      <c r="Q74" s="107">
        <f>$I74      +$K74      +$M74      +$O74</f>
        <v>14433208</v>
      </c>
      <c r="R74" s="61">
        <f>IF(($H74      =0),0,((($J74      -$H74      )/$H74      )*100))</f>
        <v>327.21617418351474</v>
      </c>
      <c r="S74" s="62">
        <f>IF(($I74      =0),0,((($K74      -$I74      )/$I74      )*100))</f>
        <v>249.06467209697394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36.27685985788888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30.890351853437203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yAubYtIVZO92v46QwknYLA19pORaqGttcdF0KGXrJNx2eg509JXIltokROcdtRQXWw7y3PwAfuDj3jnVbTORSw==" saltValue="kn1D7C03Cv48XnNnSd6fq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100000</v>
      </c>
      <c r="I10" s="95">
        <v>1117331</v>
      </c>
      <c r="J10" s="94">
        <v>357000</v>
      </c>
      <c r="K10" s="95">
        <v>357668</v>
      </c>
      <c r="L10" s="94"/>
      <c r="M10" s="95"/>
      <c r="N10" s="94"/>
      <c r="O10" s="95"/>
      <c r="P10" s="94">
        <f t="shared" ref="P10:P16" si="1">$H10      +$J10      +$L10      +$N10</f>
        <v>457000</v>
      </c>
      <c r="Q10" s="95">
        <f t="shared" ref="Q10:Q16" si="2">$I10      +$K10      +$M10      +$O10</f>
        <v>1474999</v>
      </c>
      <c r="R10" s="48">
        <f t="shared" ref="R10:R16" si="3">IF(($H10      =0),0,((($J10      -$H10      )/$H10      )*100))</f>
        <v>257</v>
      </c>
      <c r="S10" s="49">
        <f t="shared" ref="S10:S16" si="4">IF(($I10      =0),0,((($K10      -$I10      )/$I10      )*100))</f>
        <v>-67.989073962863287</v>
      </c>
      <c r="T10" s="48">
        <f t="shared" ref="T10:T15" si="5">IF(($E10      =0),0,(($P10      /$E10      )*100))</f>
        <v>25.388888888888889</v>
      </c>
      <c r="U10" s="50">
        <f t="shared" ref="U10:U15" si="6">IF(($E10      =0),0,(($Q10      /$E10      )*100))</f>
        <v>81.944388888888881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1800000</v>
      </c>
      <c r="C16" s="96">
        <f>SUM(C9:C15)</f>
        <v>0</v>
      </c>
      <c r="D16" s="96"/>
      <c r="E16" s="96">
        <f t="shared" si="0"/>
        <v>1800000</v>
      </c>
      <c r="F16" s="97">
        <f t="shared" ref="F16:O16" si="7">SUM(F9:F15)</f>
        <v>1800000</v>
      </c>
      <c r="G16" s="98">
        <f t="shared" si="7"/>
        <v>1800000</v>
      </c>
      <c r="H16" s="97">
        <f t="shared" si="7"/>
        <v>100000</v>
      </c>
      <c r="I16" s="98">
        <f t="shared" si="7"/>
        <v>1117331</v>
      </c>
      <c r="J16" s="97">
        <f t="shared" si="7"/>
        <v>357000</v>
      </c>
      <c r="K16" s="98">
        <f t="shared" si="7"/>
        <v>357668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457000</v>
      </c>
      <c r="Q16" s="98">
        <f t="shared" si="2"/>
        <v>1474999</v>
      </c>
      <c r="R16" s="52">
        <f t="shared" si="3"/>
        <v>257</v>
      </c>
      <c r="S16" s="53">
        <f t="shared" si="4"/>
        <v>-67.989073962863287</v>
      </c>
      <c r="T16" s="52">
        <f>IF((SUM($E9:$E13))=0,0,(P16/(SUM($E9:$E13))*100))</f>
        <v>25.388888888888889</v>
      </c>
      <c r="U16" s="54">
        <f>IF((SUM($E9:$E13))=0,0,(Q16/(SUM($E9:$E13))*100))</f>
        <v>81.944388888888881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1616000</v>
      </c>
      <c r="C33" s="93"/>
      <c r="D33" s="93"/>
      <c r="E33" s="93">
        <f>$B33      +$C33      +$D33</f>
        <v>1616000</v>
      </c>
      <c r="F33" s="94">
        <v>1616000</v>
      </c>
      <c r="G33" s="95">
        <v>1132000</v>
      </c>
      <c r="H33" s="94">
        <v>214000</v>
      </c>
      <c r="I33" s="95">
        <v>214433</v>
      </c>
      <c r="J33" s="94">
        <v>642000</v>
      </c>
      <c r="K33" s="95">
        <v>643299</v>
      </c>
      <c r="L33" s="94"/>
      <c r="M33" s="95"/>
      <c r="N33" s="94"/>
      <c r="O33" s="95"/>
      <c r="P33" s="94">
        <f>$H33      +$J33      +$L33      +$N33</f>
        <v>856000</v>
      </c>
      <c r="Q33" s="95">
        <f>$I33      +$K33      +$M33      +$O33</f>
        <v>857732</v>
      </c>
      <c r="R33" s="48">
        <f>IF(($H33      =0),0,((($J33      -$H33      )/$H33      )*100))</f>
        <v>200</v>
      </c>
      <c r="S33" s="49">
        <f>IF(($I33      =0),0,((($K33      -$I33      )/$I33      )*100))</f>
        <v>200</v>
      </c>
      <c r="T33" s="48">
        <f>IF(($E33      =0),0,(($P33      /$E33      )*100))</f>
        <v>52.970297029702976</v>
      </c>
      <c r="U33" s="50">
        <f>IF(($E33      =0),0,(($Q33      /$E33      )*100))</f>
        <v>53.077475247524752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1616000</v>
      </c>
      <c r="C34" s="96">
        <f>C33</f>
        <v>0</v>
      </c>
      <c r="D34" s="96"/>
      <c r="E34" s="96">
        <f>$B34      +$C34      +$D34</f>
        <v>1616000</v>
      </c>
      <c r="F34" s="97">
        <f t="shared" ref="F34:O34" si="17">F33</f>
        <v>1616000</v>
      </c>
      <c r="G34" s="98">
        <f t="shared" si="17"/>
        <v>1132000</v>
      </c>
      <c r="H34" s="97">
        <f t="shared" si="17"/>
        <v>214000</v>
      </c>
      <c r="I34" s="98">
        <f t="shared" si="17"/>
        <v>214433</v>
      </c>
      <c r="J34" s="97">
        <f t="shared" si="17"/>
        <v>642000</v>
      </c>
      <c r="K34" s="98">
        <f t="shared" si="17"/>
        <v>643299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856000</v>
      </c>
      <c r="Q34" s="98">
        <f>$I34      +$K34      +$M34      +$O34</f>
        <v>857732</v>
      </c>
      <c r="R34" s="52">
        <f>IF(($H34      =0),0,((($J34      -$H34      )/$H34      )*100))</f>
        <v>200</v>
      </c>
      <c r="S34" s="53">
        <f>IF(($I34      =0),0,((($K34      -$I34      )/$I34      )*100))</f>
        <v>200</v>
      </c>
      <c r="T34" s="52">
        <f>IF($E34   =0,0,($P34   /$E34   )*100)</f>
        <v>52.970297029702976</v>
      </c>
      <c r="U34" s="54">
        <f>IF($E34   =0,0,($Q34   /$E34   )*100)</f>
        <v>53.077475247524752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5848000</v>
      </c>
      <c r="C36" s="93"/>
      <c r="D36" s="93"/>
      <c r="E36" s="93">
        <f t="shared" ref="E36:E41" si="18">$B36      +$C36      +$D36</f>
        <v>5848000</v>
      </c>
      <c r="F36" s="94">
        <v>3168000</v>
      </c>
      <c r="G36" s="95">
        <v>1800000</v>
      </c>
      <c r="H36" s="94"/>
      <c r="I36" s="95"/>
      <c r="J36" s="94">
        <v>1800000</v>
      </c>
      <c r="K36" s="95">
        <v>4436383</v>
      </c>
      <c r="L36" s="94"/>
      <c r="M36" s="95"/>
      <c r="N36" s="94"/>
      <c r="O36" s="95"/>
      <c r="P36" s="94">
        <f t="shared" ref="P36:P41" si="19">$H36      +$J36      +$L36      +$N36</f>
        <v>1800000</v>
      </c>
      <c r="Q36" s="95">
        <f t="shared" ref="Q36:Q41" si="20">$I36      +$K36      +$M36      +$O36</f>
        <v>4436383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30.779753761969904</v>
      </c>
      <c r="U36" s="50">
        <f t="shared" ref="U36:U40" si="24">IF(($E36      =0),0,(($Q36      /$E36      )*100))</f>
        <v>75.86154240766075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1750000</v>
      </c>
      <c r="C37" s="93"/>
      <c r="D37" s="93"/>
      <c r="E37" s="93">
        <f t="shared" si="18"/>
        <v>1750000</v>
      </c>
      <c r="F37" s="94">
        <v>1750000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7598000</v>
      </c>
      <c r="C41" s="96">
        <f>SUM(C36:C40)</f>
        <v>0</v>
      </c>
      <c r="D41" s="96"/>
      <c r="E41" s="96">
        <f t="shared" si="18"/>
        <v>7598000</v>
      </c>
      <c r="F41" s="97">
        <f t="shared" ref="F41:O41" si="25">SUM(F36:F40)</f>
        <v>4918000</v>
      </c>
      <c r="G41" s="98">
        <f t="shared" si="25"/>
        <v>1800000</v>
      </c>
      <c r="H41" s="97">
        <f t="shared" si="25"/>
        <v>0</v>
      </c>
      <c r="I41" s="98">
        <f t="shared" si="25"/>
        <v>0</v>
      </c>
      <c r="J41" s="97">
        <f t="shared" si="25"/>
        <v>1800000</v>
      </c>
      <c r="K41" s="98">
        <f t="shared" si="25"/>
        <v>4436383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1800000</v>
      </c>
      <c r="Q41" s="98">
        <f t="shared" si="20"/>
        <v>4436383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30.779753761969904</v>
      </c>
      <c r="U41" s="54">
        <f>IF((+$E36+$E39) =0,0,(Q41   /(+$E36+$E39) )*100)</f>
        <v>75.86154240766075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11014000</v>
      </c>
      <c r="C68" s="105">
        <f>SUM(C9:C15,C18:C24,C27:C30,C33,C36:C40,C43:C53,C56:C59,C62:C66)</f>
        <v>0</v>
      </c>
      <c r="D68" s="105"/>
      <c r="E68" s="105">
        <f t="shared" si="35"/>
        <v>11014000</v>
      </c>
      <c r="F68" s="106">
        <f t="shared" ref="F68:O68" si="43">SUM(F9:F15,F18:F24,F27:F30,F33,F36:F40,F43:F53,F56:F59,F62:F66)</f>
        <v>8334000</v>
      </c>
      <c r="G68" s="107">
        <f t="shared" si="43"/>
        <v>4732000</v>
      </c>
      <c r="H68" s="106">
        <f t="shared" si="43"/>
        <v>314000</v>
      </c>
      <c r="I68" s="107">
        <f t="shared" si="43"/>
        <v>1331764</v>
      </c>
      <c r="J68" s="106">
        <f t="shared" si="43"/>
        <v>2799000</v>
      </c>
      <c r="K68" s="107">
        <f t="shared" si="43"/>
        <v>5437350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3113000</v>
      </c>
      <c r="Q68" s="107">
        <f t="shared" si="37"/>
        <v>6769114</v>
      </c>
      <c r="R68" s="61">
        <f t="shared" si="38"/>
        <v>791.40127388535029</v>
      </c>
      <c r="S68" s="62">
        <f t="shared" si="39"/>
        <v>308.28179767586448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33.603195164075991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73.069019861830739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40913000</v>
      </c>
      <c r="C70" s="93"/>
      <c r="D70" s="93"/>
      <c r="E70" s="93">
        <f>$B70      +$C70      +$D70</f>
        <v>40913000</v>
      </c>
      <c r="F70" s="94">
        <v>40913000</v>
      </c>
      <c r="G70" s="95">
        <v>31913000</v>
      </c>
      <c r="H70" s="94">
        <v>9388000</v>
      </c>
      <c r="I70" s="95">
        <v>2746230</v>
      </c>
      <c r="J70" s="94">
        <v>22525000</v>
      </c>
      <c r="K70" s="95">
        <v>28445476</v>
      </c>
      <c r="L70" s="94"/>
      <c r="M70" s="95"/>
      <c r="N70" s="94"/>
      <c r="O70" s="95"/>
      <c r="P70" s="94">
        <f>$H70      +$J70      +$L70      +$N70</f>
        <v>31913000</v>
      </c>
      <c r="Q70" s="95">
        <f>$I70      +$K70      +$M70      +$O70</f>
        <v>31191706</v>
      </c>
      <c r="R70" s="48">
        <f>IF(($H70      =0),0,((($J70      -$H70      )/$H70      )*100))</f>
        <v>139.93395824456755</v>
      </c>
      <c r="S70" s="49">
        <f>IF(($I70      =0),0,((($K70      -$I70      )/$I70      )*100))</f>
        <v>935.80093437184803</v>
      </c>
      <c r="T70" s="48">
        <f>IF(($E70      =0),0,(($P70      /$E70      )*100))</f>
        <v>78.002102021362404</v>
      </c>
      <c r="U70" s="50">
        <f>IF(($E70      =0),0,(($Q70      /$E70      )*100))</f>
        <v>76.239107374184243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40913000</v>
      </c>
      <c r="C72" s="102">
        <f>SUM(C70:C71)</f>
        <v>0</v>
      </c>
      <c r="D72" s="102"/>
      <c r="E72" s="102">
        <f>$B72      +$C72      +$D72</f>
        <v>40913000</v>
      </c>
      <c r="F72" s="103">
        <f t="shared" ref="F72:O72" si="44">SUM(F70:F71)</f>
        <v>40913000</v>
      </c>
      <c r="G72" s="104">
        <f t="shared" si="44"/>
        <v>31913000</v>
      </c>
      <c r="H72" s="103">
        <f t="shared" si="44"/>
        <v>9388000</v>
      </c>
      <c r="I72" s="104">
        <f t="shared" si="44"/>
        <v>2746230</v>
      </c>
      <c r="J72" s="103">
        <f t="shared" si="44"/>
        <v>22525000</v>
      </c>
      <c r="K72" s="104">
        <f t="shared" si="44"/>
        <v>28445476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31913000</v>
      </c>
      <c r="Q72" s="104">
        <f>$I72      +$K72      +$M72      +$O72</f>
        <v>31191706</v>
      </c>
      <c r="R72" s="57">
        <f>IF(($H72      =0),0,((($J72      -$H72      )/$H72      )*100))</f>
        <v>139.93395824456755</v>
      </c>
      <c r="S72" s="58">
        <f>IF(($I72      =0),0,((($K72      -$I72      )/$I72      )*100))</f>
        <v>935.80093437184803</v>
      </c>
      <c r="T72" s="57">
        <f>IF(($E70      =0),0,(($P70      /$E70      )*100))</f>
        <v>78.002102021362404</v>
      </c>
      <c r="U72" s="59">
        <f>IF($E70   =0,0,($Q70   /$E70 )*100)</f>
        <v>76.239107374184243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40913000</v>
      </c>
      <c r="C73" s="105">
        <f>SUM(C70:C71)</f>
        <v>0</v>
      </c>
      <c r="D73" s="105"/>
      <c r="E73" s="105">
        <f>$B73      +$C73      +$D73</f>
        <v>40913000</v>
      </c>
      <c r="F73" s="106">
        <f t="shared" ref="F73:O73" si="45">SUM(F70:F71)</f>
        <v>40913000</v>
      </c>
      <c r="G73" s="107">
        <f t="shared" si="45"/>
        <v>31913000</v>
      </c>
      <c r="H73" s="106">
        <f t="shared" si="45"/>
        <v>9388000</v>
      </c>
      <c r="I73" s="107">
        <f t="shared" si="45"/>
        <v>2746230</v>
      </c>
      <c r="J73" s="106">
        <f t="shared" si="45"/>
        <v>22525000</v>
      </c>
      <c r="K73" s="107">
        <f t="shared" si="45"/>
        <v>28445476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31913000</v>
      </c>
      <c r="Q73" s="107">
        <f>$I73      +$K73      +$M73      +$O73</f>
        <v>31191706</v>
      </c>
      <c r="R73" s="61">
        <f>IF(($H73      =0),0,((($J73      -$H73      )/$H73      )*100))</f>
        <v>139.93395824456755</v>
      </c>
      <c r="S73" s="62">
        <f>IF(($I73      =0),0,((($K73      -$I73      )/$I73      )*100))</f>
        <v>935.80093437184803</v>
      </c>
      <c r="T73" s="61">
        <f>IF(($E70      =0),0,(($P70      /$E70      )*100))</f>
        <v>78.002102021362404</v>
      </c>
      <c r="U73" s="65">
        <f>IF($E70   =0,0,($Q70   /$E70 )*100)</f>
        <v>76.239107374184243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51927000</v>
      </c>
      <c r="C74" s="105">
        <f>SUM(C9:C15,C18:C24,C27:C30,C33,C36:C40,C43:C53,C56:C59,C62:C66,C70:C71)</f>
        <v>0</v>
      </c>
      <c r="D74" s="105"/>
      <c r="E74" s="105">
        <f>$B74      +$C74      +$D74</f>
        <v>51927000</v>
      </c>
      <c r="F74" s="106">
        <f t="shared" ref="F74:O74" si="46">SUM(F9:F15,F18:F24,F27:F30,F33,F36:F40,F43:F53,F56:F59,F62:F66,F70:F71)</f>
        <v>49247000</v>
      </c>
      <c r="G74" s="107">
        <f t="shared" si="46"/>
        <v>36645000</v>
      </c>
      <c r="H74" s="106">
        <f t="shared" si="46"/>
        <v>9702000</v>
      </c>
      <c r="I74" s="107">
        <f t="shared" si="46"/>
        <v>4077994</v>
      </c>
      <c r="J74" s="106">
        <f t="shared" si="46"/>
        <v>25324000</v>
      </c>
      <c r="K74" s="107">
        <f t="shared" si="46"/>
        <v>33882826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35026000</v>
      </c>
      <c r="Q74" s="107">
        <f>$I74      +$K74      +$M74      +$O74</f>
        <v>37960820</v>
      </c>
      <c r="R74" s="61">
        <f>IF(($H74      =0),0,((($J74      -$H74      )/$H74      )*100))</f>
        <v>161.01834673263244</v>
      </c>
      <c r="S74" s="62">
        <f>IF(($I74      =0),0,((($K74      -$I74      )/$I74      )*100))</f>
        <v>730.86993261883174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69.804890686968136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75.653825457879108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KWlajd3ifVzlbS9gNu/i4OmEsh4eo9OsDbiyLJ3e7x1YjGEr5Hu73fpJJwOXnFnYo8P9F9DeEM1i34oUHhedkA==" saltValue="WDvzXJjGK8TaEIzPTl7OX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205000</v>
      </c>
      <c r="I10" s="95">
        <v>-3000000</v>
      </c>
      <c r="J10" s="94">
        <v>608000</v>
      </c>
      <c r="K10" s="95">
        <v>148500</v>
      </c>
      <c r="L10" s="94"/>
      <c r="M10" s="95"/>
      <c r="N10" s="94"/>
      <c r="O10" s="95"/>
      <c r="P10" s="94">
        <f t="shared" ref="P10:P16" si="1">$H10      +$J10      +$L10      +$N10</f>
        <v>813000</v>
      </c>
      <c r="Q10" s="95">
        <f t="shared" ref="Q10:Q16" si="2">$I10      +$K10      +$M10      +$O10</f>
        <v>-2851500</v>
      </c>
      <c r="R10" s="48">
        <f t="shared" ref="R10:R16" si="3">IF(($H10      =0),0,((($J10      -$H10      )/$H10      )*100))</f>
        <v>196.58536585365854</v>
      </c>
      <c r="S10" s="49">
        <f t="shared" ref="S10:S16" si="4">IF(($I10      =0),0,((($K10      -$I10      )/$I10      )*100))</f>
        <v>-104.95000000000002</v>
      </c>
      <c r="T10" s="48">
        <f t="shared" ref="T10:T15" si="5">IF(($E10      =0),0,(($P10      /$E10      )*100))</f>
        <v>27.1</v>
      </c>
      <c r="U10" s="50">
        <f t="shared" ref="U10:U15" si="6">IF(($E10      =0),0,(($Q10      /$E10      )*100))</f>
        <v>-95.05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205000</v>
      </c>
      <c r="I16" s="98">
        <f t="shared" si="7"/>
        <v>-3000000</v>
      </c>
      <c r="J16" s="97">
        <f t="shared" si="7"/>
        <v>608000</v>
      </c>
      <c r="K16" s="98">
        <f t="shared" si="7"/>
        <v>148500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813000</v>
      </c>
      <c r="Q16" s="98">
        <f t="shared" si="2"/>
        <v>-2851500</v>
      </c>
      <c r="R16" s="52">
        <f t="shared" si="3"/>
        <v>196.58536585365854</v>
      </c>
      <c r="S16" s="53">
        <f t="shared" si="4"/>
        <v>-104.95000000000002</v>
      </c>
      <c r="T16" s="52">
        <f>IF((SUM($E9:$E13))=0,0,(P16/(SUM($E9:$E13))*100))</f>
        <v>27.1</v>
      </c>
      <c r="U16" s="54">
        <f>IF((SUM($E9:$E13))=0,0,(Q16/(SUM($E9:$E13))*100))</f>
        <v>-95.05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2498000</v>
      </c>
      <c r="C20" s="93"/>
      <c r="D20" s="93"/>
      <c r="E20" s="93">
        <f t="shared" si="8"/>
        <v>2498000</v>
      </c>
      <c r="F20" s="94">
        <v>2498000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2498000</v>
      </c>
      <c r="C25" s="96">
        <f>SUM(C18:C24)</f>
        <v>0</v>
      </c>
      <c r="D25" s="96"/>
      <c r="E25" s="96">
        <f t="shared" si="8"/>
        <v>2498000</v>
      </c>
      <c r="F25" s="97">
        <f t="shared" ref="F25:O25" si="15">SUM(F18:F24)</f>
        <v>2498000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2476000</v>
      </c>
      <c r="C30" s="93"/>
      <c r="D30" s="93"/>
      <c r="E30" s="93">
        <f>$B30      +$C30      +$D30</f>
        <v>2476000</v>
      </c>
      <c r="F30" s="94">
        <v>2476000</v>
      </c>
      <c r="G30" s="95">
        <v>1733000</v>
      </c>
      <c r="H30" s="94"/>
      <c r="I30" s="95"/>
      <c r="J30" s="94">
        <v>835000</v>
      </c>
      <c r="K30" s="95"/>
      <c r="L30" s="94"/>
      <c r="M30" s="95"/>
      <c r="N30" s="94"/>
      <c r="O30" s="95"/>
      <c r="P30" s="94">
        <f>$H30      +$J30      +$L30      +$N30</f>
        <v>835000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33.723747980613894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2476000</v>
      </c>
      <c r="C31" s="96">
        <f>SUM(C27:C30)</f>
        <v>0</v>
      </c>
      <c r="D31" s="96"/>
      <c r="E31" s="96">
        <f>$B31      +$C31      +$D31</f>
        <v>2476000</v>
      </c>
      <c r="F31" s="97">
        <f t="shared" ref="F31:O31" si="16">SUM(F27:F30)</f>
        <v>2476000</v>
      </c>
      <c r="G31" s="98">
        <f t="shared" si="16"/>
        <v>1733000</v>
      </c>
      <c r="H31" s="97">
        <f t="shared" si="16"/>
        <v>0</v>
      </c>
      <c r="I31" s="98">
        <f t="shared" si="16"/>
        <v>0</v>
      </c>
      <c r="J31" s="97">
        <f t="shared" si="16"/>
        <v>835000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835000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33.723747980613894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6799000</v>
      </c>
      <c r="C33" s="93"/>
      <c r="D33" s="93"/>
      <c r="E33" s="93">
        <f>$B33      +$C33      +$D33</f>
        <v>6799000</v>
      </c>
      <c r="F33" s="94">
        <v>6799000</v>
      </c>
      <c r="G33" s="95">
        <v>4759000</v>
      </c>
      <c r="H33" s="94">
        <v>1699000</v>
      </c>
      <c r="I33" s="95">
        <v>4587664</v>
      </c>
      <c r="J33" s="94">
        <v>618000</v>
      </c>
      <c r="K33" s="95">
        <v>2223939</v>
      </c>
      <c r="L33" s="94"/>
      <c r="M33" s="95"/>
      <c r="N33" s="94"/>
      <c r="O33" s="95"/>
      <c r="P33" s="94">
        <f>$H33      +$J33      +$L33      +$N33</f>
        <v>2317000</v>
      </c>
      <c r="Q33" s="95">
        <f>$I33      +$K33      +$M33      +$O33</f>
        <v>6811603</v>
      </c>
      <c r="R33" s="48">
        <f>IF(($H33      =0),0,((($J33      -$H33      )/$H33      )*100))</f>
        <v>-63.625662154208364</v>
      </c>
      <c r="S33" s="49">
        <f>IF(($I33      =0),0,((($K33      -$I33      )/$I33      )*100))</f>
        <v>-51.523498669475352</v>
      </c>
      <c r="T33" s="48">
        <f>IF(($E33      =0),0,(($P33      /$E33      )*100))</f>
        <v>34.078540961906164</v>
      </c>
      <c r="U33" s="50">
        <f>IF(($E33      =0),0,(($Q33      /$E33      )*100))</f>
        <v>100.18536549492572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6799000</v>
      </c>
      <c r="C34" s="96">
        <f>C33</f>
        <v>0</v>
      </c>
      <c r="D34" s="96"/>
      <c r="E34" s="96">
        <f>$B34      +$C34      +$D34</f>
        <v>6799000</v>
      </c>
      <c r="F34" s="97">
        <f t="shared" ref="F34:O34" si="17">F33</f>
        <v>6799000</v>
      </c>
      <c r="G34" s="98">
        <f t="shared" si="17"/>
        <v>4759000</v>
      </c>
      <c r="H34" s="97">
        <f t="shared" si="17"/>
        <v>1699000</v>
      </c>
      <c r="I34" s="98">
        <f t="shared" si="17"/>
        <v>4587664</v>
      </c>
      <c r="J34" s="97">
        <f t="shared" si="17"/>
        <v>618000</v>
      </c>
      <c r="K34" s="98">
        <f t="shared" si="17"/>
        <v>2223939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2317000</v>
      </c>
      <c r="Q34" s="98">
        <f>$I34      +$K34      +$M34      +$O34</f>
        <v>6811603</v>
      </c>
      <c r="R34" s="52">
        <f>IF(($H34      =0),0,((($J34      -$H34      )/$H34      )*100))</f>
        <v>-63.625662154208364</v>
      </c>
      <c r="S34" s="53">
        <f>IF(($I34      =0),0,((($K34      -$I34      )/$I34      )*100))</f>
        <v>-51.523498669475352</v>
      </c>
      <c r="T34" s="52">
        <f>IF($E34   =0,0,($P34   /$E34   )*100)</f>
        <v>34.078540961906164</v>
      </c>
      <c r="U34" s="54">
        <f>IF($E34   =0,0,($Q34   /$E34   )*100)</f>
        <v>100.18536549492572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365407000</v>
      </c>
      <c r="C45" s="93"/>
      <c r="D45" s="93"/>
      <c r="E45" s="93">
        <f t="shared" si="26"/>
        <v>365407000</v>
      </c>
      <c r="F45" s="94">
        <v>365407000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47998000</v>
      </c>
      <c r="C52" s="93"/>
      <c r="D52" s="93"/>
      <c r="E52" s="93">
        <f t="shared" si="26"/>
        <v>47998000</v>
      </c>
      <c r="F52" s="94">
        <v>47998000</v>
      </c>
      <c r="G52" s="95">
        <v>0</v>
      </c>
      <c r="H52" s="94"/>
      <c r="I52" s="95">
        <v>-105419786</v>
      </c>
      <c r="J52" s="94"/>
      <c r="K52" s="95">
        <v>87616489</v>
      </c>
      <c r="L52" s="94"/>
      <c r="M52" s="95"/>
      <c r="N52" s="94"/>
      <c r="O52" s="95"/>
      <c r="P52" s="94">
        <f t="shared" si="27"/>
        <v>0</v>
      </c>
      <c r="Q52" s="95">
        <f t="shared" si="28"/>
        <v>-17803297</v>
      </c>
      <c r="R52" s="48">
        <f t="shared" si="29"/>
        <v>0</v>
      </c>
      <c r="S52" s="49">
        <f t="shared" si="30"/>
        <v>-183.11199664169305</v>
      </c>
      <c r="T52" s="48">
        <f t="shared" si="31"/>
        <v>0</v>
      </c>
      <c r="U52" s="50">
        <f t="shared" si="32"/>
        <v>-37.091747572815535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93310000</v>
      </c>
      <c r="C53" s="93"/>
      <c r="D53" s="93"/>
      <c r="E53" s="93">
        <f t="shared" si="26"/>
        <v>93310000</v>
      </c>
      <c r="F53" s="94">
        <v>93310000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506715000</v>
      </c>
      <c r="C54" s="96">
        <f>SUM(C43:C53)</f>
        <v>0</v>
      </c>
      <c r="D54" s="96"/>
      <c r="E54" s="96">
        <f t="shared" si="26"/>
        <v>506715000</v>
      </c>
      <c r="F54" s="97">
        <f t="shared" ref="F54:O54" si="33">SUM(F43:F53)</f>
        <v>506715000</v>
      </c>
      <c r="G54" s="98">
        <f t="shared" si="33"/>
        <v>0</v>
      </c>
      <c r="H54" s="97">
        <f t="shared" si="33"/>
        <v>0</v>
      </c>
      <c r="I54" s="98">
        <f t="shared" si="33"/>
        <v>-105419786</v>
      </c>
      <c r="J54" s="97">
        <f t="shared" si="33"/>
        <v>0</v>
      </c>
      <c r="K54" s="98">
        <f t="shared" si="33"/>
        <v>87616489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-17803297</v>
      </c>
      <c r="R54" s="52">
        <f t="shared" si="29"/>
        <v>0</v>
      </c>
      <c r="S54" s="53">
        <f t="shared" si="30"/>
        <v>-183.11199664169305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-37.091747572815535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521488000</v>
      </c>
      <c r="C68" s="105">
        <f>SUM(C9:C15,C18:C24,C27:C30,C33,C36:C40,C43:C53,C56:C59,C62:C66)</f>
        <v>0</v>
      </c>
      <c r="D68" s="105"/>
      <c r="E68" s="105">
        <f t="shared" si="35"/>
        <v>521488000</v>
      </c>
      <c r="F68" s="106">
        <f t="shared" ref="F68:O68" si="43">SUM(F9:F15,F18:F24,F27:F30,F33,F36:F40,F43:F53,F56:F59,F62:F66)</f>
        <v>521488000</v>
      </c>
      <c r="G68" s="107">
        <f t="shared" si="43"/>
        <v>9492000</v>
      </c>
      <c r="H68" s="106">
        <f t="shared" si="43"/>
        <v>1904000</v>
      </c>
      <c r="I68" s="107">
        <f t="shared" si="43"/>
        <v>-103832122</v>
      </c>
      <c r="J68" s="106">
        <f t="shared" si="43"/>
        <v>2061000</v>
      </c>
      <c r="K68" s="107">
        <f t="shared" si="43"/>
        <v>89988928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3965000</v>
      </c>
      <c r="Q68" s="107">
        <f t="shared" si="37"/>
        <v>-13843194</v>
      </c>
      <c r="R68" s="61">
        <f t="shared" si="38"/>
        <v>8.2457983193277311</v>
      </c>
      <c r="S68" s="62">
        <f t="shared" si="39"/>
        <v>-186.66771541084367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6.5784016060259161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-22.967487929918871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524667000</v>
      </c>
      <c r="C70" s="93">
        <v>-5305000</v>
      </c>
      <c r="D70" s="93"/>
      <c r="E70" s="93">
        <f>$B70      +$C70      +$D70</f>
        <v>519362000</v>
      </c>
      <c r="F70" s="94">
        <v>519362000</v>
      </c>
      <c r="G70" s="95">
        <v>370667000</v>
      </c>
      <c r="H70" s="94">
        <v>84768000</v>
      </c>
      <c r="I70" s="95">
        <v>47890793</v>
      </c>
      <c r="J70" s="94">
        <v>149384000</v>
      </c>
      <c r="K70" s="95">
        <v>89693721</v>
      </c>
      <c r="L70" s="94"/>
      <c r="M70" s="95"/>
      <c r="N70" s="94"/>
      <c r="O70" s="95"/>
      <c r="P70" s="94">
        <f>$H70      +$J70      +$L70      +$N70</f>
        <v>234152000</v>
      </c>
      <c r="Q70" s="95">
        <f>$I70      +$K70      +$M70      +$O70</f>
        <v>137584514</v>
      </c>
      <c r="R70" s="48">
        <f>IF(($H70      =0),0,((($J70      -$H70      )/$H70      )*100))</f>
        <v>76.226878067195173</v>
      </c>
      <c r="S70" s="49">
        <f>IF(($I70      =0),0,((($K70      -$I70      )/$I70      )*100))</f>
        <v>87.288026322721365</v>
      </c>
      <c r="T70" s="48">
        <f>IF(($E70      =0),0,(($P70      /$E70      )*100))</f>
        <v>45.084546039178839</v>
      </c>
      <c r="U70" s="50">
        <f>IF(($E70      =0),0,(($Q70      /$E70      )*100))</f>
        <v>26.491062880996296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524667000</v>
      </c>
      <c r="C72" s="102">
        <f>SUM(C70:C71)</f>
        <v>-5305000</v>
      </c>
      <c r="D72" s="102"/>
      <c r="E72" s="102">
        <f>$B72      +$C72      +$D72</f>
        <v>519362000</v>
      </c>
      <c r="F72" s="103">
        <f t="shared" ref="F72:O72" si="44">SUM(F70:F71)</f>
        <v>519362000</v>
      </c>
      <c r="G72" s="104">
        <f t="shared" si="44"/>
        <v>370667000</v>
      </c>
      <c r="H72" s="103">
        <f t="shared" si="44"/>
        <v>84768000</v>
      </c>
      <c r="I72" s="104">
        <f t="shared" si="44"/>
        <v>47890793</v>
      </c>
      <c r="J72" s="103">
        <f t="shared" si="44"/>
        <v>149384000</v>
      </c>
      <c r="K72" s="104">
        <f t="shared" si="44"/>
        <v>89693721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234152000</v>
      </c>
      <c r="Q72" s="104">
        <f>$I72      +$K72      +$M72      +$O72</f>
        <v>137584514</v>
      </c>
      <c r="R72" s="57">
        <f>IF(($H72      =0),0,((($J72      -$H72      )/$H72      )*100))</f>
        <v>76.226878067195173</v>
      </c>
      <c r="S72" s="58">
        <f>IF(($I72      =0),0,((($K72      -$I72      )/$I72      )*100))</f>
        <v>87.288026322721365</v>
      </c>
      <c r="T72" s="57">
        <f>IF(($E70      =0),0,(($P70      /$E70      )*100))</f>
        <v>45.084546039178839</v>
      </c>
      <c r="U72" s="59">
        <f>IF($E70   =0,0,($Q70   /$E70 )*100)</f>
        <v>26.491062880996296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524667000</v>
      </c>
      <c r="C73" s="105">
        <f>SUM(C70:C71)</f>
        <v>-5305000</v>
      </c>
      <c r="D73" s="105"/>
      <c r="E73" s="105">
        <f>$B73      +$C73      +$D73</f>
        <v>519362000</v>
      </c>
      <c r="F73" s="106">
        <f t="shared" ref="F73:O73" si="45">SUM(F70:F71)</f>
        <v>519362000</v>
      </c>
      <c r="G73" s="107">
        <f t="shared" si="45"/>
        <v>370667000</v>
      </c>
      <c r="H73" s="106">
        <f t="shared" si="45"/>
        <v>84768000</v>
      </c>
      <c r="I73" s="107">
        <f t="shared" si="45"/>
        <v>47890793</v>
      </c>
      <c r="J73" s="106">
        <f t="shared" si="45"/>
        <v>149384000</v>
      </c>
      <c r="K73" s="107">
        <f t="shared" si="45"/>
        <v>89693721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234152000</v>
      </c>
      <c r="Q73" s="107">
        <f>$I73      +$K73      +$M73      +$O73</f>
        <v>137584514</v>
      </c>
      <c r="R73" s="61">
        <f>IF(($H73      =0),0,((($J73      -$H73      )/$H73      )*100))</f>
        <v>76.226878067195173</v>
      </c>
      <c r="S73" s="62">
        <f>IF(($I73      =0),0,((($K73      -$I73      )/$I73      )*100))</f>
        <v>87.288026322721365</v>
      </c>
      <c r="T73" s="61">
        <f>IF(($E70      =0),0,(($P70      /$E70      )*100))</f>
        <v>45.084546039178839</v>
      </c>
      <c r="U73" s="65">
        <f>IF($E70   =0,0,($Q70   /$E70 )*100)</f>
        <v>26.491062880996296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1046155000</v>
      </c>
      <c r="C74" s="105">
        <f>SUM(C9:C15,C18:C24,C27:C30,C33,C36:C40,C43:C53,C56:C59,C62:C66,C70:C71)</f>
        <v>-5305000</v>
      </c>
      <c r="D74" s="105"/>
      <c r="E74" s="105">
        <f>$B74      +$C74      +$D74</f>
        <v>1040850000</v>
      </c>
      <c r="F74" s="106">
        <f t="shared" ref="F74:O74" si="46">SUM(F9:F15,F18:F24,F27:F30,F33,F36:F40,F43:F53,F56:F59,F62:F66,F70:F71)</f>
        <v>1040850000</v>
      </c>
      <c r="G74" s="107">
        <f t="shared" si="46"/>
        <v>380159000</v>
      </c>
      <c r="H74" s="106">
        <f t="shared" si="46"/>
        <v>86672000</v>
      </c>
      <c r="I74" s="107">
        <f t="shared" si="46"/>
        <v>-55941329</v>
      </c>
      <c r="J74" s="106">
        <f t="shared" si="46"/>
        <v>151445000</v>
      </c>
      <c r="K74" s="107">
        <f t="shared" si="46"/>
        <v>179682649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238117000</v>
      </c>
      <c r="Q74" s="107">
        <f>$I74      +$K74      +$M74      +$O74</f>
        <v>123741320</v>
      </c>
      <c r="R74" s="61">
        <f>IF(($H74      =0),0,((($J74      -$H74      )/$H74      )*100))</f>
        <v>74.733477939819096</v>
      </c>
      <c r="S74" s="62">
        <f>IF(($I74      =0),0,((($K74      -$I74      )/$I74      )*100))</f>
        <v>-421.19839162205102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41.080507560792569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21.34814495328957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21418000</v>
      </c>
      <c r="C87" s="119">
        <f t="shared" si="55"/>
        <v>60000</v>
      </c>
      <c r="D87" s="119">
        <f t="shared" si="55"/>
        <v>0</v>
      </c>
      <c r="E87" s="119">
        <f t="shared" si="55"/>
        <v>21478000</v>
      </c>
      <c r="F87" s="119">
        <f t="shared" si="55"/>
        <v>0</v>
      </c>
      <c r="G87" s="119">
        <f t="shared" si="55"/>
        <v>0</v>
      </c>
      <c r="H87" s="119">
        <f t="shared" si="55"/>
        <v>75000</v>
      </c>
      <c r="I87" s="119">
        <f t="shared" si="55"/>
        <v>0</v>
      </c>
      <c r="J87" s="119">
        <f t="shared" si="55"/>
        <v>25000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100000</v>
      </c>
      <c r="Q87" s="120">
        <f t="shared" si="55"/>
        <v>0</v>
      </c>
      <c r="R87" s="85">
        <f t="shared" si="55"/>
        <v>-66.666666666666657</v>
      </c>
      <c r="S87" s="85">
        <f t="shared" si="55"/>
        <v>0</v>
      </c>
      <c r="T87" s="86">
        <f>IF(SUM($E88:$E96) =0,0,(P87   /SUM($E88:$E96) )*100)</f>
        <v>0.46559269950647175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>
        <v>99000</v>
      </c>
      <c r="C88" s="121">
        <v>60000</v>
      </c>
      <c r="D88" s="121"/>
      <c r="E88" s="121">
        <f t="shared" ref="E88:E96" si="56">$B88      +$C88      +$D88</f>
        <v>159000</v>
      </c>
      <c r="F88" s="121">
        <v>0</v>
      </c>
      <c r="G88" s="121">
        <v>0</v>
      </c>
      <c r="H88" s="121">
        <v>75000</v>
      </c>
      <c r="I88" s="121"/>
      <c r="J88" s="121">
        <v>25000</v>
      </c>
      <c r="K88" s="121"/>
      <c r="L88" s="121"/>
      <c r="M88" s="121"/>
      <c r="N88" s="121"/>
      <c r="O88" s="121"/>
      <c r="P88" s="121">
        <f t="shared" ref="P88:P96" si="57">$H88      +$J88      +$L88      +$N88</f>
        <v>100000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-66.666666666666657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62.893081761006286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21319000</v>
      </c>
      <c r="C91" s="93"/>
      <c r="D91" s="93"/>
      <c r="E91" s="93">
        <f t="shared" si="56"/>
        <v>21319000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21418000</v>
      </c>
      <c r="C114" s="128">
        <f t="shared" si="69"/>
        <v>60000</v>
      </c>
      <c r="D114" s="128">
        <f t="shared" si="69"/>
        <v>0</v>
      </c>
      <c r="E114" s="128">
        <f t="shared" si="69"/>
        <v>21478000</v>
      </c>
      <c r="F114" s="128">
        <f t="shared" si="69"/>
        <v>0</v>
      </c>
      <c r="G114" s="128">
        <f t="shared" si="69"/>
        <v>0</v>
      </c>
      <c r="H114" s="128">
        <f t="shared" si="69"/>
        <v>75000</v>
      </c>
      <c r="I114" s="128">
        <f t="shared" si="69"/>
        <v>0</v>
      </c>
      <c r="J114" s="128">
        <f t="shared" si="69"/>
        <v>25000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100000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4.6559269950647176E-3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21418000</v>
      </c>
      <c r="C115" s="130">
        <f t="shared" ref="C115:Q115" si="70">C87</f>
        <v>60000</v>
      </c>
      <c r="D115" s="130">
        <f t="shared" si="70"/>
        <v>0</v>
      </c>
      <c r="E115" s="130">
        <f t="shared" si="70"/>
        <v>21478000</v>
      </c>
      <c r="F115" s="130">
        <f t="shared" si="70"/>
        <v>0</v>
      </c>
      <c r="G115" s="130">
        <f t="shared" si="70"/>
        <v>0</v>
      </c>
      <c r="H115" s="130">
        <f t="shared" si="70"/>
        <v>75000</v>
      </c>
      <c r="I115" s="130">
        <f t="shared" si="70"/>
        <v>0</v>
      </c>
      <c r="J115" s="130">
        <f t="shared" si="70"/>
        <v>25000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100000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4.6559269950647176E-3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XYNZ2KJ0KOlmxnuMFVZukGs2+MnyaSkbQqKyYEsAfaOFFJn7dhof/LouhP/m4IzoDatAb20m2cWNXO2ivNT4sA==" saltValue="/XXZQTO+3WCyYGPiqeRG3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903000</v>
      </c>
      <c r="I10" s="95"/>
      <c r="J10" s="94">
        <v>295000</v>
      </c>
      <c r="K10" s="95"/>
      <c r="L10" s="94"/>
      <c r="M10" s="95"/>
      <c r="N10" s="94"/>
      <c r="O10" s="95"/>
      <c r="P10" s="94">
        <f t="shared" ref="P10:P16" si="1">$H10      +$J10      +$L10      +$N10</f>
        <v>1198000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-67.331118493909187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39.93333333333333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903000</v>
      </c>
      <c r="I16" s="98">
        <f t="shared" si="7"/>
        <v>0</v>
      </c>
      <c r="J16" s="97">
        <f t="shared" si="7"/>
        <v>295000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1198000</v>
      </c>
      <c r="Q16" s="98">
        <f t="shared" si="2"/>
        <v>0</v>
      </c>
      <c r="R16" s="52">
        <f t="shared" si="3"/>
        <v>-67.331118493909187</v>
      </c>
      <c r="S16" s="53">
        <f t="shared" si="4"/>
        <v>0</v>
      </c>
      <c r="T16" s="52">
        <f>IF((SUM($E9:$E13))=0,0,(P16/(SUM($E9:$E13))*100))</f>
        <v>39.93333333333333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1975000</v>
      </c>
      <c r="C33" s="93"/>
      <c r="D33" s="93"/>
      <c r="E33" s="93">
        <f>$B33      +$C33      +$D33</f>
        <v>1975000</v>
      </c>
      <c r="F33" s="94">
        <v>1975000</v>
      </c>
      <c r="G33" s="95">
        <v>1382000</v>
      </c>
      <c r="H33" s="94">
        <v>493000</v>
      </c>
      <c r="I33" s="95"/>
      <c r="J33" s="94"/>
      <c r="K33" s="95"/>
      <c r="L33" s="94"/>
      <c r="M33" s="95"/>
      <c r="N33" s="94"/>
      <c r="O33" s="95"/>
      <c r="P33" s="94">
        <f>$H33      +$J33      +$L33      +$N33</f>
        <v>493000</v>
      </c>
      <c r="Q33" s="95">
        <f>$I33      +$K33      +$M33      +$O33</f>
        <v>0</v>
      </c>
      <c r="R33" s="48">
        <f>IF(($H33      =0),0,((($J33      -$H33      )/$H33      )*100))</f>
        <v>-100</v>
      </c>
      <c r="S33" s="49">
        <f>IF(($I33      =0),0,((($K33      -$I33      )/$I33      )*100))</f>
        <v>0</v>
      </c>
      <c r="T33" s="48">
        <f>IF(($E33      =0),0,(($P33      /$E33      )*100))</f>
        <v>24.962025316455698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1975000</v>
      </c>
      <c r="C34" s="96">
        <f>C33</f>
        <v>0</v>
      </c>
      <c r="D34" s="96"/>
      <c r="E34" s="96">
        <f>$B34      +$C34      +$D34</f>
        <v>1975000</v>
      </c>
      <c r="F34" s="97">
        <f t="shared" ref="F34:O34" si="17">F33</f>
        <v>1975000</v>
      </c>
      <c r="G34" s="98">
        <f t="shared" si="17"/>
        <v>1382000</v>
      </c>
      <c r="H34" s="97">
        <f t="shared" si="17"/>
        <v>493000</v>
      </c>
      <c r="I34" s="98">
        <f t="shared" si="17"/>
        <v>0</v>
      </c>
      <c r="J34" s="97">
        <f t="shared" si="17"/>
        <v>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493000</v>
      </c>
      <c r="Q34" s="98">
        <f>$I34      +$K34      +$M34      +$O34</f>
        <v>0</v>
      </c>
      <c r="R34" s="52">
        <f>IF(($H34      =0),0,((($J34      -$H34      )/$H34      )*100))</f>
        <v>-100</v>
      </c>
      <c r="S34" s="53">
        <f>IF(($I34      =0),0,((($K34      -$I34      )/$I34      )*100))</f>
        <v>0</v>
      </c>
      <c r="T34" s="52">
        <f>IF($E34   =0,0,($P34   /$E34   )*100)</f>
        <v>24.962025316455698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1464000</v>
      </c>
      <c r="C37" s="93"/>
      <c r="D37" s="93"/>
      <c r="E37" s="93">
        <f t="shared" si="18"/>
        <v>1464000</v>
      </c>
      <c r="F37" s="94">
        <v>1464000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1464000</v>
      </c>
      <c r="C41" s="96">
        <f>SUM(C36:C40)</f>
        <v>0</v>
      </c>
      <c r="D41" s="96"/>
      <c r="E41" s="96">
        <f t="shared" si="18"/>
        <v>1464000</v>
      </c>
      <c r="F41" s="97">
        <f t="shared" ref="F41:O41" si="25">SUM(F36:F40)</f>
        <v>1464000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6439000</v>
      </c>
      <c r="C68" s="105">
        <f>SUM(C9:C15,C18:C24,C27:C30,C33,C36:C40,C43:C53,C56:C59,C62:C66)</f>
        <v>0</v>
      </c>
      <c r="D68" s="105"/>
      <c r="E68" s="105">
        <f t="shared" si="35"/>
        <v>6439000</v>
      </c>
      <c r="F68" s="106">
        <f t="shared" ref="F68:O68" si="43">SUM(F9:F15,F18:F24,F27:F30,F33,F36:F40,F43:F53,F56:F59,F62:F66)</f>
        <v>6439000</v>
      </c>
      <c r="G68" s="107">
        <f t="shared" si="43"/>
        <v>4382000</v>
      </c>
      <c r="H68" s="106">
        <f t="shared" si="43"/>
        <v>1396000</v>
      </c>
      <c r="I68" s="107">
        <f t="shared" si="43"/>
        <v>0</v>
      </c>
      <c r="J68" s="106">
        <f t="shared" si="43"/>
        <v>295000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1691000</v>
      </c>
      <c r="Q68" s="107">
        <f t="shared" si="37"/>
        <v>0</v>
      </c>
      <c r="R68" s="61">
        <f t="shared" si="38"/>
        <v>-78.868194842406879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33.989949748743719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33559000</v>
      </c>
      <c r="C70" s="93"/>
      <c r="D70" s="93"/>
      <c r="E70" s="93">
        <f>$B70      +$C70      +$D70</f>
        <v>33559000</v>
      </c>
      <c r="F70" s="94">
        <v>33559000</v>
      </c>
      <c r="G70" s="95">
        <v>23500000</v>
      </c>
      <c r="H70" s="94">
        <v>8620000</v>
      </c>
      <c r="I70" s="95"/>
      <c r="J70" s="94">
        <v>1539000</v>
      </c>
      <c r="K70" s="95"/>
      <c r="L70" s="94"/>
      <c r="M70" s="95"/>
      <c r="N70" s="94"/>
      <c r="O70" s="95"/>
      <c r="P70" s="94">
        <f>$H70      +$J70      +$L70      +$N70</f>
        <v>10159000</v>
      </c>
      <c r="Q70" s="95">
        <f>$I70      +$K70      +$M70      +$O70</f>
        <v>0</v>
      </c>
      <c r="R70" s="48">
        <f>IF(($H70      =0),0,((($J70      -$H70      )/$H70      )*100))</f>
        <v>-82.146171693735511</v>
      </c>
      <c r="S70" s="49">
        <f>IF(($I70      =0),0,((($K70      -$I70      )/$I70      )*100))</f>
        <v>0</v>
      </c>
      <c r="T70" s="48">
        <f>IF(($E70      =0),0,(($P70      /$E70      )*100))</f>
        <v>30.272058166214727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33559000</v>
      </c>
      <c r="C72" s="102">
        <f>SUM(C70:C71)</f>
        <v>0</v>
      </c>
      <c r="D72" s="102"/>
      <c r="E72" s="102">
        <f>$B72      +$C72      +$D72</f>
        <v>33559000</v>
      </c>
      <c r="F72" s="103">
        <f t="shared" ref="F72:O72" si="44">SUM(F70:F71)</f>
        <v>33559000</v>
      </c>
      <c r="G72" s="104">
        <f t="shared" si="44"/>
        <v>23500000</v>
      </c>
      <c r="H72" s="103">
        <f t="shared" si="44"/>
        <v>8620000</v>
      </c>
      <c r="I72" s="104">
        <f t="shared" si="44"/>
        <v>0</v>
      </c>
      <c r="J72" s="103">
        <f t="shared" si="44"/>
        <v>1539000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10159000</v>
      </c>
      <c r="Q72" s="104">
        <f>$I72      +$K72      +$M72      +$O72</f>
        <v>0</v>
      </c>
      <c r="R72" s="57">
        <f>IF(($H72      =0),0,((($J72      -$H72      )/$H72      )*100))</f>
        <v>-82.146171693735511</v>
      </c>
      <c r="S72" s="58">
        <f>IF(($I72      =0),0,((($K72      -$I72      )/$I72      )*100))</f>
        <v>0</v>
      </c>
      <c r="T72" s="57">
        <f>IF(($E70      =0),0,(($P70      /$E70      )*100))</f>
        <v>30.272058166214727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33559000</v>
      </c>
      <c r="C73" s="105">
        <f>SUM(C70:C71)</f>
        <v>0</v>
      </c>
      <c r="D73" s="105"/>
      <c r="E73" s="105">
        <f>$B73      +$C73      +$D73</f>
        <v>33559000</v>
      </c>
      <c r="F73" s="106">
        <f t="shared" ref="F73:O73" si="45">SUM(F70:F71)</f>
        <v>33559000</v>
      </c>
      <c r="G73" s="107">
        <f t="shared" si="45"/>
        <v>23500000</v>
      </c>
      <c r="H73" s="106">
        <f t="shared" si="45"/>
        <v>8620000</v>
      </c>
      <c r="I73" s="107">
        <f t="shared" si="45"/>
        <v>0</v>
      </c>
      <c r="J73" s="106">
        <f t="shared" si="45"/>
        <v>1539000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10159000</v>
      </c>
      <c r="Q73" s="107">
        <f>$I73      +$K73      +$M73      +$O73</f>
        <v>0</v>
      </c>
      <c r="R73" s="61">
        <f>IF(($H73      =0),0,((($J73      -$H73      )/$H73      )*100))</f>
        <v>-82.146171693735511</v>
      </c>
      <c r="S73" s="62">
        <f>IF(($I73      =0),0,((($K73      -$I73      )/$I73      )*100))</f>
        <v>0</v>
      </c>
      <c r="T73" s="61">
        <f>IF(($E70      =0),0,(($P70      /$E70      )*100))</f>
        <v>30.272058166214727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39998000</v>
      </c>
      <c r="C74" s="105">
        <f>SUM(C9:C15,C18:C24,C27:C30,C33,C36:C40,C43:C53,C56:C59,C62:C66,C70:C71)</f>
        <v>0</v>
      </c>
      <c r="D74" s="105"/>
      <c r="E74" s="105">
        <f>$B74      +$C74      +$D74</f>
        <v>39998000</v>
      </c>
      <c r="F74" s="106">
        <f t="shared" ref="F74:O74" si="46">SUM(F9:F15,F18:F24,F27:F30,F33,F36:F40,F43:F53,F56:F59,F62:F66,F70:F71)</f>
        <v>39998000</v>
      </c>
      <c r="G74" s="107">
        <f t="shared" si="46"/>
        <v>27882000</v>
      </c>
      <c r="H74" s="106">
        <f t="shared" si="46"/>
        <v>10016000</v>
      </c>
      <c r="I74" s="107">
        <f t="shared" si="46"/>
        <v>0</v>
      </c>
      <c r="J74" s="106">
        <f t="shared" si="46"/>
        <v>1834000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11850000</v>
      </c>
      <c r="Q74" s="107">
        <f>$I74      +$K74      +$M74      +$O74</f>
        <v>0</v>
      </c>
      <c r="R74" s="61">
        <f>IF(($H74      =0),0,((($J74      -$H74      )/$H74      )*100))</f>
        <v>-81.689297124600628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30.75206311309493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ERZOk8FG2EynsLrQVFKDkTC0/2xaNYfWqqU17PpCodFxwXxpXYEbRt+qganwq0Bu/L0T7l7nXVu9mVr3Y2JZaw==" saltValue="ky6m7hndXqHhtJ3xg7ygR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115000</v>
      </c>
      <c r="I10" s="95">
        <v>86536</v>
      </c>
      <c r="J10" s="94">
        <v>311000</v>
      </c>
      <c r="K10" s="95">
        <v>309857</v>
      </c>
      <c r="L10" s="94"/>
      <c r="M10" s="95"/>
      <c r="N10" s="94"/>
      <c r="O10" s="95"/>
      <c r="P10" s="94">
        <f t="shared" ref="P10:P16" si="1">$H10      +$J10      +$L10      +$N10</f>
        <v>426000</v>
      </c>
      <c r="Q10" s="95">
        <f t="shared" ref="Q10:Q16" si="2">$I10      +$K10      +$M10      +$O10</f>
        <v>396393</v>
      </c>
      <c r="R10" s="48">
        <f t="shared" ref="R10:R16" si="3">IF(($H10      =0),0,((($J10      -$H10      )/$H10      )*100))</f>
        <v>170.43478260869566</v>
      </c>
      <c r="S10" s="49">
        <f t="shared" ref="S10:S16" si="4">IF(($I10      =0),0,((($K10      -$I10      )/$I10      )*100))</f>
        <v>258.06716279929742</v>
      </c>
      <c r="T10" s="48">
        <f t="shared" ref="T10:T15" si="5">IF(($E10      =0),0,(($P10      /$E10      )*100))</f>
        <v>23.666666666666668</v>
      </c>
      <c r="U10" s="50">
        <f t="shared" ref="U10:U15" si="6">IF(($E10      =0),0,(($Q10      /$E10      )*100))</f>
        <v>22.021833333333333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7000000</v>
      </c>
      <c r="C11" s="93"/>
      <c r="D11" s="93"/>
      <c r="E11" s="93">
        <f t="shared" si="0"/>
        <v>7000000</v>
      </c>
      <c r="F11" s="94">
        <v>7000000</v>
      </c>
      <c r="G11" s="95">
        <v>4000000</v>
      </c>
      <c r="H11" s="94">
        <v>1340000</v>
      </c>
      <c r="I11" s="95">
        <v>1525719</v>
      </c>
      <c r="J11" s="94">
        <v>2566000</v>
      </c>
      <c r="K11" s="95">
        <v>1992414</v>
      </c>
      <c r="L11" s="94"/>
      <c r="M11" s="95"/>
      <c r="N11" s="94"/>
      <c r="O11" s="95"/>
      <c r="P11" s="94">
        <f t="shared" si="1"/>
        <v>3906000</v>
      </c>
      <c r="Q11" s="95">
        <f t="shared" si="2"/>
        <v>3518133</v>
      </c>
      <c r="R11" s="48">
        <f t="shared" si="3"/>
        <v>91.492537313432834</v>
      </c>
      <c r="S11" s="49">
        <f t="shared" si="4"/>
        <v>30.588529080387673</v>
      </c>
      <c r="T11" s="48">
        <f t="shared" si="5"/>
        <v>55.800000000000004</v>
      </c>
      <c r="U11" s="50">
        <f t="shared" si="6"/>
        <v>50.259042857142852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16425000</v>
      </c>
      <c r="C13" s="93"/>
      <c r="D13" s="93"/>
      <c r="E13" s="93">
        <f t="shared" si="0"/>
        <v>16425000</v>
      </c>
      <c r="F13" s="94">
        <v>16425000</v>
      </c>
      <c r="G13" s="95">
        <v>11500000</v>
      </c>
      <c r="H13" s="94">
        <v>5000000</v>
      </c>
      <c r="I13" s="95">
        <v>2257223</v>
      </c>
      <c r="J13" s="94"/>
      <c r="K13" s="95">
        <v>6662195</v>
      </c>
      <c r="L13" s="94"/>
      <c r="M13" s="95"/>
      <c r="N13" s="94"/>
      <c r="O13" s="95"/>
      <c r="P13" s="94">
        <f t="shared" si="1"/>
        <v>5000000</v>
      </c>
      <c r="Q13" s="95">
        <f t="shared" si="2"/>
        <v>8919418</v>
      </c>
      <c r="R13" s="48">
        <f t="shared" si="3"/>
        <v>-100</v>
      </c>
      <c r="S13" s="49">
        <f t="shared" si="4"/>
        <v>195.15005827957629</v>
      </c>
      <c r="T13" s="48">
        <f t="shared" si="5"/>
        <v>30.441400304414003</v>
      </c>
      <c r="U13" s="50">
        <f t="shared" si="6"/>
        <v>54.303914764079153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25225000</v>
      </c>
      <c r="C16" s="96">
        <f>SUM(C9:C15)</f>
        <v>0</v>
      </c>
      <c r="D16" s="96"/>
      <c r="E16" s="96">
        <f t="shared" si="0"/>
        <v>25225000</v>
      </c>
      <c r="F16" s="97">
        <f t="shared" ref="F16:O16" si="7">SUM(F9:F15)</f>
        <v>25225000</v>
      </c>
      <c r="G16" s="98">
        <f t="shared" si="7"/>
        <v>17300000</v>
      </c>
      <c r="H16" s="97">
        <f t="shared" si="7"/>
        <v>6455000</v>
      </c>
      <c r="I16" s="98">
        <f t="shared" si="7"/>
        <v>3869478</v>
      </c>
      <c r="J16" s="97">
        <f t="shared" si="7"/>
        <v>2877000</v>
      </c>
      <c r="K16" s="98">
        <f t="shared" si="7"/>
        <v>8964466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9332000</v>
      </c>
      <c r="Q16" s="98">
        <f t="shared" si="2"/>
        <v>12833944</v>
      </c>
      <c r="R16" s="52">
        <f t="shared" si="3"/>
        <v>-55.429899302865991</v>
      </c>
      <c r="S16" s="53">
        <f t="shared" si="4"/>
        <v>131.67119699349627</v>
      </c>
      <c r="T16" s="52">
        <f>IF((SUM($E9:$E13))=0,0,(P16/(SUM($E9:$E13))*100))</f>
        <v>36.995044598612488</v>
      </c>
      <c r="U16" s="54">
        <f>IF((SUM($E9:$E13))=0,0,(Q16/(SUM($E9:$E13))*100))</f>
        <v>50.877875123885033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3683000</v>
      </c>
      <c r="C33" s="93"/>
      <c r="D33" s="93"/>
      <c r="E33" s="93">
        <f>$B33      +$C33      +$D33</f>
        <v>3683000</v>
      </c>
      <c r="F33" s="94">
        <v>3683000</v>
      </c>
      <c r="G33" s="95">
        <v>2578000</v>
      </c>
      <c r="H33" s="94">
        <v>920000</v>
      </c>
      <c r="I33" s="95">
        <v>920000</v>
      </c>
      <c r="J33" s="94">
        <v>1658000</v>
      </c>
      <c r="K33" s="95">
        <v>1658000</v>
      </c>
      <c r="L33" s="94"/>
      <c r="M33" s="95"/>
      <c r="N33" s="94"/>
      <c r="O33" s="95"/>
      <c r="P33" s="94">
        <f>$H33      +$J33      +$L33      +$N33</f>
        <v>2578000</v>
      </c>
      <c r="Q33" s="95">
        <f>$I33      +$K33      +$M33      +$O33</f>
        <v>2578000</v>
      </c>
      <c r="R33" s="48">
        <f>IF(($H33      =0),0,((($J33      -$H33      )/$H33      )*100))</f>
        <v>80.217391304347828</v>
      </c>
      <c r="S33" s="49">
        <f>IF(($I33      =0),0,((($K33      -$I33      )/$I33      )*100))</f>
        <v>80.217391304347828</v>
      </c>
      <c r="T33" s="48">
        <f>IF(($E33      =0),0,(($P33      /$E33      )*100))</f>
        <v>69.997284822155848</v>
      </c>
      <c r="U33" s="50">
        <f>IF(($E33      =0),0,(($Q33      /$E33      )*100))</f>
        <v>69.997284822155848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3683000</v>
      </c>
      <c r="C34" s="96">
        <f>C33</f>
        <v>0</v>
      </c>
      <c r="D34" s="96"/>
      <c r="E34" s="96">
        <f>$B34      +$C34      +$D34</f>
        <v>3683000</v>
      </c>
      <c r="F34" s="97">
        <f t="shared" ref="F34:O34" si="17">F33</f>
        <v>3683000</v>
      </c>
      <c r="G34" s="98">
        <f t="shared" si="17"/>
        <v>2578000</v>
      </c>
      <c r="H34" s="97">
        <f t="shared" si="17"/>
        <v>920000</v>
      </c>
      <c r="I34" s="98">
        <f t="shared" si="17"/>
        <v>920000</v>
      </c>
      <c r="J34" s="97">
        <f t="shared" si="17"/>
        <v>1658000</v>
      </c>
      <c r="K34" s="98">
        <f t="shared" si="17"/>
        <v>1658000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2578000</v>
      </c>
      <c r="Q34" s="98">
        <f>$I34      +$K34      +$M34      +$O34</f>
        <v>2578000</v>
      </c>
      <c r="R34" s="52">
        <f>IF(($H34      =0),0,((($J34      -$H34      )/$H34      )*100))</f>
        <v>80.217391304347828</v>
      </c>
      <c r="S34" s="53">
        <f>IF(($I34      =0),0,((($K34      -$I34      )/$I34      )*100))</f>
        <v>80.217391304347828</v>
      </c>
      <c r="T34" s="52">
        <f>IF($E34   =0,0,($P34   /$E34   )*100)</f>
        <v>69.997284822155848</v>
      </c>
      <c r="U34" s="54">
        <f>IF($E34   =0,0,($Q34   /$E34   )*100)</f>
        <v>69.997284822155848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14617000</v>
      </c>
      <c r="C36" s="93"/>
      <c r="D36" s="93"/>
      <c r="E36" s="93">
        <f t="shared" ref="E36:E41" si="18">$B36      +$C36      +$D36</f>
        <v>14617000</v>
      </c>
      <c r="F36" s="94">
        <v>7408000</v>
      </c>
      <c r="G36" s="95">
        <v>2000000</v>
      </c>
      <c r="H36" s="94"/>
      <c r="I36" s="95"/>
      <c r="J36" s="94">
        <v>2000000</v>
      </c>
      <c r="K36" s="95">
        <v>7443266</v>
      </c>
      <c r="L36" s="94"/>
      <c r="M36" s="95"/>
      <c r="N36" s="94"/>
      <c r="O36" s="95"/>
      <c r="P36" s="94">
        <f t="shared" ref="P36:P41" si="19">$H36      +$J36      +$L36      +$N36</f>
        <v>2000000</v>
      </c>
      <c r="Q36" s="95">
        <f t="shared" ref="Q36:Q41" si="20">$I36      +$K36      +$M36      +$O36</f>
        <v>7443266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13.682698228090578</v>
      </c>
      <c r="U36" s="50">
        <f t="shared" ref="U36:U40" si="24">IF(($E36      =0),0,(($Q36      /$E36      )*100))</f>
        <v>50.921981254703432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25470000</v>
      </c>
      <c r="C37" s="93"/>
      <c r="D37" s="93"/>
      <c r="E37" s="93">
        <f t="shared" si="18"/>
        <v>25470000</v>
      </c>
      <c r="F37" s="94">
        <v>25470000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4000000</v>
      </c>
      <c r="C39" s="93"/>
      <c r="D39" s="93"/>
      <c r="E39" s="93">
        <f t="shared" si="18"/>
        <v>4000000</v>
      </c>
      <c r="F39" s="94">
        <v>4000000</v>
      </c>
      <c r="G39" s="95">
        <v>3200000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44087000</v>
      </c>
      <c r="C41" s="96">
        <f>SUM(C36:C40)</f>
        <v>0</v>
      </c>
      <c r="D41" s="96"/>
      <c r="E41" s="96">
        <f t="shared" si="18"/>
        <v>44087000</v>
      </c>
      <c r="F41" s="97">
        <f t="shared" ref="F41:O41" si="25">SUM(F36:F40)</f>
        <v>36878000</v>
      </c>
      <c r="G41" s="98">
        <f t="shared" si="25"/>
        <v>5200000</v>
      </c>
      <c r="H41" s="97">
        <f t="shared" si="25"/>
        <v>0</v>
      </c>
      <c r="I41" s="98">
        <f t="shared" si="25"/>
        <v>0</v>
      </c>
      <c r="J41" s="97">
        <f t="shared" si="25"/>
        <v>2000000</v>
      </c>
      <c r="K41" s="98">
        <f t="shared" si="25"/>
        <v>7443266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2000000</v>
      </c>
      <c r="Q41" s="98">
        <f t="shared" si="20"/>
        <v>7443266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10.742869420422196</v>
      </c>
      <c r="U41" s="54">
        <f>IF((+$E36+$E39) =0,0,(Q41   /(+$E36+$E39) )*100)</f>
        <v>39.981017349734117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72995000</v>
      </c>
      <c r="C68" s="105">
        <f>SUM(C9:C15,C18:C24,C27:C30,C33,C36:C40,C43:C53,C56:C59,C62:C66)</f>
        <v>0</v>
      </c>
      <c r="D68" s="105"/>
      <c r="E68" s="105">
        <f t="shared" si="35"/>
        <v>72995000</v>
      </c>
      <c r="F68" s="106">
        <f t="shared" ref="F68:O68" si="43">SUM(F9:F15,F18:F24,F27:F30,F33,F36:F40,F43:F53,F56:F59,F62:F66)</f>
        <v>65786000</v>
      </c>
      <c r="G68" s="107">
        <f t="shared" si="43"/>
        <v>25078000</v>
      </c>
      <c r="H68" s="106">
        <f t="shared" si="43"/>
        <v>7375000</v>
      </c>
      <c r="I68" s="107">
        <f t="shared" si="43"/>
        <v>4789478</v>
      </c>
      <c r="J68" s="106">
        <f t="shared" si="43"/>
        <v>6535000</v>
      </c>
      <c r="K68" s="107">
        <f t="shared" si="43"/>
        <v>18065732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13910000</v>
      </c>
      <c r="Q68" s="107">
        <f t="shared" si="37"/>
        <v>22855210</v>
      </c>
      <c r="R68" s="61">
        <f t="shared" si="38"/>
        <v>-11.389830508474576</v>
      </c>
      <c r="S68" s="62">
        <f t="shared" si="39"/>
        <v>277.19626230666472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29.268805891635978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48.090920568122044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117147000</v>
      </c>
      <c r="C70" s="93"/>
      <c r="D70" s="93"/>
      <c r="E70" s="93">
        <f>$B70      +$C70      +$D70</f>
        <v>117147000</v>
      </c>
      <c r="F70" s="94">
        <v>117147000</v>
      </c>
      <c r="G70" s="95">
        <v>81747000</v>
      </c>
      <c r="H70" s="94">
        <v>60195000</v>
      </c>
      <c r="I70" s="95">
        <v>60195116</v>
      </c>
      <c r="J70" s="94">
        <v>17614000</v>
      </c>
      <c r="K70" s="95">
        <v>17614046</v>
      </c>
      <c r="L70" s="94"/>
      <c r="M70" s="95"/>
      <c r="N70" s="94"/>
      <c r="O70" s="95"/>
      <c r="P70" s="94">
        <f>$H70      +$J70      +$L70      +$N70</f>
        <v>77809000</v>
      </c>
      <c r="Q70" s="95">
        <f>$I70      +$K70      +$M70      +$O70</f>
        <v>77809162</v>
      </c>
      <c r="R70" s="48">
        <f>IF(($H70      =0),0,((($J70      -$H70      )/$H70      )*100))</f>
        <v>-70.738433424703047</v>
      </c>
      <c r="S70" s="49">
        <f>IF(($I70      =0),0,((($K70      -$I70      )/$I70      )*100))</f>
        <v>-70.73841339553195</v>
      </c>
      <c r="T70" s="48">
        <f>IF(($E70      =0),0,(($P70      /$E70      )*100))</f>
        <v>66.419968074299803</v>
      </c>
      <c r="U70" s="50">
        <f>IF(($E70      =0),0,(($Q70      /$E70      )*100))</f>
        <v>66.420106362092071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117147000</v>
      </c>
      <c r="C72" s="102">
        <f>SUM(C70:C71)</f>
        <v>0</v>
      </c>
      <c r="D72" s="102"/>
      <c r="E72" s="102">
        <f>$B72      +$C72      +$D72</f>
        <v>117147000</v>
      </c>
      <c r="F72" s="103">
        <f t="shared" ref="F72:O72" si="44">SUM(F70:F71)</f>
        <v>117147000</v>
      </c>
      <c r="G72" s="104">
        <f t="shared" si="44"/>
        <v>81747000</v>
      </c>
      <c r="H72" s="103">
        <f t="shared" si="44"/>
        <v>60195000</v>
      </c>
      <c r="I72" s="104">
        <f t="shared" si="44"/>
        <v>60195116</v>
      </c>
      <c r="J72" s="103">
        <f t="shared" si="44"/>
        <v>17614000</v>
      </c>
      <c r="K72" s="104">
        <f t="shared" si="44"/>
        <v>17614046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77809000</v>
      </c>
      <c r="Q72" s="104">
        <f>$I72      +$K72      +$M72      +$O72</f>
        <v>77809162</v>
      </c>
      <c r="R72" s="57">
        <f>IF(($H72      =0),0,((($J72      -$H72      )/$H72      )*100))</f>
        <v>-70.738433424703047</v>
      </c>
      <c r="S72" s="58">
        <f>IF(($I72      =0),0,((($K72      -$I72      )/$I72      )*100))</f>
        <v>-70.73841339553195</v>
      </c>
      <c r="T72" s="57">
        <f>IF(($E70      =0),0,(($P70      /$E70      )*100))</f>
        <v>66.419968074299803</v>
      </c>
      <c r="U72" s="59">
        <f>IF($E70   =0,0,($Q70   /$E70 )*100)</f>
        <v>66.420106362092071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117147000</v>
      </c>
      <c r="C73" s="105">
        <f>SUM(C70:C71)</f>
        <v>0</v>
      </c>
      <c r="D73" s="105"/>
      <c r="E73" s="105">
        <f>$B73      +$C73      +$D73</f>
        <v>117147000</v>
      </c>
      <c r="F73" s="106">
        <f t="shared" ref="F73:O73" si="45">SUM(F70:F71)</f>
        <v>117147000</v>
      </c>
      <c r="G73" s="107">
        <f t="shared" si="45"/>
        <v>81747000</v>
      </c>
      <c r="H73" s="106">
        <f t="shared" si="45"/>
        <v>60195000</v>
      </c>
      <c r="I73" s="107">
        <f t="shared" si="45"/>
        <v>60195116</v>
      </c>
      <c r="J73" s="106">
        <f t="shared" si="45"/>
        <v>17614000</v>
      </c>
      <c r="K73" s="107">
        <f t="shared" si="45"/>
        <v>17614046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77809000</v>
      </c>
      <c r="Q73" s="107">
        <f>$I73      +$K73      +$M73      +$O73</f>
        <v>77809162</v>
      </c>
      <c r="R73" s="61">
        <f>IF(($H73      =0),0,((($J73      -$H73      )/$H73      )*100))</f>
        <v>-70.738433424703047</v>
      </c>
      <c r="S73" s="62">
        <f>IF(($I73      =0),0,((($K73      -$I73      )/$I73      )*100))</f>
        <v>-70.73841339553195</v>
      </c>
      <c r="T73" s="61">
        <f>IF(($E70      =0),0,(($P70      /$E70      )*100))</f>
        <v>66.419968074299803</v>
      </c>
      <c r="U73" s="65">
        <f>IF($E70   =0,0,($Q70   /$E70 )*100)</f>
        <v>66.420106362092071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190142000</v>
      </c>
      <c r="C74" s="105">
        <f>SUM(C9:C15,C18:C24,C27:C30,C33,C36:C40,C43:C53,C56:C59,C62:C66,C70:C71)</f>
        <v>0</v>
      </c>
      <c r="D74" s="105"/>
      <c r="E74" s="105">
        <f>$B74      +$C74      +$D74</f>
        <v>190142000</v>
      </c>
      <c r="F74" s="106">
        <f t="shared" ref="F74:O74" si="46">SUM(F9:F15,F18:F24,F27:F30,F33,F36:F40,F43:F53,F56:F59,F62:F66,F70:F71)</f>
        <v>182933000</v>
      </c>
      <c r="G74" s="107">
        <f t="shared" si="46"/>
        <v>106825000</v>
      </c>
      <c r="H74" s="106">
        <f t="shared" si="46"/>
        <v>67570000</v>
      </c>
      <c r="I74" s="107">
        <f t="shared" si="46"/>
        <v>64984594</v>
      </c>
      <c r="J74" s="106">
        <f t="shared" si="46"/>
        <v>24149000</v>
      </c>
      <c r="K74" s="107">
        <f t="shared" si="46"/>
        <v>35679778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91719000</v>
      </c>
      <c r="Q74" s="107">
        <f>$I74      +$K74      +$M74      +$O74</f>
        <v>100664372</v>
      </c>
      <c r="R74" s="61">
        <f>IF(($H74      =0),0,((($J74      -$H74      )/$H74      )*100))</f>
        <v>-64.260766612401952</v>
      </c>
      <c r="S74" s="62">
        <f>IF(($I74      =0),0,((($K74      -$I74      )/$I74      )*100))</f>
        <v>-45.095020521325409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55.697993587252235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61.130229790128254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141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142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143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144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145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146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147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148</v>
      </c>
    </row>
    <row r="118" spans="1:23" x14ac:dyDescent="0.25">
      <c r="A118" s="29" t="s">
        <v>149</v>
      </c>
    </row>
    <row r="119" spans="1:23" ht="13" x14ac:dyDescent="0.3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151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152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153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22aGUdvgMuVEztxi2PS5Ad4/583Ie5ynZMltbjs0POrF+u2+8IPp2NQY5p4VuvGwsF/98p5+EGkQdsDZ9fn5uw==" saltValue="GKN+py0rQ0nzItp+BBxoY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6267F9-40FD-4B7E-8EA1-470CED1906A9}"/>
</file>

<file path=customXml/itemProps2.xml><?xml version="1.0" encoding="utf-8"?>
<ds:datastoreItem xmlns:ds="http://schemas.openxmlformats.org/officeDocument/2006/customXml" ds:itemID="{2BA296B9-AC67-4CD3-8B02-E1CF8CE2B500}"/>
</file>

<file path=customXml/itemProps3.xml><?xml version="1.0" encoding="utf-8"?>
<ds:datastoreItem xmlns:ds="http://schemas.openxmlformats.org/officeDocument/2006/customXml" ds:itemID="{A8B875EC-A540-4526-9AA5-9ECFED5EE0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Summary</vt:lpstr>
      <vt:lpstr>LIM331</vt:lpstr>
      <vt:lpstr>LIM332</vt:lpstr>
      <vt:lpstr>LIM333</vt:lpstr>
      <vt:lpstr>LIM334</vt:lpstr>
      <vt:lpstr>LIM335</vt:lpstr>
      <vt:lpstr>DC33</vt:lpstr>
      <vt:lpstr>LIM341</vt:lpstr>
      <vt:lpstr>LIM343</vt:lpstr>
      <vt:lpstr>LIM344</vt:lpstr>
      <vt:lpstr>LIM345</vt:lpstr>
      <vt:lpstr>DC34</vt:lpstr>
      <vt:lpstr>LIM351</vt:lpstr>
      <vt:lpstr>LIM353</vt:lpstr>
      <vt:lpstr>LIM354</vt:lpstr>
      <vt:lpstr>LIM355</vt:lpstr>
      <vt:lpstr>DC35</vt:lpstr>
      <vt:lpstr>LIM361</vt:lpstr>
      <vt:lpstr>LIM362</vt:lpstr>
      <vt:lpstr>LIM366</vt:lpstr>
      <vt:lpstr>LIM367</vt:lpstr>
      <vt:lpstr>LIM368</vt:lpstr>
      <vt:lpstr>DC36</vt:lpstr>
      <vt:lpstr>LIM471</vt:lpstr>
      <vt:lpstr>LIM472</vt:lpstr>
      <vt:lpstr>LIM473</vt:lpstr>
      <vt:lpstr>LIM476</vt:lpstr>
      <vt:lpstr>DC47</vt:lpstr>
      <vt:lpstr>'DC33'!Print_Area</vt:lpstr>
      <vt:lpstr>'DC34'!Print_Area</vt:lpstr>
      <vt:lpstr>'DC35'!Print_Area</vt:lpstr>
      <vt:lpstr>'DC36'!Print_Area</vt:lpstr>
      <vt:lpstr>'DC47'!Print_Area</vt:lpstr>
      <vt:lpstr>'LIM331'!Print_Area</vt:lpstr>
      <vt:lpstr>'LIM332'!Print_Area</vt:lpstr>
      <vt:lpstr>'LIM333'!Print_Area</vt:lpstr>
      <vt:lpstr>'LIM334'!Print_Area</vt:lpstr>
      <vt:lpstr>'LIM335'!Print_Area</vt:lpstr>
      <vt:lpstr>'LIM341'!Print_Area</vt:lpstr>
      <vt:lpstr>'LIM343'!Print_Area</vt:lpstr>
      <vt:lpstr>'LIM344'!Print_Area</vt:lpstr>
      <vt:lpstr>'LIM345'!Print_Area</vt:lpstr>
      <vt:lpstr>'LIM351'!Print_Area</vt:lpstr>
      <vt:lpstr>'LIM353'!Print_Area</vt:lpstr>
      <vt:lpstr>'LIM354'!Print_Area</vt:lpstr>
      <vt:lpstr>'LIM355'!Print_Area</vt:lpstr>
      <vt:lpstr>'LIM361'!Print_Area</vt:lpstr>
      <vt:lpstr>'LIM362'!Print_Area</vt:lpstr>
      <vt:lpstr>'LIM366'!Print_Area</vt:lpstr>
      <vt:lpstr>'LIM367'!Print_Area</vt:lpstr>
      <vt:lpstr>'LIM368'!Print_Area</vt:lpstr>
      <vt:lpstr>'LIM471'!Print_Area</vt:lpstr>
      <vt:lpstr>'LIM472'!Print_Area</vt:lpstr>
      <vt:lpstr>'LIM473'!Print_Area</vt:lpstr>
      <vt:lpstr>'LIM476'!Print_Area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2025-02-10T08:29:45Z</dcterms:created>
  <dcterms:modified xsi:type="dcterms:W3CDTF">2025-02-10T08:30:24Z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