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14239B8C-8949-4B0F-A84F-3092AE4A40C8}" xr6:coauthVersionLast="47" xr6:coauthVersionMax="47" xr10:uidLastSave="{00000000-0000-0000-0000-000000000000}"/>
  <workbookProtection workbookAlgorithmName="SHA-512" workbookHashValue="BJv6rsCsb+tiD063AJi7hwfDJsduI270ioh39aU8XbJuLfXR0dqVy4ON84qSy/9Grzo2QdquUuvXBSPLoFTVNw==" workbookSaltValue="nTVhj7gRG+8e6YoN5ZIMCQ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NC451" sheetId="2" r:id="rId2"/>
    <sheet name="NC452" sheetId="3" r:id="rId3"/>
    <sheet name="NC453" sheetId="4" r:id="rId4"/>
    <sheet name="DC45" sheetId="5" r:id="rId5"/>
    <sheet name="NC061" sheetId="6" r:id="rId6"/>
    <sheet name="NC062" sheetId="7" r:id="rId7"/>
    <sheet name="NC064" sheetId="8" r:id="rId8"/>
    <sheet name="NC065" sheetId="9" r:id="rId9"/>
    <sheet name="NC066" sheetId="10" r:id="rId10"/>
    <sheet name="NC067" sheetId="11" r:id="rId11"/>
    <sheet name="DC6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DC7" sheetId="21" r:id="rId21"/>
    <sheet name="NC082" sheetId="22" r:id="rId22"/>
    <sheet name="NC084" sheetId="23" r:id="rId23"/>
    <sheet name="NC085" sheetId="24" r:id="rId24"/>
    <sheet name="NC086" sheetId="25" r:id="rId25"/>
    <sheet name="NC087" sheetId="26" r:id="rId26"/>
    <sheet name="DC8" sheetId="27" r:id="rId27"/>
    <sheet name="NC091" sheetId="28" r:id="rId28"/>
    <sheet name="NC092" sheetId="29" r:id="rId29"/>
    <sheet name="NC093" sheetId="30" r:id="rId30"/>
    <sheet name="NC094" sheetId="31" r:id="rId31"/>
    <sheet name="DC9" sheetId="32" r:id="rId32"/>
  </sheets>
  <definedNames>
    <definedName name="_xlnm.Print_Area" localSheetId="4">'DC45'!$A$1:$X$128</definedName>
    <definedName name="_xlnm.Print_Area" localSheetId="11">'DC6'!$A$1:$X$128</definedName>
    <definedName name="_xlnm.Print_Area" localSheetId="20">'DC7'!$A$1:$X$128</definedName>
    <definedName name="_xlnm.Print_Area" localSheetId="26">'DC8'!$A$1:$X$128</definedName>
    <definedName name="_xlnm.Print_Area" localSheetId="31">'DC9'!$A$1:$X$128</definedName>
    <definedName name="_xlnm.Print_Area" localSheetId="5">'NC061'!$A$1:$X$128</definedName>
    <definedName name="_xlnm.Print_Area" localSheetId="6">'NC062'!$A$1:$X$128</definedName>
    <definedName name="_xlnm.Print_Area" localSheetId="7">'NC064'!$A$1:$X$128</definedName>
    <definedName name="_xlnm.Print_Area" localSheetId="8">'NC065'!$A$1:$X$128</definedName>
    <definedName name="_xlnm.Print_Area" localSheetId="9">'NC066'!$A$1:$X$128</definedName>
    <definedName name="_xlnm.Print_Area" localSheetId="10">'NC067'!$A$1:$X$128</definedName>
    <definedName name="_xlnm.Print_Area" localSheetId="12">'NC071'!$A$1:$X$128</definedName>
    <definedName name="_xlnm.Print_Area" localSheetId="13">'NC072'!$A$1:$X$128</definedName>
    <definedName name="_xlnm.Print_Area" localSheetId="14">'NC073'!$A$1:$X$128</definedName>
    <definedName name="_xlnm.Print_Area" localSheetId="15">'NC074'!$A$1:$X$128</definedName>
    <definedName name="_xlnm.Print_Area" localSheetId="16">'NC075'!$A$1:$X$128</definedName>
    <definedName name="_xlnm.Print_Area" localSheetId="17">'NC076'!$A$1:$X$128</definedName>
    <definedName name="_xlnm.Print_Area" localSheetId="18">'NC077'!$A$1:$X$128</definedName>
    <definedName name="_xlnm.Print_Area" localSheetId="19">'NC078'!$A$1:$X$128</definedName>
    <definedName name="_xlnm.Print_Area" localSheetId="21">'NC082'!$A$1:$X$128</definedName>
    <definedName name="_xlnm.Print_Area" localSheetId="22">'NC084'!$A$1:$X$128</definedName>
    <definedName name="_xlnm.Print_Area" localSheetId="23">'NC085'!$A$1:$X$128</definedName>
    <definedName name="_xlnm.Print_Area" localSheetId="24">'NC086'!$A$1:$X$128</definedName>
    <definedName name="_xlnm.Print_Area" localSheetId="25">'NC087'!$A$1:$X$128</definedName>
    <definedName name="_xlnm.Print_Area" localSheetId="27">'NC091'!$A$1:$X$128</definedName>
    <definedName name="_xlnm.Print_Area" localSheetId="28">'NC092'!$A$1:$X$128</definedName>
    <definedName name="_xlnm.Print_Area" localSheetId="29">'NC093'!$A$1:$X$128</definedName>
    <definedName name="_xlnm.Print_Area" localSheetId="30">'NC094'!$A$1:$X$128</definedName>
    <definedName name="_xlnm.Print_Area" localSheetId="1">'NC451'!$A$1:$X$128</definedName>
    <definedName name="_xlnm.Print_Area" localSheetId="2">'NC452'!$A$1:$X$128</definedName>
    <definedName name="_xlnm.Print_Area" localSheetId="3">'NC453'!$A$1:$X$128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V87" i="2"/>
  <c r="O87" i="2"/>
  <c r="N87" i="2"/>
  <c r="M87" i="2"/>
  <c r="L87" i="2"/>
  <c r="K87" i="2"/>
  <c r="J87" i="2"/>
  <c r="I87" i="2"/>
  <c r="I115" i="2" s="1"/>
  <c r="H87" i="2"/>
  <c r="H115" i="2" s="1"/>
  <c r="G87" i="2"/>
  <c r="F87" i="2"/>
  <c r="D87" i="2"/>
  <c r="C87" i="2"/>
  <c r="B87" i="2"/>
  <c r="W87" i="3"/>
  <c r="W115" i="3" s="1"/>
  <c r="V87" i="3"/>
  <c r="V115" i="3" s="1"/>
  <c r="O87" i="3"/>
  <c r="N87" i="3"/>
  <c r="N115" i="3" s="1"/>
  <c r="M87" i="3"/>
  <c r="L87" i="3"/>
  <c r="K87" i="3"/>
  <c r="J87" i="3"/>
  <c r="J115" i="3" s="1"/>
  <c r="I87" i="3"/>
  <c r="H87" i="3"/>
  <c r="G87" i="3"/>
  <c r="F87" i="3"/>
  <c r="F115" i="3" s="1"/>
  <c r="D87" i="3"/>
  <c r="C87" i="3"/>
  <c r="B87" i="3"/>
  <c r="B115" i="3" s="1"/>
  <c r="W87" i="4"/>
  <c r="V87" i="4"/>
  <c r="O87" i="4"/>
  <c r="N87" i="4"/>
  <c r="M87" i="4"/>
  <c r="M115" i="4" s="1"/>
  <c r="S115" i="4" s="1"/>
  <c r="L87" i="4"/>
  <c r="L115" i="4" s="1"/>
  <c r="R115" i="4" s="1"/>
  <c r="K87" i="4"/>
  <c r="J87" i="4"/>
  <c r="I87" i="4"/>
  <c r="H87" i="4"/>
  <c r="G87" i="4"/>
  <c r="F87" i="4"/>
  <c r="D87" i="4"/>
  <c r="D115" i="4" s="1"/>
  <c r="C87" i="4"/>
  <c r="B87" i="4"/>
  <c r="W87" i="5"/>
  <c r="V87" i="5"/>
  <c r="O87" i="5"/>
  <c r="N87" i="5"/>
  <c r="M87" i="5"/>
  <c r="L87" i="5"/>
  <c r="K87" i="5"/>
  <c r="K115" i="5" s="1"/>
  <c r="J87" i="5"/>
  <c r="J115" i="5" s="1"/>
  <c r="I87" i="5"/>
  <c r="H87" i="5"/>
  <c r="G87" i="5"/>
  <c r="F87" i="5"/>
  <c r="D87" i="5"/>
  <c r="C87" i="5"/>
  <c r="C115" i="5" s="1"/>
  <c r="B87" i="5"/>
  <c r="B115" i="5" s="1"/>
  <c r="W87" i="6"/>
  <c r="V87" i="6"/>
  <c r="O87" i="6"/>
  <c r="N87" i="6"/>
  <c r="M87" i="6"/>
  <c r="L87" i="6"/>
  <c r="K87" i="6"/>
  <c r="J87" i="6"/>
  <c r="J115" i="6" s="1"/>
  <c r="I87" i="6"/>
  <c r="I115" i="6" s="1"/>
  <c r="H87" i="6"/>
  <c r="H115" i="6" s="1"/>
  <c r="G87" i="6"/>
  <c r="F87" i="6"/>
  <c r="D87" i="6"/>
  <c r="C87" i="6"/>
  <c r="B87" i="6"/>
  <c r="W87" i="7"/>
  <c r="V87" i="7"/>
  <c r="V115" i="7" s="1"/>
  <c r="O87" i="7"/>
  <c r="O115" i="7" s="1"/>
  <c r="N87" i="7"/>
  <c r="N115" i="7" s="1"/>
  <c r="M87" i="7"/>
  <c r="L87" i="7"/>
  <c r="K87" i="7"/>
  <c r="J87" i="7"/>
  <c r="I87" i="7"/>
  <c r="H87" i="7"/>
  <c r="G87" i="7"/>
  <c r="G115" i="7" s="1"/>
  <c r="F87" i="7"/>
  <c r="F115" i="7" s="1"/>
  <c r="D87" i="7"/>
  <c r="C87" i="7"/>
  <c r="B87" i="7"/>
  <c r="W87" i="8"/>
  <c r="V87" i="8"/>
  <c r="O87" i="8"/>
  <c r="N87" i="8"/>
  <c r="M87" i="8"/>
  <c r="M115" i="8" s="1"/>
  <c r="S115" i="8" s="1"/>
  <c r="L87" i="8"/>
  <c r="L115" i="8" s="1"/>
  <c r="R115" i="8" s="1"/>
  <c r="K87" i="8"/>
  <c r="J87" i="8"/>
  <c r="I87" i="8"/>
  <c r="H87" i="8"/>
  <c r="G87" i="8"/>
  <c r="F87" i="8"/>
  <c r="D87" i="8"/>
  <c r="D115" i="8" s="1"/>
  <c r="C87" i="8"/>
  <c r="B87" i="8"/>
  <c r="W87" i="9"/>
  <c r="V87" i="9"/>
  <c r="O87" i="9"/>
  <c r="N87" i="9"/>
  <c r="M87" i="9"/>
  <c r="L87" i="9"/>
  <c r="K87" i="9"/>
  <c r="K115" i="9" s="1"/>
  <c r="J87" i="9"/>
  <c r="I87" i="9"/>
  <c r="I115" i="9" s="1"/>
  <c r="H87" i="9"/>
  <c r="G87" i="9"/>
  <c r="F87" i="9"/>
  <c r="D87" i="9"/>
  <c r="C87" i="9"/>
  <c r="C115" i="9" s="1"/>
  <c r="B87" i="9"/>
  <c r="B115" i="9" s="1"/>
  <c r="W87" i="10"/>
  <c r="V87" i="10"/>
  <c r="O87" i="10"/>
  <c r="N87" i="10"/>
  <c r="M87" i="10"/>
  <c r="L87" i="10"/>
  <c r="K87" i="10"/>
  <c r="J87" i="10"/>
  <c r="I87" i="10"/>
  <c r="I115" i="10" s="1"/>
  <c r="H87" i="10"/>
  <c r="G87" i="10"/>
  <c r="F87" i="10"/>
  <c r="D87" i="10"/>
  <c r="C87" i="10"/>
  <c r="B87" i="10"/>
  <c r="W87" i="11"/>
  <c r="V87" i="11"/>
  <c r="O87" i="11"/>
  <c r="O115" i="11" s="1"/>
  <c r="N87" i="11"/>
  <c r="N115" i="11" s="1"/>
  <c r="M87" i="11"/>
  <c r="L87" i="11"/>
  <c r="K87" i="11"/>
  <c r="J87" i="11"/>
  <c r="I87" i="11"/>
  <c r="H87" i="11"/>
  <c r="G87" i="11"/>
  <c r="G115" i="11" s="1"/>
  <c r="F87" i="11"/>
  <c r="F115" i="11" s="1"/>
  <c r="D87" i="11"/>
  <c r="C87" i="11"/>
  <c r="B87" i="11"/>
  <c r="W87" i="12"/>
  <c r="V87" i="12"/>
  <c r="O87" i="12"/>
  <c r="N87" i="12"/>
  <c r="M87" i="12"/>
  <c r="L87" i="12"/>
  <c r="K87" i="12"/>
  <c r="J87" i="12"/>
  <c r="I87" i="12"/>
  <c r="H87" i="12"/>
  <c r="G87" i="12"/>
  <c r="F87" i="12"/>
  <c r="D87" i="12"/>
  <c r="C87" i="12"/>
  <c r="B87" i="12"/>
  <c r="W87" i="13"/>
  <c r="V87" i="13"/>
  <c r="O87" i="13"/>
  <c r="N87" i="13"/>
  <c r="M87" i="13"/>
  <c r="L87" i="13"/>
  <c r="K87" i="13"/>
  <c r="K115" i="13" s="1"/>
  <c r="J87" i="13"/>
  <c r="J115" i="13" s="1"/>
  <c r="I87" i="13"/>
  <c r="H87" i="13"/>
  <c r="G87" i="13"/>
  <c r="F87" i="13"/>
  <c r="D87" i="13"/>
  <c r="C87" i="13"/>
  <c r="C115" i="13" s="1"/>
  <c r="B87" i="13"/>
  <c r="B115" i="13" s="1"/>
  <c r="W87" i="14"/>
  <c r="V87" i="14"/>
  <c r="O87" i="14"/>
  <c r="N87" i="14"/>
  <c r="M87" i="14"/>
  <c r="L87" i="14"/>
  <c r="K87" i="14"/>
  <c r="J87" i="14"/>
  <c r="I87" i="14"/>
  <c r="I115" i="14" s="1"/>
  <c r="H87" i="14"/>
  <c r="G87" i="14"/>
  <c r="F87" i="14"/>
  <c r="D87" i="14"/>
  <c r="C87" i="14"/>
  <c r="B87" i="14"/>
  <c r="W87" i="15"/>
  <c r="W115" i="15" s="1"/>
  <c r="V87" i="15"/>
  <c r="V115" i="15" s="1"/>
  <c r="O87" i="15"/>
  <c r="O115" i="15" s="1"/>
  <c r="N87" i="15"/>
  <c r="N115" i="15" s="1"/>
  <c r="M87" i="15"/>
  <c r="L87" i="15"/>
  <c r="K87" i="15"/>
  <c r="J87" i="15"/>
  <c r="I87" i="15"/>
  <c r="H87" i="15"/>
  <c r="G87" i="15"/>
  <c r="G115" i="15" s="1"/>
  <c r="F87" i="15"/>
  <c r="F115" i="15" s="1"/>
  <c r="D87" i="15"/>
  <c r="C87" i="15"/>
  <c r="B87" i="15"/>
  <c r="W87" i="16"/>
  <c r="V87" i="16"/>
  <c r="O87" i="16"/>
  <c r="N87" i="16"/>
  <c r="M87" i="16"/>
  <c r="M115" i="16" s="1"/>
  <c r="S115" i="16" s="1"/>
  <c r="L87" i="16"/>
  <c r="L115" i="16" s="1"/>
  <c r="R115" i="16" s="1"/>
  <c r="K87" i="16"/>
  <c r="J87" i="16"/>
  <c r="I87" i="16"/>
  <c r="H87" i="16"/>
  <c r="G87" i="16"/>
  <c r="F87" i="16"/>
  <c r="D87" i="16"/>
  <c r="D115" i="16" s="1"/>
  <c r="C87" i="16"/>
  <c r="B87" i="16"/>
  <c r="W87" i="17"/>
  <c r="V87" i="17"/>
  <c r="O87" i="17"/>
  <c r="N87" i="17"/>
  <c r="M87" i="17"/>
  <c r="L87" i="17"/>
  <c r="K87" i="17"/>
  <c r="K115" i="17" s="1"/>
  <c r="J87" i="17"/>
  <c r="J115" i="17" s="1"/>
  <c r="I87" i="17"/>
  <c r="H87" i="17"/>
  <c r="G87" i="17"/>
  <c r="F87" i="17"/>
  <c r="D87" i="17"/>
  <c r="C87" i="17"/>
  <c r="C115" i="17" s="1"/>
  <c r="B87" i="17"/>
  <c r="B115" i="17" s="1"/>
  <c r="W87" i="18"/>
  <c r="V87" i="18"/>
  <c r="O87" i="18"/>
  <c r="N87" i="18"/>
  <c r="M87" i="18"/>
  <c r="L87" i="18"/>
  <c r="K87" i="18"/>
  <c r="J87" i="18"/>
  <c r="I87" i="18"/>
  <c r="I115" i="18" s="1"/>
  <c r="H87" i="18"/>
  <c r="G87" i="18"/>
  <c r="F87" i="18"/>
  <c r="D87" i="18"/>
  <c r="C87" i="18"/>
  <c r="B87" i="18"/>
  <c r="W87" i="19"/>
  <c r="W115" i="19" s="1"/>
  <c r="V87" i="19"/>
  <c r="V115" i="19" s="1"/>
  <c r="O87" i="19"/>
  <c r="O115" i="19" s="1"/>
  <c r="N87" i="19"/>
  <c r="N115" i="19" s="1"/>
  <c r="M87" i="19"/>
  <c r="L87" i="19"/>
  <c r="K87" i="19"/>
  <c r="J87" i="19"/>
  <c r="I87" i="19"/>
  <c r="H87" i="19"/>
  <c r="G87" i="19"/>
  <c r="G115" i="19" s="1"/>
  <c r="F87" i="19"/>
  <c r="F115" i="19" s="1"/>
  <c r="D87" i="19"/>
  <c r="C87" i="19"/>
  <c r="B87" i="19"/>
  <c r="W87" i="20"/>
  <c r="V87" i="20"/>
  <c r="O87" i="20"/>
  <c r="N87" i="20"/>
  <c r="M87" i="20"/>
  <c r="L87" i="20"/>
  <c r="L115" i="20" s="1"/>
  <c r="R115" i="20" s="1"/>
  <c r="K87" i="20"/>
  <c r="J87" i="20"/>
  <c r="I87" i="20"/>
  <c r="H87" i="20"/>
  <c r="G87" i="20"/>
  <c r="F87" i="20"/>
  <c r="D87" i="20"/>
  <c r="D115" i="20" s="1"/>
  <c r="C87" i="20"/>
  <c r="B87" i="20"/>
  <c r="W87" i="21"/>
  <c r="V87" i="21"/>
  <c r="O87" i="21"/>
  <c r="N87" i="21"/>
  <c r="M87" i="21"/>
  <c r="L87" i="21"/>
  <c r="K87" i="21"/>
  <c r="K115" i="21" s="1"/>
  <c r="J87" i="21"/>
  <c r="I87" i="21"/>
  <c r="H87" i="21"/>
  <c r="G87" i="21"/>
  <c r="F87" i="21"/>
  <c r="D87" i="21"/>
  <c r="C87" i="21"/>
  <c r="C115" i="21" s="1"/>
  <c r="B87" i="21"/>
  <c r="B115" i="21" s="1"/>
  <c r="W87" i="22"/>
  <c r="V87" i="22"/>
  <c r="O87" i="22"/>
  <c r="N87" i="22"/>
  <c r="M87" i="22"/>
  <c r="L87" i="22"/>
  <c r="K87" i="22"/>
  <c r="J87" i="22"/>
  <c r="I87" i="22"/>
  <c r="H87" i="22"/>
  <c r="G87" i="22"/>
  <c r="F87" i="22"/>
  <c r="D87" i="22"/>
  <c r="C87" i="22"/>
  <c r="B87" i="22"/>
  <c r="W87" i="23"/>
  <c r="V87" i="23"/>
  <c r="V115" i="23" s="1"/>
  <c r="O87" i="23"/>
  <c r="O115" i="23" s="1"/>
  <c r="N87" i="23"/>
  <c r="N114" i="23" s="1"/>
  <c r="M87" i="23"/>
  <c r="L87" i="23"/>
  <c r="K87" i="23"/>
  <c r="J87" i="23"/>
  <c r="I87" i="23"/>
  <c r="H87" i="23"/>
  <c r="G87" i="23"/>
  <c r="G115" i="23" s="1"/>
  <c r="F87" i="23"/>
  <c r="F115" i="23" s="1"/>
  <c r="D87" i="23"/>
  <c r="C87" i="23"/>
  <c r="B87" i="23"/>
  <c r="W87" i="24"/>
  <c r="V87" i="24"/>
  <c r="O87" i="24"/>
  <c r="N87" i="24"/>
  <c r="M87" i="24"/>
  <c r="L87" i="24"/>
  <c r="L115" i="24" s="1"/>
  <c r="R115" i="24" s="1"/>
  <c r="K87" i="24"/>
  <c r="J87" i="24"/>
  <c r="I87" i="24"/>
  <c r="H87" i="24"/>
  <c r="G87" i="24"/>
  <c r="F87" i="24"/>
  <c r="D87" i="24"/>
  <c r="D115" i="24" s="1"/>
  <c r="C87" i="24"/>
  <c r="B87" i="24"/>
  <c r="W87" i="25"/>
  <c r="V87" i="25"/>
  <c r="O87" i="25"/>
  <c r="N87" i="25"/>
  <c r="M87" i="25"/>
  <c r="L87" i="25"/>
  <c r="K87" i="25"/>
  <c r="J87" i="25"/>
  <c r="J115" i="25" s="1"/>
  <c r="I87" i="25"/>
  <c r="H87" i="25"/>
  <c r="G87" i="25"/>
  <c r="F87" i="25"/>
  <c r="D87" i="25"/>
  <c r="C87" i="25"/>
  <c r="C115" i="25" s="1"/>
  <c r="B87" i="25"/>
  <c r="B115" i="25" s="1"/>
  <c r="W87" i="26"/>
  <c r="V87" i="26"/>
  <c r="O87" i="26"/>
  <c r="N87" i="26"/>
  <c r="M87" i="26"/>
  <c r="L87" i="26"/>
  <c r="K87" i="26"/>
  <c r="J87" i="26"/>
  <c r="I87" i="26"/>
  <c r="I115" i="26" s="1"/>
  <c r="H87" i="26"/>
  <c r="H115" i="26" s="1"/>
  <c r="G87" i="26"/>
  <c r="F87" i="26"/>
  <c r="D87" i="26"/>
  <c r="C87" i="26"/>
  <c r="B87" i="26"/>
  <c r="W87" i="27"/>
  <c r="W115" i="27" s="1"/>
  <c r="V87" i="27"/>
  <c r="V115" i="27" s="1"/>
  <c r="O87" i="27"/>
  <c r="O115" i="27" s="1"/>
  <c r="N87" i="27"/>
  <c r="N115" i="27" s="1"/>
  <c r="M87" i="27"/>
  <c r="L87" i="27"/>
  <c r="K87" i="27"/>
  <c r="J87" i="27"/>
  <c r="I87" i="27"/>
  <c r="H87" i="27"/>
  <c r="G87" i="27"/>
  <c r="G115" i="27" s="1"/>
  <c r="F87" i="27"/>
  <c r="F115" i="27" s="1"/>
  <c r="D87" i="27"/>
  <c r="C87" i="27"/>
  <c r="B87" i="27"/>
  <c r="W87" i="28"/>
  <c r="V87" i="28"/>
  <c r="O87" i="28"/>
  <c r="N87" i="28"/>
  <c r="M87" i="28"/>
  <c r="M115" i="28" s="1"/>
  <c r="S115" i="28" s="1"/>
  <c r="L87" i="28"/>
  <c r="L115" i="28" s="1"/>
  <c r="R115" i="28" s="1"/>
  <c r="K87" i="28"/>
  <c r="J87" i="28"/>
  <c r="I87" i="28"/>
  <c r="H87" i="28"/>
  <c r="G87" i="28"/>
  <c r="F87" i="28"/>
  <c r="D87" i="28"/>
  <c r="D115" i="28" s="1"/>
  <c r="C87" i="28"/>
  <c r="B87" i="28"/>
  <c r="W87" i="29"/>
  <c r="V87" i="29"/>
  <c r="O87" i="29"/>
  <c r="N87" i="29"/>
  <c r="M87" i="29"/>
  <c r="L87" i="29"/>
  <c r="K87" i="29"/>
  <c r="J87" i="29"/>
  <c r="J115" i="29" s="1"/>
  <c r="I87" i="29"/>
  <c r="H87" i="29"/>
  <c r="G87" i="29"/>
  <c r="F87" i="29"/>
  <c r="D87" i="29"/>
  <c r="C87" i="29"/>
  <c r="C115" i="29" s="1"/>
  <c r="B87" i="29"/>
  <c r="B115" i="29" s="1"/>
  <c r="W87" i="30"/>
  <c r="V87" i="30"/>
  <c r="O87" i="30"/>
  <c r="N87" i="30"/>
  <c r="M87" i="30"/>
  <c r="L87" i="30"/>
  <c r="K87" i="30"/>
  <c r="J87" i="30"/>
  <c r="I87" i="30"/>
  <c r="I115" i="30" s="1"/>
  <c r="H87" i="30"/>
  <c r="G87" i="30"/>
  <c r="F87" i="30"/>
  <c r="D87" i="30"/>
  <c r="C87" i="30"/>
  <c r="B87" i="30"/>
  <c r="W87" i="31"/>
  <c r="V87" i="31"/>
  <c r="O87" i="31"/>
  <c r="O115" i="31" s="1"/>
  <c r="N87" i="31"/>
  <c r="N115" i="31" s="1"/>
  <c r="M87" i="31"/>
  <c r="L87" i="31"/>
  <c r="K87" i="31"/>
  <c r="J87" i="31"/>
  <c r="I87" i="31"/>
  <c r="H87" i="31"/>
  <c r="G87" i="31"/>
  <c r="G115" i="31" s="1"/>
  <c r="F87" i="31"/>
  <c r="F115" i="31" s="1"/>
  <c r="D87" i="31"/>
  <c r="C87" i="31"/>
  <c r="B87" i="31"/>
  <c r="W87" i="32"/>
  <c r="V87" i="32"/>
  <c r="O87" i="32"/>
  <c r="N87" i="32"/>
  <c r="M87" i="32"/>
  <c r="L87" i="32"/>
  <c r="K87" i="32"/>
  <c r="J87" i="32"/>
  <c r="I87" i="32"/>
  <c r="H87" i="32"/>
  <c r="G87" i="32"/>
  <c r="F87" i="32"/>
  <c r="D87" i="32"/>
  <c r="C87" i="32"/>
  <c r="B87" i="32"/>
  <c r="W87" i="1"/>
  <c r="V87" i="1"/>
  <c r="O87" i="1"/>
  <c r="N87" i="1"/>
  <c r="M87" i="1"/>
  <c r="L87" i="1"/>
  <c r="K87" i="1"/>
  <c r="J87" i="1"/>
  <c r="J115" i="1" s="1"/>
  <c r="I87" i="1"/>
  <c r="H87" i="1"/>
  <c r="G87" i="1"/>
  <c r="F87" i="1"/>
  <c r="D87" i="1"/>
  <c r="C87" i="1"/>
  <c r="B87" i="1"/>
  <c r="B115" i="1" s="1"/>
  <c r="W115" i="2"/>
  <c r="V115" i="2"/>
  <c r="O115" i="2"/>
  <c r="N115" i="2"/>
  <c r="M115" i="2"/>
  <c r="S115" i="2" s="1"/>
  <c r="L115" i="2"/>
  <c r="R115" i="2" s="1"/>
  <c r="K115" i="2"/>
  <c r="J115" i="2"/>
  <c r="G115" i="2"/>
  <c r="F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S109" i="2"/>
  <c r="R109" i="2"/>
  <c r="E109" i="2"/>
  <c r="T109" i="2" s="1"/>
  <c r="S108" i="2"/>
  <c r="R108" i="2"/>
  <c r="E108" i="2"/>
  <c r="S107" i="2"/>
  <c r="R107" i="2"/>
  <c r="E107" i="2"/>
  <c r="S106" i="2"/>
  <c r="R106" i="2"/>
  <c r="E106" i="2"/>
  <c r="S105" i="2"/>
  <c r="R105" i="2"/>
  <c r="E105" i="2"/>
  <c r="S104" i="2"/>
  <c r="R104" i="2"/>
  <c r="E104" i="2"/>
  <c r="U104" i="2" s="1"/>
  <c r="S103" i="2"/>
  <c r="R103" i="2"/>
  <c r="E103" i="2"/>
  <c r="U103" i="2" s="1"/>
  <c r="S102" i="2"/>
  <c r="R102" i="2"/>
  <c r="E102" i="2"/>
  <c r="S101" i="2"/>
  <c r="R101" i="2"/>
  <c r="E101" i="2"/>
  <c r="U101" i="2" s="1"/>
  <c r="S100" i="2"/>
  <c r="R100" i="2"/>
  <c r="E100" i="2"/>
  <c r="S99" i="2"/>
  <c r="R99" i="2"/>
  <c r="E99" i="2"/>
  <c r="S98" i="2"/>
  <c r="R98" i="2"/>
  <c r="E98" i="2"/>
  <c r="W97" i="2"/>
  <c r="W114" i="2" s="1"/>
  <c r="V97" i="2"/>
  <c r="V114" i="2" s="1"/>
  <c r="M97" i="2"/>
  <c r="M114" i="2" s="1"/>
  <c r="S114" i="2" s="1"/>
  <c r="L97" i="2"/>
  <c r="R97" i="2" s="1"/>
  <c r="K97" i="2"/>
  <c r="K114" i="2" s="1"/>
  <c r="J97" i="2"/>
  <c r="J114" i="2" s="1"/>
  <c r="I97" i="2"/>
  <c r="H97" i="2"/>
  <c r="G97" i="2"/>
  <c r="G114" i="2" s="1"/>
  <c r="F97" i="2"/>
  <c r="F114" i="2" s="1"/>
  <c r="D97" i="2"/>
  <c r="D114" i="2" s="1"/>
  <c r="C97" i="2"/>
  <c r="C114" i="2" s="1"/>
  <c r="B97" i="2"/>
  <c r="B114" i="2" s="1"/>
  <c r="O115" i="3"/>
  <c r="M115" i="3"/>
  <c r="S115" i="3" s="1"/>
  <c r="L115" i="3"/>
  <c r="R115" i="3" s="1"/>
  <c r="K115" i="3"/>
  <c r="I115" i="3"/>
  <c r="H115" i="3"/>
  <c r="G115" i="3"/>
  <c r="D115" i="3"/>
  <c r="C115" i="3"/>
  <c r="O114" i="3"/>
  <c r="U113" i="3"/>
  <c r="T113" i="3"/>
  <c r="S113" i="3"/>
  <c r="R113" i="3"/>
  <c r="T112" i="3"/>
  <c r="S112" i="3"/>
  <c r="R112" i="3"/>
  <c r="E112" i="3"/>
  <c r="U112" i="3" s="1"/>
  <c r="S111" i="3"/>
  <c r="R111" i="3"/>
  <c r="E111" i="3"/>
  <c r="S110" i="3"/>
  <c r="R110" i="3"/>
  <c r="E110" i="3"/>
  <c r="T110" i="3" s="1"/>
  <c r="S109" i="3"/>
  <c r="R109" i="3"/>
  <c r="E109" i="3"/>
  <c r="S108" i="3"/>
  <c r="R108" i="3"/>
  <c r="E108" i="3"/>
  <c r="S107" i="3"/>
  <c r="R107" i="3"/>
  <c r="E107" i="3"/>
  <c r="S106" i="3"/>
  <c r="R106" i="3"/>
  <c r="E106" i="3"/>
  <c r="S105" i="3"/>
  <c r="R105" i="3"/>
  <c r="E105" i="3"/>
  <c r="U105" i="3" s="1"/>
  <c r="S104" i="3"/>
  <c r="R104" i="3"/>
  <c r="E104" i="3"/>
  <c r="U104" i="3" s="1"/>
  <c r="S103" i="3"/>
  <c r="R103" i="3"/>
  <c r="E103" i="3"/>
  <c r="S102" i="3"/>
  <c r="R102" i="3"/>
  <c r="E102" i="3"/>
  <c r="T102" i="3" s="1"/>
  <c r="S101" i="3"/>
  <c r="R101" i="3"/>
  <c r="E101" i="3"/>
  <c r="S100" i="3"/>
  <c r="R100" i="3"/>
  <c r="E100" i="3"/>
  <c r="S99" i="3"/>
  <c r="R99" i="3"/>
  <c r="E99" i="3"/>
  <c r="S98" i="3"/>
  <c r="R98" i="3"/>
  <c r="E98" i="3"/>
  <c r="W97" i="3"/>
  <c r="V97" i="3"/>
  <c r="M97" i="3"/>
  <c r="S97" i="3" s="1"/>
  <c r="L97" i="3"/>
  <c r="K97" i="3"/>
  <c r="K114" i="3" s="1"/>
  <c r="J97" i="3"/>
  <c r="I97" i="3"/>
  <c r="I114" i="3" s="1"/>
  <c r="H97" i="3"/>
  <c r="H114" i="3" s="1"/>
  <c r="G97" i="3"/>
  <c r="F97" i="3"/>
  <c r="D97" i="3"/>
  <c r="D114" i="3" s="1"/>
  <c r="C97" i="3"/>
  <c r="C114" i="3" s="1"/>
  <c r="B97" i="3"/>
  <c r="B114" i="3" s="1"/>
  <c r="W115" i="4"/>
  <c r="V115" i="4"/>
  <c r="O115" i="4"/>
  <c r="N115" i="4"/>
  <c r="K115" i="4"/>
  <c r="J115" i="4"/>
  <c r="I115" i="4"/>
  <c r="H115" i="4"/>
  <c r="G115" i="4"/>
  <c r="F115" i="4"/>
  <c r="C115" i="4"/>
  <c r="B115" i="4"/>
  <c r="O114" i="4"/>
  <c r="N114" i="4"/>
  <c r="U113" i="4"/>
  <c r="T113" i="4"/>
  <c r="S113" i="4"/>
  <c r="R113" i="4"/>
  <c r="S112" i="4"/>
  <c r="R112" i="4"/>
  <c r="E112" i="4"/>
  <c r="S111" i="4"/>
  <c r="R111" i="4"/>
  <c r="E111" i="4"/>
  <c r="S110" i="4"/>
  <c r="R110" i="4"/>
  <c r="E110" i="4"/>
  <c r="U110" i="4" s="1"/>
  <c r="S109" i="4"/>
  <c r="R109" i="4"/>
  <c r="E109" i="4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S104" i="4"/>
  <c r="R104" i="4"/>
  <c r="E104" i="4"/>
  <c r="S103" i="4"/>
  <c r="R103" i="4"/>
  <c r="E103" i="4"/>
  <c r="T103" i="4" s="1"/>
  <c r="S102" i="4"/>
  <c r="R102" i="4"/>
  <c r="E102" i="4"/>
  <c r="U102" i="4" s="1"/>
  <c r="S101" i="4"/>
  <c r="R101" i="4"/>
  <c r="E101" i="4"/>
  <c r="S100" i="4"/>
  <c r="R100" i="4"/>
  <c r="E100" i="4"/>
  <c r="U100" i="4" s="1"/>
  <c r="S99" i="4"/>
  <c r="R99" i="4"/>
  <c r="E99" i="4"/>
  <c r="S98" i="4"/>
  <c r="R98" i="4"/>
  <c r="E98" i="4"/>
  <c r="U98" i="4" s="1"/>
  <c r="W97" i="4"/>
  <c r="W114" i="4" s="1"/>
  <c r="V97" i="4"/>
  <c r="V114" i="4" s="1"/>
  <c r="M97" i="4"/>
  <c r="S97" i="4" s="1"/>
  <c r="L97" i="4"/>
  <c r="R97" i="4" s="1"/>
  <c r="K97" i="4"/>
  <c r="K114" i="4" s="1"/>
  <c r="J97" i="4"/>
  <c r="J114" i="4" s="1"/>
  <c r="I97" i="4"/>
  <c r="I114" i="4" s="1"/>
  <c r="H97" i="4"/>
  <c r="H114" i="4" s="1"/>
  <c r="G97" i="4"/>
  <c r="G114" i="4" s="1"/>
  <c r="F97" i="4"/>
  <c r="F114" i="4" s="1"/>
  <c r="D97" i="4"/>
  <c r="C97" i="4"/>
  <c r="C114" i="4" s="1"/>
  <c r="B97" i="4"/>
  <c r="B114" i="4" s="1"/>
  <c r="W115" i="5"/>
  <c r="V115" i="5"/>
  <c r="O115" i="5"/>
  <c r="N115" i="5"/>
  <c r="M115" i="5"/>
  <c r="S115" i="5" s="1"/>
  <c r="L115" i="5"/>
  <c r="R115" i="5" s="1"/>
  <c r="I115" i="5"/>
  <c r="H115" i="5"/>
  <c r="G115" i="5"/>
  <c r="F115" i="5"/>
  <c r="D115" i="5"/>
  <c r="O114" i="5"/>
  <c r="N114" i="5"/>
  <c r="U113" i="5"/>
  <c r="T113" i="5"/>
  <c r="S113" i="5"/>
  <c r="R113" i="5"/>
  <c r="S112" i="5"/>
  <c r="R112" i="5"/>
  <c r="E112" i="5"/>
  <c r="T112" i="5" s="1"/>
  <c r="U111" i="5"/>
  <c r="S111" i="5"/>
  <c r="R111" i="5"/>
  <c r="E111" i="5"/>
  <c r="T111" i="5" s="1"/>
  <c r="S110" i="5"/>
  <c r="R110" i="5"/>
  <c r="E110" i="5"/>
  <c r="U109" i="5"/>
  <c r="S109" i="5"/>
  <c r="R109" i="5"/>
  <c r="E109" i="5"/>
  <c r="T109" i="5" s="1"/>
  <c r="S108" i="5"/>
  <c r="R108" i="5"/>
  <c r="E108" i="5"/>
  <c r="S107" i="5"/>
  <c r="R107" i="5"/>
  <c r="E107" i="5"/>
  <c r="U107" i="5" s="1"/>
  <c r="S106" i="5"/>
  <c r="R106" i="5"/>
  <c r="E106" i="5"/>
  <c r="U106" i="5" s="1"/>
  <c r="S105" i="5"/>
  <c r="R105" i="5"/>
  <c r="E105" i="5"/>
  <c r="S104" i="5"/>
  <c r="R104" i="5"/>
  <c r="E104" i="5"/>
  <c r="T104" i="5" s="1"/>
  <c r="S103" i="5"/>
  <c r="R103" i="5"/>
  <c r="E103" i="5"/>
  <c r="S102" i="5"/>
  <c r="R102" i="5"/>
  <c r="E102" i="5"/>
  <c r="S101" i="5"/>
  <c r="R101" i="5"/>
  <c r="E101" i="5"/>
  <c r="S100" i="5"/>
  <c r="R100" i="5"/>
  <c r="E100" i="5"/>
  <c r="S99" i="5"/>
  <c r="R99" i="5"/>
  <c r="E99" i="5"/>
  <c r="U99" i="5" s="1"/>
  <c r="S98" i="5"/>
  <c r="R98" i="5"/>
  <c r="E98" i="5"/>
  <c r="U98" i="5" s="1"/>
  <c r="W97" i="5"/>
  <c r="W114" i="5" s="1"/>
  <c r="V97" i="5"/>
  <c r="V114" i="5" s="1"/>
  <c r="M97" i="5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B97" i="5"/>
  <c r="W115" i="6"/>
  <c r="V115" i="6"/>
  <c r="O115" i="6"/>
  <c r="N115" i="6"/>
  <c r="M115" i="6"/>
  <c r="S115" i="6" s="1"/>
  <c r="L115" i="6"/>
  <c r="R115" i="6" s="1"/>
  <c r="K115" i="6"/>
  <c r="G115" i="6"/>
  <c r="F115" i="6"/>
  <c r="D115" i="6"/>
  <c r="C115" i="6"/>
  <c r="B115" i="6"/>
  <c r="O114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S106" i="6"/>
  <c r="R106" i="6"/>
  <c r="E106" i="6"/>
  <c r="S105" i="6"/>
  <c r="R105" i="6"/>
  <c r="E105" i="6"/>
  <c r="T104" i="6"/>
  <c r="S104" i="6"/>
  <c r="R104" i="6"/>
  <c r="E104" i="6"/>
  <c r="U104" i="6" s="1"/>
  <c r="S103" i="6"/>
  <c r="R103" i="6"/>
  <c r="E103" i="6"/>
  <c r="T102" i="6"/>
  <c r="S102" i="6"/>
  <c r="R102" i="6"/>
  <c r="E102" i="6"/>
  <c r="U102" i="6" s="1"/>
  <c r="S101" i="6"/>
  <c r="R101" i="6"/>
  <c r="E101" i="6"/>
  <c r="T100" i="6"/>
  <c r="S100" i="6"/>
  <c r="R100" i="6"/>
  <c r="E100" i="6"/>
  <c r="U100" i="6" s="1"/>
  <c r="S99" i="6"/>
  <c r="R99" i="6"/>
  <c r="E99" i="6"/>
  <c r="T99" i="6" s="1"/>
  <c r="S98" i="6"/>
  <c r="R98" i="6"/>
  <c r="E98" i="6"/>
  <c r="W97" i="6"/>
  <c r="W114" i="6" s="1"/>
  <c r="V97" i="6"/>
  <c r="V114" i="6" s="1"/>
  <c r="M97" i="6"/>
  <c r="L97" i="6"/>
  <c r="R97" i="6" s="1"/>
  <c r="K97" i="6"/>
  <c r="K114" i="6" s="1"/>
  <c r="J97" i="6"/>
  <c r="J114" i="6" s="1"/>
  <c r="I97" i="6"/>
  <c r="I114" i="6" s="1"/>
  <c r="H97" i="6"/>
  <c r="H114" i="6" s="1"/>
  <c r="G97" i="6"/>
  <c r="G114" i="6" s="1"/>
  <c r="F97" i="6"/>
  <c r="F114" i="6" s="1"/>
  <c r="D97" i="6"/>
  <c r="D114" i="6" s="1"/>
  <c r="C97" i="6"/>
  <c r="C114" i="6" s="1"/>
  <c r="B97" i="6"/>
  <c r="B114" i="6" s="1"/>
  <c r="M115" i="7"/>
  <c r="S115" i="7" s="1"/>
  <c r="L115" i="7"/>
  <c r="R115" i="7" s="1"/>
  <c r="K115" i="7"/>
  <c r="J115" i="7"/>
  <c r="I115" i="7"/>
  <c r="H115" i="7"/>
  <c r="D115" i="7"/>
  <c r="C115" i="7"/>
  <c r="B115" i="7"/>
  <c r="U113" i="7"/>
  <c r="T113" i="7"/>
  <c r="S113" i="7"/>
  <c r="R113" i="7"/>
  <c r="S112" i="7"/>
  <c r="R112" i="7"/>
  <c r="E112" i="7"/>
  <c r="S111" i="7"/>
  <c r="R111" i="7"/>
  <c r="E111" i="7"/>
  <c r="U111" i="7" s="1"/>
  <c r="S110" i="7"/>
  <c r="R110" i="7"/>
  <c r="E110" i="7"/>
  <c r="S109" i="7"/>
  <c r="R109" i="7"/>
  <c r="E109" i="7"/>
  <c r="U109" i="7" s="1"/>
  <c r="U108" i="7"/>
  <c r="S108" i="7"/>
  <c r="R108" i="7"/>
  <c r="E108" i="7"/>
  <c r="T108" i="7" s="1"/>
  <c r="S107" i="7"/>
  <c r="R107" i="7"/>
  <c r="E107" i="7"/>
  <c r="S106" i="7"/>
  <c r="R106" i="7"/>
  <c r="E106" i="7"/>
  <c r="T106" i="7" s="1"/>
  <c r="S105" i="7"/>
  <c r="R105" i="7"/>
  <c r="E105" i="7"/>
  <c r="U105" i="7" s="1"/>
  <c r="S104" i="7"/>
  <c r="R104" i="7"/>
  <c r="E104" i="7"/>
  <c r="T103" i="7"/>
  <c r="S103" i="7"/>
  <c r="R103" i="7"/>
  <c r="E103" i="7"/>
  <c r="U103" i="7" s="1"/>
  <c r="S102" i="7"/>
  <c r="R102" i="7"/>
  <c r="E102" i="7"/>
  <c r="S101" i="7"/>
  <c r="R101" i="7"/>
  <c r="E101" i="7"/>
  <c r="U101" i="7" s="1"/>
  <c r="T100" i="7"/>
  <c r="S100" i="7"/>
  <c r="R100" i="7"/>
  <c r="E100" i="7"/>
  <c r="U100" i="7" s="1"/>
  <c r="S99" i="7"/>
  <c r="R99" i="7"/>
  <c r="E99" i="7"/>
  <c r="S98" i="7"/>
  <c r="R98" i="7"/>
  <c r="E98" i="7"/>
  <c r="T98" i="7" s="1"/>
  <c r="W97" i="7"/>
  <c r="V97" i="7"/>
  <c r="M97" i="7"/>
  <c r="S97" i="7" s="1"/>
  <c r="L97" i="7"/>
  <c r="R97" i="7" s="1"/>
  <c r="K97" i="7"/>
  <c r="K114" i="7" s="1"/>
  <c r="J97" i="7"/>
  <c r="J114" i="7" s="1"/>
  <c r="I97" i="7"/>
  <c r="I114" i="7" s="1"/>
  <c r="H97" i="7"/>
  <c r="H114" i="7" s="1"/>
  <c r="G97" i="7"/>
  <c r="G114" i="7" s="1"/>
  <c r="F97" i="7"/>
  <c r="D97" i="7"/>
  <c r="D114" i="7" s="1"/>
  <c r="C97" i="7"/>
  <c r="C114" i="7" s="1"/>
  <c r="B97" i="7"/>
  <c r="B114" i="7" s="1"/>
  <c r="W115" i="8"/>
  <c r="V115" i="8"/>
  <c r="O115" i="8"/>
  <c r="N115" i="8"/>
  <c r="K115" i="8"/>
  <c r="J115" i="8"/>
  <c r="I115" i="8"/>
  <c r="H115" i="8"/>
  <c r="G115" i="8"/>
  <c r="F115" i="8"/>
  <c r="C115" i="8"/>
  <c r="B115" i="8"/>
  <c r="O114" i="8"/>
  <c r="N114" i="8"/>
  <c r="U113" i="8"/>
  <c r="T113" i="8"/>
  <c r="S113" i="8"/>
  <c r="R113" i="8"/>
  <c r="U112" i="8"/>
  <c r="S112" i="8"/>
  <c r="R112" i="8"/>
  <c r="E112" i="8"/>
  <c r="T112" i="8" s="1"/>
  <c r="S111" i="8"/>
  <c r="R111" i="8"/>
  <c r="E111" i="8"/>
  <c r="S110" i="8"/>
  <c r="R110" i="8"/>
  <c r="E110" i="8"/>
  <c r="U110" i="8" s="1"/>
  <c r="S109" i="8"/>
  <c r="R109" i="8"/>
  <c r="E109" i="8"/>
  <c r="U109" i="8" s="1"/>
  <c r="S108" i="8"/>
  <c r="R108" i="8"/>
  <c r="E108" i="8"/>
  <c r="S107" i="8"/>
  <c r="R107" i="8"/>
  <c r="E107" i="8"/>
  <c r="T107" i="8" s="1"/>
  <c r="S106" i="8"/>
  <c r="R106" i="8"/>
  <c r="E106" i="8"/>
  <c r="U106" i="8" s="1"/>
  <c r="S105" i="8"/>
  <c r="R105" i="8"/>
  <c r="E105" i="8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U101" i="8" s="1"/>
  <c r="S100" i="8"/>
  <c r="R100" i="8"/>
  <c r="E100" i="8"/>
  <c r="S99" i="8"/>
  <c r="R99" i="8"/>
  <c r="E99" i="8"/>
  <c r="T99" i="8" s="1"/>
  <c r="S98" i="8"/>
  <c r="R98" i="8"/>
  <c r="E98" i="8"/>
  <c r="U98" i="8" s="1"/>
  <c r="W97" i="8"/>
  <c r="W114" i="8" s="1"/>
  <c r="V97" i="8"/>
  <c r="V114" i="8" s="1"/>
  <c r="M97" i="8"/>
  <c r="S97" i="8" s="1"/>
  <c r="L97" i="8"/>
  <c r="R97" i="8" s="1"/>
  <c r="K97" i="8"/>
  <c r="K114" i="8" s="1"/>
  <c r="J97" i="8"/>
  <c r="J114" i="8" s="1"/>
  <c r="I97" i="8"/>
  <c r="I114" i="8" s="1"/>
  <c r="H97" i="8"/>
  <c r="H114" i="8" s="1"/>
  <c r="G97" i="8"/>
  <c r="G114" i="8" s="1"/>
  <c r="F97" i="8"/>
  <c r="F114" i="8" s="1"/>
  <c r="D97" i="8"/>
  <c r="C97" i="8"/>
  <c r="C114" i="8" s="1"/>
  <c r="B97" i="8"/>
  <c r="B114" i="8" s="1"/>
  <c r="W115" i="9"/>
  <c r="V115" i="9"/>
  <c r="O115" i="9"/>
  <c r="N115" i="9"/>
  <c r="M115" i="9"/>
  <c r="S115" i="9" s="1"/>
  <c r="L115" i="9"/>
  <c r="R115" i="9" s="1"/>
  <c r="H115" i="9"/>
  <c r="G115" i="9"/>
  <c r="F115" i="9"/>
  <c r="D115" i="9"/>
  <c r="O114" i="9"/>
  <c r="N114" i="9"/>
  <c r="U113" i="9"/>
  <c r="T113" i="9"/>
  <c r="S113" i="9"/>
  <c r="R113" i="9"/>
  <c r="S112" i="9"/>
  <c r="R112" i="9"/>
  <c r="E112" i="9"/>
  <c r="S111" i="9"/>
  <c r="R111" i="9"/>
  <c r="E111" i="9"/>
  <c r="T111" i="9" s="1"/>
  <c r="S110" i="9"/>
  <c r="R110" i="9"/>
  <c r="E110" i="9"/>
  <c r="U110" i="9" s="1"/>
  <c r="S109" i="9"/>
  <c r="R109" i="9"/>
  <c r="E109" i="9"/>
  <c r="S108" i="9"/>
  <c r="R108" i="9"/>
  <c r="E108" i="9"/>
  <c r="U108" i="9" s="1"/>
  <c r="S107" i="9"/>
  <c r="R107" i="9"/>
  <c r="E107" i="9"/>
  <c r="S106" i="9"/>
  <c r="R106" i="9"/>
  <c r="E106" i="9"/>
  <c r="S105" i="9"/>
  <c r="R105" i="9"/>
  <c r="E105" i="9"/>
  <c r="S104" i="9"/>
  <c r="R104" i="9"/>
  <c r="E104" i="9"/>
  <c r="S103" i="9"/>
  <c r="R103" i="9"/>
  <c r="E103" i="9"/>
  <c r="T103" i="9" s="1"/>
  <c r="U102" i="9"/>
  <c r="S102" i="9"/>
  <c r="R102" i="9"/>
  <c r="E102" i="9"/>
  <c r="T102" i="9" s="1"/>
  <c r="S101" i="9"/>
  <c r="R101" i="9"/>
  <c r="E101" i="9"/>
  <c r="U100" i="9"/>
  <c r="S100" i="9"/>
  <c r="R100" i="9"/>
  <c r="E100" i="9"/>
  <c r="T100" i="9" s="1"/>
  <c r="S99" i="9"/>
  <c r="R99" i="9"/>
  <c r="E99" i="9"/>
  <c r="S98" i="9"/>
  <c r="R98" i="9"/>
  <c r="E98" i="9"/>
  <c r="W97" i="9"/>
  <c r="W114" i="9" s="1"/>
  <c r="V97" i="9"/>
  <c r="V114" i="9" s="1"/>
  <c r="M97" i="9"/>
  <c r="M114" i="9" s="1"/>
  <c r="S114" i="9" s="1"/>
  <c r="L97" i="9"/>
  <c r="K97" i="9"/>
  <c r="J97" i="9"/>
  <c r="I97" i="9"/>
  <c r="I114" i="9" s="1"/>
  <c r="H97" i="9"/>
  <c r="H114" i="9" s="1"/>
  <c r="G97" i="9"/>
  <c r="G114" i="9" s="1"/>
  <c r="F97" i="9"/>
  <c r="F114" i="9" s="1"/>
  <c r="D97" i="9"/>
  <c r="D114" i="9" s="1"/>
  <c r="C97" i="9"/>
  <c r="B97" i="9"/>
  <c r="W115" i="10"/>
  <c r="V115" i="10"/>
  <c r="O115" i="10"/>
  <c r="N115" i="10"/>
  <c r="M115" i="10"/>
  <c r="S115" i="10" s="1"/>
  <c r="L115" i="10"/>
  <c r="R115" i="10" s="1"/>
  <c r="K115" i="10"/>
  <c r="J115" i="10"/>
  <c r="G115" i="10"/>
  <c r="F115" i="10"/>
  <c r="D115" i="10"/>
  <c r="C115" i="10"/>
  <c r="B115" i="10"/>
  <c r="O114" i="10"/>
  <c r="N114" i="10"/>
  <c r="U113" i="10"/>
  <c r="T113" i="10"/>
  <c r="S113" i="10"/>
  <c r="R113" i="10"/>
  <c r="S112" i="10"/>
  <c r="R112" i="10"/>
  <c r="E112" i="10"/>
  <c r="T112" i="10" s="1"/>
  <c r="S111" i="10"/>
  <c r="R111" i="10"/>
  <c r="E111" i="10"/>
  <c r="U111" i="10" s="1"/>
  <c r="S110" i="10"/>
  <c r="R110" i="10"/>
  <c r="E110" i="10"/>
  <c r="S109" i="10"/>
  <c r="R109" i="10"/>
  <c r="E109" i="10"/>
  <c r="U109" i="10" s="1"/>
  <c r="S108" i="10"/>
  <c r="R108" i="10"/>
  <c r="E108" i="10"/>
  <c r="S107" i="10"/>
  <c r="R107" i="10"/>
  <c r="E107" i="10"/>
  <c r="S106" i="10"/>
  <c r="R106" i="10"/>
  <c r="E106" i="10"/>
  <c r="S105" i="10"/>
  <c r="R105" i="10"/>
  <c r="E105" i="10"/>
  <c r="S104" i="10"/>
  <c r="R104" i="10"/>
  <c r="E104" i="10"/>
  <c r="T104" i="10" s="1"/>
  <c r="S103" i="10"/>
  <c r="R103" i="10"/>
  <c r="E103" i="10"/>
  <c r="T103" i="10" s="1"/>
  <c r="S102" i="10"/>
  <c r="R102" i="10"/>
  <c r="E102" i="10"/>
  <c r="S101" i="10"/>
  <c r="R101" i="10"/>
  <c r="E101" i="10"/>
  <c r="T101" i="10" s="1"/>
  <c r="S100" i="10"/>
  <c r="R100" i="10"/>
  <c r="E100" i="10"/>
  <c r="S99" i="10"/>
  <c r="R99" i="10"/>
  <c r="E99" i="10"/>
  <c r="S98" i="10"/>
  <c r="R98" i="10"/>
  <c r="E98" i="10"/>
  <c r="W97" i="10"/>
  <c r="W114" i="10" s="1"/>
  <c r="V97" i="10"/>
  <c r="V114" i="10" s="1"/>
  <c r="M97" i="10"/>
  <c r="M114" i="10" s="1"/>
  <c r="S114" i="10" s="1"/>
  <c r="L97" i="10"/>
  <c r="L114" i="10" s="1"/>
  <c r="R114" i="10" s="1"/>
  <c r="K97" i="10"/>
  <c r="K114" i="10" s="1"/>
  <c r="J97" i="10"/>
  <c r="J114" i="10" s="1"/>
  <c r="I97" i="10"/>
  <c r="I114" i="10" s="1"/>
  <c r="H97" i="10"/>
  <c r="G97" i="10"/>
  <c r="G114" i="10" s="1"/>
  <c r="F97" i="10"/>
  <c r="F114" i="10" s="1"/>
  <c r="D97" i="10"/>
  <c r="D114" i="10" s="1"/>
  <c r="C97" i="10"/>
  <c r="C114" i="10" s="1"/>
  <c r="B97" i="10"/>
  <c r="B114" i="10" s="1"/>
  <c r="W115" i="11"/>
  <c r="V115" i="11"/>
  <c r="M115" i="11"/>
  <c r="S115" i="11" s="1"/>
  <c r="L115" i="11"/>
  <c r="R115" i="11" s="1"/>
  <c r="K115" i="11"/>
  <c r="J115" i="11"/>
  <c r="I115" i="11"/>
  <c r="H115" i="11"/>
  <c r="D115" i="11"/>
  <c r="C115" i="11"/>
  <c r="B115" i="11"/>
  <c r="U113" i="11"/>
  <c r="T113" i="11"/>
  <c r="S113" i="11"/>
  <c r="R113" i="11"/>
  <c r="S112" i="11"/>
  <c r="R112" i="11"/>
  <c r="E112" i="11"/>
  <c r="U112" i="11" s="1"/>
  <c r="S111" i="11"/>
  <c r="R111" i="11"/>
  <c r="E111" i="11"/>
  <c r="S110" i="11"/>
  <c r="R110" i="11"/>
  <c r="E110" i="11"/>
  <c r="U110" i="11" s="1"/>
  <c r="S109" i="11"/>
  <c r="R109" i="11"/>
  <c r="E109" i="11"/>
  <c r="S108" i="11"/>
  <c r="R108" i="11"/>
  <c r="E108" i="11"/>
  <c r="S107" i="11"/>
  <c r="R107" i="11"/>
  <c r="E107" i="11"/>
  <c r="S106" i="11"/>
  <c r="R106" i="11"/>
  <c r="E106" i="11"/>
  <c r="S105" i="11"/>
  <c r="R105" i="11"/>
  <c r="E105" i="11"/>
  <c r="U105" i="11" s="1"/>
  <c r="S104" i="11"/>
  <c r="R104" i="11"/>
  <c r="E104" i="11"/>
  <c r="U104" i="11" s="1"/>
  <c r="S103" i="11"/>
  <c r="R103" i="11"/>
  <c r="E103" i="11"/>
  <c r="S102" i="11"/>
  <c r="R102" i="11"/>
  <c r="E102" i="11"/>
  <c r="U102" i="11" s="1"/>
  <c r="S101" i="11"/>
  <c r="R101" i="11"/>
  <c r="E101" i="11"/>
  <c r="S100" i="11"/>
  <c r="R100" i="11"/>
  <c r="E100" i="11"/>
  <c r="S99" i="11"/>
  <c r="R99" i="11"/>
  <c r="E99" i="11"/>
  <c r="S98" i="11"/>
  <c r="R98" i="11"/>
  <c r="E98" i="11"/>
  <c r="W97" i="11"/>
  <c r="V97" i="11"/>
  <c r="M97" i="11"/>
  <c r="S97" i="11" s="1"/>
  <c r="L97" i="11"/>
  <c r="R97" i="11" s="1"/>
  <c r="K97" i="11"/>
  <c r="K114" i="11" s="1"/>
  <c r="J97" i="11"/>
  <c r="J114" i="11" s="1"/>
  <c r="I97" i="11"/>
  <c r="I114" i="11" s="1"/>
  <c r="H97" i="11"/>
  <c r="H114" i="11" s="1"/>
  <c r="G97" i="11"/>
  <c r="F97" i="11"/>
  <c r="D97" i="11"/>
  <c r="D114" i="11" s="1"/>
  <c r="C97" i="11"/>
  <c r="C114" i="11" s="1"/>
  <c r="B97" i="11"/>
  <c r="B114" i="11" s="1"/>
  <c r="W115" i="12"/>
  <c r="V115" i="12"/>
  <c r="O115" i="12"/>
  <c r="N115" i="12"/>
  <c r="M115" i="12"/>
  <c r="S115" i="12" s="1"/>
  <c r="L115" i="12"/>
  <c r="R115" i="12" s="1"/>
  <c r="K115" i="12"/>
  <c r="J115" i="12"/>
  <c r="I115" i="12"/>
  <c r="H115" i="12"/>
  <c r="G115" i="12"/>
  <c r="F115" i="12"/>
  <c r="D115" i="12"/>
  <c r="C115" i="12"/>
  <c r="B115" i="12"/>
  <c r="O114" i="12"/>
  <c r="N114" i="12"/>
  <c r="U113" i="12"/>
  <c r="T113" i="12"/>
  <c r="S113" i="12"/>
  <c r="R113" i="12"/>
  <c r="S112" i="12"/>
  <c r="R112" i="12"/>
  <c r="E112" i="12"/>
  <c r="S111" i="12"/>
  <c r="R111" i="12"/>
  <c r="E111" i="12"/>
  <c r="U111" i="12" s="1"/>
  <c r="S110" i="12"/>
  <c r="R110" i="12"/>
  <c r="E110" i="12"/>
  <c r="U110" i="12" s="1"/>
  <c r="S109" i="12"/>
  <c r="R109" i="12"/>
  <c r="E109" i="12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S103" i="12"/>
  <c r="R103" i="12"/>
  <c r="E103" i="12"/>
  <c r="U103" i="12" s="1"/>
  <c r="S102" i="12"/>
  <c r="R102" i="12"/>
  <c r="E102" i="12"/>
  <c r="U102" i="12" s="1"/>
  <c r="S101" i="12"/>
  <c r="R101" i="12"/>
  <c r="E101" i="12"/>
  <c r="S100" i="12"/>
  <c r="R100" i="12"/>
  <c r="E100" i="12"/>
  <c r="T100" i="12" s="1"/>
  <c r="S99" i="12"/>
  <c r="R99" i="12"/>
  <c r="E99" i="12"/>
  <c r="S98" i="12"/>
  <c r="R98" i="12"/>
  <c r="E98" i="12"/>
  <c r="U98" i="12" s="1"/>
  <c r="W97" i="12"/>
  <c r="W114" i="12" s="1"/>
  <c r="V97" i="12"/>
  <c r="V114" i="12" s="1"/>
  <c r="M97" i="12"/>
  <c r="S97" i="12" s="1"/>
  <c r="L97" i="12"/>
  <c r="R97" i="12" s="1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F114" i="12" s="1"/>
  <c r="D97" i="12"/>
  <c r="C97" i="12"/>
  <c r="C114" i="12" s="1"/>
  <c r="B97" i="12"/>
  <c r="B114" i="12" s="1"/>
  <c r="W115" i="13"/>
  <c r="V115" i="13"/>
  <c r="O115" i="13"/>
  <c r="N115" i="13"/>
  <c r="M115" i="13"/>
  <c r="S115" i="13" s="1"/>
  <c r="L115" i="13"/>
  <c r="R115" i="13" s="1"/>
  <c r="I115" i="13"/>
  <c r="H115" i="13"/>
  <c r="G115" i="13"/>
  <c r="F115" i="13"/>
  <c r="D115" i="13"/>
  <c r="O114" i="13"/>
  <c r="N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U111" i="13" s="1"/>
  <c r="S110" i="13"/>
  <c r="R110" i="13"/>
  <c r="E110" i="13"/>
  <c r="S109" i="13"/>
  <c r="R109" i="13"/>
  <c r="E109" i="13"/>
  <c r="U109" i="13" s="1"/>
  <c r="S108" i="13"/>
  <c r="R108" i="13"/>
  <c r="E108" i="13"/>
  <c r="S107" i="13"/>
  <c r="R107" i="13"/>
  <c r="E107" i="13"/>
  <c r="U107" i="13" s="1"/>
  <c r="S106" i="13"/>
  <c r="R106" i="13"/>
  <c r="E106" i="13"/>
  <c r="T106" i="13" s="1"/>
  <c r="S105" i="13"/>
  <c r="R105" i="13"/>
  <c r="E105" i="13"/>
  <c r="S104" i="13"/>
  <c r="R104" i="13"/>
  <c r="E104" i="13"/>
  <c r="T104" i="13" s="1"/>
  <c r="S103" i="13"/>
  <c r="R103" i="13"/>
  <c r="E103" i="13"/>
  <c r="U103" i="13" s="1"/>
  <c r="S102" i="13"/>
  <c r="R102" i="13"/>
  <c r="E102" i="13"/>
  <c r="S101" i="13"/>
  <c r="R101" i="13"/>
  <c r="E101" i="13"/>
  <c r="T101" i="13" s="1"/>
  <c r="S100" i="13"/>
  <c r="R100" i="13"/>
  <c r="E100" i="13"/>
  <c r="S99" i="13"/>
  <c r="R99" i="13"/>
  <c r="E99" i="13"/>
  <c r="S98" i="13"/>
  <c r="R98" i="13"/>
  <c r="E98" i="13"/>
  <c r="W97" i="13"/>
  <c r="W114" i="13" s="1"/>
  <c r="V97" i="13"/>
  <c r="V114" i="13" s="1"/>
  <c r="M97" i="13"/>
  <c r="M114" i="13" s="1"/>
  <c r="S114" i="13" s="1"/>
  <c r="L97" i="13"/>
  <c r="K97" i="13"/>
  <c r="K114" i="13" s="1"/>
  <c r="J97" i="13"/>
  <c r="J114" i="13" s="1"/>
  <c r="I97" i="13"/>
  <c r="I114" i="13" s="1"/>
  <c r="H97" i="13"/>
  <c r="H114" i="13" s="1"/>
  <c r="G97" i="13"/>
  <c r="G114" i="13" s="1"/>
  <c r="F97" i="13"/>
  <c r="F114" i="13" s="1"/>
  <c r="D97" i="13"/>
  <c r="D114" i="13" s="1"/>
  <c r="C97" i="13"/>
  <c r="B97" i="13"/>
  <c r="W115" i="14"/>
  <c r="V115" i="14"/>
  <c r="S115" i="14"/>
  <c r="O115" i="14"/>
  <c r="N115" i="14"/>
  <c r="M115" i="14"/>
  <c r="L115" i="14"/>
  <c r="R115" i="14" s="1"/>
  <c r="K115" i="14"/>
  <c r="J115" i="14"/>
  <c r="G115" i="14"/>
  <c r="F115" i="14"/>
  <c r="D115" i="14"/>
  <c r="C115" i="14"/>
  <c r="B115" i="14"/>
  <c r="O114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S110" i="14"/>
  <c r="R110" i="14"/>
  <c r="E110" i="14"/>
  <c r="U110" i="14" s="1"/>
  <c r="S109" i="14"/>
  <c r="R109" i="14"/>
  <c r="E109" i="14"/>
  <c r="U109" i="14" s="1"/>
  <c r="T108" i="14"/>
  <c r="S108" i="14"/>
  <c r="R108" i="14"/>
  <c r="E108" i="14"/>
  <c r="U108" i="14" s="1"/>
  <c r="S107" i="14"/>
  <c r="R107" i="14"/>
  <c r="E107" i="14"/>
  <c r="T107" i="14" s="1"/>
  <c r="U106" i="14"/>
  <c r="T106" i="14"/>
  <c r="S106" i="14"/>
  <c r="R106" i="14"/>
  <c r="E106" i="14"/>
  <c r="S105" i="14"/>
  <c r="R105" i="14"/>
  <c r="E105" i="14"/>
  <c r="U105" i="14" s="1"/>
  <c r="S104" i="14"/>
  <c r="R104" i="14"/>
  <c r="E104" i="14"/>
  <c r="U104" i="14" s="1"/>
  <c r="S103" i="14"/>
  <c r="R103" i="14"/>
  <c r="E103" i="14"/>
  <c r="T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S98" i="14"/>
  <c r="R98" i="14"/>
  <c r="E98" i="14"/>
  <c r="U98" i="14" s="1"/>
  <c r="W97" i="14"/>
  <c r="W114" i="14" s="1"/>
  <c r="V97" i="14"/>
  <c r="V114" i="14" s="1"/>
  <c r="M97" i="14"/>
  <c r="L97" i="14"/>
  <c r="L114" i="14" s="1"/>
  <c r="R114" i="14" s="1"/>
  <c r="K97" i="14"/>
  <c r="K114" i="14" s="1"/>
  <c r="J97" i="14"/>
  <c r="J114" i="14" s="1"/>
  <c r="I97" i="14"/>
  <c r="I114" i="14" s="1"/>
  <c r="H97" i="14"/>
  <c r="G97" i="14"/>
  <c r="G114" i="14" s="1"/>
  <c r="F97" i="14"/>
  <c r="F114" i="14" s="1"/>
  <c r="D97" i="14"/>
  <c r="D114" i="14" s="1"/>
  <c r="C97" i="14"/>
  <c r="C114" i="14" s="1"/>
  <c r="B97" i="14"/>
  <c r="B114" i="14" s="1"/>
  <c r="M115" i="15"/>
  <c r="S115" i="15" s="1"/>
  <c r="L115" i="15"/>
  <c r="R115" i="15" s="1"/>
  <c r="K115" i="15"/>
  <c r="J115" i="15"/>
  <c r="I115" i="15"/>
  <c r="H115" i="15"/>
  <c r="D115" i="15"/>
  <c r="C115" i="15"/>
  <c r="B115" i="15"/>
  <c r="U113" i="15"/>
  <c r="T113" i="15"/>
  <c r="S113" i="15"/>
  <c r="R113" i="15"/>
  <c r="S112" i="15"/>
  <c r="R112" i="15"/>
  <c r="E112" i="15"/>
  <c r="T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S99" i="15"/>
  <c r="R99" i="15"/>
  <c r="E99" i="15"/>
  <c r="T99" i="15" s="1"/>
  <c r="S98" i="15"/>
  <c r="R98" i="15"/>
  <c r="E98" i="15"/>
  <c r="U98" i="15" s="1"/>
  <c r="W97" i="15"/>
  <c r="V97" i="15"/>
  <c r="M97" i="15"/>
  <c r="S97" i="15" s="1"/>
  <c r="L97" i="15"/>
  <c r="R97" i="15" s="1"/>
  <c r="K97" i="15"/>
  <c r="K114" i="15" s="1"/>
  <c r="J97" i="15"/>
  <c r="J114" i="15" s="1"/>
  <c r="I97" i="15"/>
  <c r="I114" i="15" s="1"/>
  <c r="H97" i="15"/>
  <c r="H114" i="15" s="1"/>
  <c r="G97" i="15"/>
  <c r="F97" i="15"/>
  <c r="D97" i="15"/>
  <c r="D114" i="15" s="1"/>
  <c r="C97" i="15"/>
  <c r="C114" i="15" s="1"/>
  <c r="B97" i="15"/>
  <c r="B114" i="15" s="1"/>
  <c r="W115" i="16"/>
  <c r="V115" i="16"/>
  <c r="O115" i="16"/>
  <c r="N115" i="16"/>
  <c r="K115" i="16"/>
  <c r="J115" i="16"/>
  <c r="I115" i="16"/>
  <c r="H115" i="16"/>
  <c r="G115" i="16"/>
  <c r="F115" i="16"/>
  <c r="C115" i="16"/>
  <c r="B115" i="16"/>
  <c r="O114" i="16"/>
  <c r="N114" i="16"/>
  <c r="U113" i="16"/>
  <c r="T113" i="16"/>
  <c r="S113" i="16"/>
  <c r="R113" i="16"/>
  <c r="S112" i="16"/>
  <c r="R112" i="16"/>
  <c r="E112" i="16"/>
  <c r="S111" i="16"/>
  <c r="R111" i="16"/>
  <c r="E111" i="16"/>
  <c r="U111" i="16" s="1"/>
  <c r="S110" i="16"/>
  <c r="R110" i="16"/>
  <c r="E110" i="16"/>
  <c r="S109" i="16"/>
  <c r="R109" i="16"/>
  <c r="E109" i="16"/>
  <c r="T109" i="16" s="1"/>
  <c r="S108" i="16"/>
  <c r="R108" i="16"/>
  <c r="E108" i="16"/>
  <c r="S107" i="16"/>
  <c r="R107" i="16"/>
  <c r="E107" i="16"/>
  <c r="U107" i="16" s="1"/>
  <c r="S106" i="16"/>
  <c r="R106" i="16"/>
  <c r="E106" i="16"/>
  <c r="T106" i="16" s="1"/>
  <c r="S105" i="16"/>
  <c r="R105" i="16"/>
  <c r="E105" i="16"/>
  <c r="U105" i="16" s="1"/>
  <c r="S104" i="16"/>
  <c r="R104" i="16"/>
  <c r="E104" i="16"/>
  <c r="S103" i="16"/>
  <c r="R103" i="16"/>
  <c r="E103" i="16"/>
  <c r="U103" i="16" s="1"/>
  <c r="S102" i="16"/>
  <c r="R102" i="16"/>
  <c r="E102" i="16"/>
  <c r="U102" i="16" s="1"/>
  <c r="S101" i="16"/>
  <c r="R101" i="16"/>
  <c r="E101" i="16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W97" i="16"/>
  <c r="W114" i="16" s="1"/>
  <c r="V97" i="16"/>
  <c r="V114" i="16" s="1"/>
  <c r="M97" i="16"/>
  <c r="M114" i="16" s="1"/>
  <c r="S114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F114" i="16" s="1"/>
  <c r="D97" i="16"/>
  <c r="D114" i="16" s="1"/>
  <c r="C97" i="16"/>
  <c r="C114" i="16" s="1"/>
  <c r="B97" i="16"/>
  <c r="B114" i="16" s="1"/>
  <c r="W115" i="17"/>
  <c r="V115" i="17"/>
  <c r="R115" i="17"/>
  <c r="O115" i="17"/>
  <c r="N115" i="17"/>
  <c r="M115" i="17"/>
  <c r="S115" i="17" s="1"/>
  <c r="L115" i="17"/>
  <c r="I115" i="17"/>
  <c r="H115" i="17"/>
  <c r="G115" i="17"/>
  <c r="F115" i="17"/>
  <c r="D115" i="17"/>
  <c r="O114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S109" i="17"/>
  <c r="R109" i="17"/>
  <c r="E109" i="17"/>
  <c r="U109" i="17" s="1"/>
  <c r="U108" i="17"/>
  <c r="S108" i="17"/>
  <c r="R108" i="17"/>
  <c r="E108" i="17"/>
  <c r="T108" i="17" s="1"/>
  <c r="S107" i="17"/>
  <c r="R107" i="17"/>
  <c r="E107" i="17"/>
  <c r="U107" i="17" s="1"/>
  <c r="U106" i="17"/>
  <c r="S106" i="17"/>
  <c r="R106" i="17"/>
  <c r="E106" i="17"/>
  <c r="T106" i="17" s="1"/>
  <c r="S105" i="17"/>
  <c r="R105" i="17"/>
  <c r="E105" i="17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U101" i="17"/>
  <c r="S101" i="17"/>
  <c r="R101" i="17"/>
  <c r="E101" i="17"/>
  <c r="T101" i="17" s="1"/>
  <c r="U100" i="17"/>
  <c r="T100" i="17"/>
  <c r="S100" i="17"/>
  <c r="R100" i="17"/>
  <c r="E100" i="17"/>
  <c r="S99" i="17"/>
  <c r="R99" i="17"/>
  <c r="E99" i="17"/>
  <c r="U99" i="17" s="1"/>
  <c r="S98" i="17"/>
  <c r="R98" i="17"/>
  <c r="E98" i="17"/>
  <c r="U98" i="17" s="1"/>
  <c r="W97" i="17"/>
  <c r="W114" i="17" s="1"/>
  <c r="V97" i="17"/>
  <c r="V114" i="17" s="1"/>
  <c r="M97" i="17"/>
  <c r="M114" i="17" s="1"/>
  <c r="S114" i="17" s="1"/>
  <c r="L97" i="17"/>
  <c r="R97" i="17" s="1"/>
  <c r="K97" i="17"/>
  <c r="J97" i="17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C114" i="17" s="1"/>
  <c r="B97" i="17"/>
  <c r="B114" i="17" s="1"/>
  <c r="W115" i="18"/>
  <c r="V115" i="18"/>
  <c r="O115" i="18"/>
  <c r="N115" i="18"/>
  <c r="M115" i="18"/>
  <c r="S115" i="18" s="1"/>
  <c r="L115" i="18"/>
  <c r="R115" i="18" s="1"/>
  <c r="K115" i="18"/>
  <c r="J115" i="18"/>
  <c r="G115" i="18"/>
  <c r="F115" i="18"/>
  <c r="D115" i="18"/>
  <c r="C115" i="18"/>
  <c r="B115" i="18"/>
  <c r="O114" i="18"/>
  <c r="N114" i="18"/>
  <c r="U113" i="18"/>
  <c r="T113" i="18"/>
  <c r="S113" i="18"/>
  <c r="R113" i="18"/>
  <c r="S112" i="18"/>
  <c r="R112" i="18"/>
  <c r="E112" i="18"/>
  <c r="T112" i="18" s="1"/>
  <c r="S111" i="18"/>
  <c r="R111" i="18"/>
  <c r="E111" i="18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T107" i="18" s="1"/>
  <c r="S106" i="18"/>
  <c r="R106" i="18"/>
  <c r="E106" i="18"/>
  <c r="S105" i="18"/>
  <c r="R105" i="18"/>
  <c r="E105" i="18"/>
  <c r="U105" i="18" s="1"/>
  <c r="S104" i="18"/>
  <c r="R104" i="18"/>
  <c r="E104" i="18"/>
  <c r="S103" i="18"/>
  <c r="R103" i="18"/>
  <c r="E103" i="18"/>
  <c r="T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S98" i="18"/>
  <c r="R98" i="18"/>
  <c r="E98" i="18"/>
  <c r="W97" i="18"/>
  <c r="W114" i="18" s="1"/>
  <c r="V97" i="18"/>
  <c r="V114" i="18" s="1"/>
  <c r="M97" i="18"/>
  <c r="L97" i="18"/>
  <c r="L114" i="18" s="1"/>
  <c r="R114" i="18" s="1"/>
  <c r="K97" i="18"/>
  <c r="K114" i="18" s="1"/>
  <c r="J97" i="18"/>
  <c r="J114" i="18" s="1"/>
  <c r="I97" i="18"/>
  <c r="H97" i="18"/>
  <c r="G97" i="18"/>
  <c r="G114" i="18" s="1"/>
  <c r="F97" i="18"/>
  <c r="F114" i="18" s="1"/>
  <c r="D97" i="18"/>
  <c r="D114" i="18" s="1"/>
  <c r="C97" i="18"/>
  <c r="C114" i="18" s="1"/>
  <c r="B97" i="18"/>
  <c r="B114" i="18" s="1"/>
  <c r="M115" i="19"/>
  <c r="S115" i="19" s="1"/>
  <c r="L115" i="19"/>
  <c r="R115" i="19" s="1"/>
  <c r="K115" i="19"/>
  <c r="J115" i="19"/>
  <c r="I115" i="19"/>
  <c r="H115" i="19"/>
  <c r="D115" i="19"/>
  <c r="C115" i="19"/>
  <c r="B115" i="19"/>
  <c r="U113" i="19"/>
  <c r="T113" i="19"/>
  <c r="S113" i="19"/>
  <c r="R113" i="19"/>
  <c r="S112" i="19"/>
  <c r="R112" i="19"/>
  <c r="E112" i="19"/>
  <c r="T112" i="19" s="1"/>
  <c r="T111" i="19"/>
  <c r="S111" i="19"/>
  <c r="R111" i="19"/>
  <c r="E111" i="19"/>
  <c r="U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S106" i="19"/>
  <c r="R106" i="19"/>
  <c r="E106" i="19"/>
  <c r="U106" i="19" s="1"/>
  <c r="S105" i="19"/>
  <c r="R105" i="19"/>
  <c r="E105" i="19"/>
  <c r="U105" i="19" s="1"/>
  <c r="S104" i="19"/>
  <c r="R104" i="19"/>
  <c r="E104" i="19"/>
  <c r="T104" i="19" s="1"/>
  <c r="S103" i="19"/>
  <c r="R103" i="19"/>
  <c r="E103" i="19"/>
  <c r="S102" i="19"/>
  <c r="R102" i="19"/>
  <c r="E102" i="19"/>
  <c r="U102" i="19" s="1"/>
  <c r="S101" i="19"/>
  <c r="R101" i="19"/>
  <c r="E101" i="19"/>
  <c r="T101" i="19" s="1"/>
  <c r="S100" i="19"/>
  <c r="R100" i="19"/>
  <c r="E100" i="19"/>
  <c r="U100" i="19" s="1"/>
  <c r="S99" i="19"/>
  <c r="R99" i="19"/>
  <c r="E99" i="19"/>
  <c r="S98" i="19"/>
  <c r="R98" i="19"/>
  <c r="E98" i="19"/>
  <c r="W97" i="19"/>
  <c r="V97" i="19"/>
  <c r="M97" i="19"/>
  <c r="M114" i="19" s="1"/>
  <c r="S114" i="19" s="1"/>
  <c r="L97" i="19"/>
  <c r="L114" i="19" s="1"/>
  <c r="R114" i="19" s="1"/>
  <c r="K97" i="19"/>
  <c r="K114" i="19" s="1"/>
  <c r="J97" i="19"/>
  <c r="J114" i="19" s="1"/>
  <c r="I97" i="19"/>
  <c r="I114" i="19" s="1"/>
  <c r="H97" i="19"/>
  <c r="H114" i="19" s="1"/>
  <c r="G97" i="19"/>
  <c r="F97" i="19"/>
  <c r="D97" i="19"/>
  <c r="D114" i="19" s="1"/>
  <c r="C97" i="19"/>
  <c r="C114" i="19" s="1"/>
  <c r="B97" i="19"/>
  <c r="B114" i="19" s="1"/>
  <c r="W115" i="20"/>
  <c r="V115" i="20"/>
  <c r="O115" i="20"/>
  <c r="N115" i="20"/>
  <c r="M115" i="20"/>
  <c r="S115" i="20" s="1"/>
  <c r="K115" i="20"/>
  <c r="J115" i="20"/>
  <c r="I115" i="20"/>
  <c r="H115" i="20"/>
  <c r="G115" i="20"/>
  <c r="F115" i="20"/>
  <c r="C115" i="20"/>
  <c r="B115" i="20"/>
  <c r="O114" i="20"/>
  <c r="N114" i="20"/>
  <c r="U113" i="20"/>
  <c r="T113" i="20"/>
  <c r="S113" i="20"/>
  <c r="R113" i="20"/>
  <c r="T112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S107" i="20"/>
  <c r="R107" i="20"/>
  <c r="E107" i="20"/>
  <c r="U107" i="20" s="1"/>
  <c r="S106" i="20"/>
  <c r="R106" i="20"/>
  <c r="E106" i="20"/>
  <c r="S105" i="20"/>
  <c r="R105" i="20"/>
  <c r="E105" i="20"/>
  <c r="T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W97" i="20"/>
  <c r="W114" i="20" s="1"/>
  <c r="V97" i="20"/>
  <c r="V114" i="20" s="1"/>
  <c r="M97" i="20"/>
  <c r="S97" i="20" s="1"/>
  <c r="L97" i="20"/>
  <c r="K97" i="20"/>
  <c r="K114" i="20" s="1"/>
  <c r="J97" i="20"/>
  <c r="J114" i="20" s="1"/>
  <c r="I97" i="20"/>
  <c r="I114" i="20" s="1"/>
  <c r="H97" i="20"/>
  <c r="H114" i="20" s="1"/>
  <c r="G97" i="20"/>
  <c r="G114" i="20" s="1"/>
  <c r="F97" i="20"/>
  <c r="F114" i="20" s="1"/>
  <c r="D97" i="20"/>
  <c r="C97" i="20"/>
  <c r="C114" i="20" s="1"/>
  <c r="B97" i="20"/>
  <c r="B114" i="20" s="1"/>
  <c r="W115" i="21"/>
  <c r="V115" i="21"/>
  <c r="O115" i="21"/>
  <c r="N115" i="21"/>
  <c r="M115" i="21"/>
  <c r="S115" i="21" s="1"/>
  <c r="L115" i="21"/>
  <c r="R115" i="21" s="1"/>
  <c r="I115" i="21"/>
  <c r="H115" i="21"/>
  <c r="G115" i="21"/>
  <c r="F115" i="21"/>
  <c r="D115" i="21"/>
  <c r="O114" i="21"/>
  <c r="N114" i="21"/>
  <c r="U113" i="21"/>
  <c r="T113" i="21"/>
  <c r="S113" i="21"/>
  <c r="R113" i="21"/>
  <c r="S112" i="21"/>
  <c r="R112" i="21"/>
  <c r="E112" i="21"/>
  <c r="U112" i="21" s="1"/>
  <c r="T111" i="21"/>
  <c r="S111" i="21"/>
  <c r="R111" i="21"/>
  <c r="E111" i="21"/>
  <c r="U111" i="21" s="1"/>
  <c r="S110" i="21"/>
  <c r="R110" i="21"/>
  <c r="E110" i="21"/>
  <c r="S109" i="21"/>
  <c r="R109" i="21"/>
  <c r="E109" i="21"/>
  <c r="U109" i="21" s="1"/>
  <c r="S108" i="21"/>
  <c r="R108" i="21"/>
  <c r="E108" i="21"/>
  <c r="S107" i="21"/>
  <c r="R107" i="21"/>
  <c r="E107" i="21"/>
  <c r="U107" i="21" s="1"/>
  <c r="U106" i="21"/>
  <c r="S106" i="21"/>
  <c r="R106" i="21"/>
  <c r="E106" i="21"/>
  <c r="T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S102" i="21"/>
  <c r="R102" i="21"/>
  <c r="E102" i="21"/>
  <c r="U102" i="21" s="1"/>
  <c r="S101" i="21"/>
  <c r="R101" i="21"/>
  <c r="E101" i="21"/>
  <c r="S100" i="21"/>
  <c r="R100" i="21"/>
  <c r="E100" i="21"/>
  <c r="U100" i="21" s="1"/>
  <c r="S99" i="21"/>
  <c r="R99" i="21"/>
  <c r="E99" i="21"/>
  <c r="S98" i="21"/>
  <c r="R98" i="21"/>
  <c r="E98" i="21"/>
  <c r="T98" i="21" s="1"/>
  <c r="W97" i="21"/>
  <c r="W114" i="21" s="1"/>
  <c r="V97" i="21"/>
  <c r="V114" i="21" s="1"/>
  <c r="M97" i="21"/>
  <c r="S97" i="21" s="1"/>
  <c r="L97" i="21"/>
  <c r="R97" i="21" s="1"/>
  <c r="K97" i="21"/>
  <c r="J97" i="21"/>
  <c r="I97" i="21"/>
  <c r="I114" i="21" s="1"/>
  <c r="H97" i="21"/>
  <c r="H114" i="21" s="1"/>
  <c r="G97" i="21"/>
  <c r="G114" i="21" s="1"/>
  <c r="F97" i="21"/>
  <c r="F114" i="21" s="1"/>
  <c r="D97" i="21"/>
  <c r="D114" i="21" s="1"/>
  <c r="C97" i="21"/>
  <c r="B97" i="21"/>
  <c r="W115" i="22"/>
  <c r="V115" i="22"/>
  <c r="O115" i="22"/>
  <c r="N115" i="22"/>
  <c r="M115" i="22"/>
  <c r="S115" i="22" s="1"/>
  <c r="L115" i="22"/>
  <c r="R115" i="22" s="1"/>
  <c r="K115" i="22"/>
  <c r="J115" i="22"/>
  <c r="I115" i="22"/>
  <c r="H115" i="22"/>
  <c r="G115" i="22"/>
  <c r="F115" i="22"/>
  <c r="D115" i="22"/>
  <c r="C115" i="22"/>
  <c r="B115" i="22"/>
  <c r="O114" i="22"/>
  <c r="N114" i="22"/>
  <c r="U113" i="22"/>
  <c r="T113" i="22"/>
  <c r="S113" i="22"/>
  <c r="R113" i="22"/>
  <c r="S112" i="22"/>
  <c r="R112" i="22"/>
  <c r="E112" i="22"/>
  <c r="S111" i="22"/>
  <c r="R111" i="22"/>
  <c r="E111" i="22"/>
  <c r="U111" i="22" s="1"/>
  <c r="S110" i="22"/>
  <c r="R110" i="22"/>
  <c r="E110" i="22"/>
  <c r="S109" i="22"/>
  <c r="R109" i="22"/>
  <c r="E109" i="22"/>
  <c r="U109" i="22" s="1"/>
  <c r="S108" i="22"/>
  <c r="R108" i="22"/>
  <c r="E108" i="22"/>
  <c r="T108" i="22" s="1"/>
  <c r="S107" i="22"/>
  <c r="R107" i="22"/>
  <c r="E107" i="22"/>
  <c r="T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S102" i="22"/>
  <c r="R102" i="22"/>
  <c r="E102" i="22"/>
  <c r="U102" i="22" s="1"/>
  <c r="S101" i="22"/>
  <c r="R101" i="22"/>
  <c r="E101" i="22"/>
  <c r="S100" i="22"/>
  <c r="R100" i="22"/>
  <c r="E100" i="22"/>
  <c r="U100" i="22" s="1"/>
  <c r="S99" i="22"/>
  <c r="R99" i="22"/>
  <c r="E99" i="22"/>
  <c r="T99" i="22" s="1"/>
  <c r="S98" i="22"/>
  <c r="R98" i="22"/>
  <c r="E98" i="22"/>
  <c r="U98" i="22" s="1"/>
  <c r="W97" i="22"/>
  <c r="W114" i="22" s="1"/>
  <c r="V97" i="22"/>
  <c r="V114" i="22" s="1"/>
  <c r="S97" i="22"/>
  <c r="M97" i="22"/>
  <c r="M114" i="22" s="1"/>
  <c r="S114" i="22" s="1"/>
  <c r="L97" i="22"/>
  <c r="R97" i="22" s="1"/>
  <c r="K97" i="22"/>
  <c r="K114" i="22" s="1"/>
  <c r="J97" i="22"/>
  <c r="J114" i="22" s="1"/>
  <c r="I97" i="22"/>
  <c r="H97" i="22"/>
  <c r="G97" i="22"/>
  <c r="G114" i="22" s="1"/>
  <c r="F97" i="22"/>
  <c r="F114" i="22" s="1"/>
  <c r="D97" i="22"/>
  <c r="D114" i="22" s="1"/>
  <c r="C97" i="22"/>
  <c r="C114" i="22" s="1"/>
  <c r="B97" i="22"/>
  <c r="B114" i="22" s="1"/>
  <c r="W115" i="23"/>
  <c r="M115" i="23"/>
  <c r="S115" i="23" s="1"/>
  <c r="L115" i="23"/>
  <c r="R115" i="23" s="1"/>
  <c r="K115" i="23"/>
  <c r="J115" i="23"/>
  <c r="I115" i="23"/>
  <c r="H115" i="23"/>
  <c r="D115" i="23"/>
  <c r="C115" i="23"/>
  <c r="B115" i="23"/>
  <c r="U113" i="23"/>
  <c r="T113" i="23"/>
  <c r="S113" i="23"/>
  <c r="R113" i="23"/>
  <c r="S112" i="23"/>
  <c r="R112" i="23"/>
  <c r="E112" i="23"/>
  <c r="S111" i="23"/>
  <c r="R111" i="23"/>
  <c r="E111" i="23"/>
  <c r="U111" i="23" s="1"/>
  <c r="T110" i="23"/>
  <c r="S110" i="23"/>
  <c r="R110" i="23"/>
  <c r="E110" i="23"/>
  <c r="U110" i="23" s="1"/>
  <c r="S109" i="23"/>
  <c r="R109" i="23"/>
  <c r="E109" i="23"/>
  <c r="U108" i="23"/>
  <c r="S108" i="23"/>
  <c r="R108" i="23"/>
  <c r="E108" i="23"/>
  <c r="T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T100" i="23" s="1"/>
  <c r="S99" i="23"/>
  <c r="R99" i="23"/>
  <c r="E99" i="23"/>
  <c r="T99" i="23" s="1"/>
  <c r="S98" i="23"/>
  <c r="R98" i="23"/>
  <c r="E98" i="23"/>
  <c r="U98" i="23" s="1"/>
  <c r="W97" i="23"/>
  <c r="V97" i="23"/>
  <c r="M97" i="23"/>
  <c r="S97" i="23" s="1"/>
  <c r="L97" i="23"/>
  <c r="L114" i="23" s="1"/>
  <c r="R114" i="23" s="1"/>
  <c r="K97" i="23"/>
  <c r="K114" i="23" s="1"/>
  <c r="J97" i="23"/>
  <c r="J114" i="23" s="1"/>
  <c r="I97" i="23"/>
  <c r="I114" i="23" s="1"/>
  <c r="H97" i="23"/>
  <c r="H114" i="23" s="1"/>
  <c r="G97" i="23"/>
  <c r="F97" i="23"/>
  <c r="D97" i="23"/>
  <c r="D114" i="23" s="1"/>
  <c r="C97" i="23"/>
  <c r="C114" i="23" s="1"/>
  <c r="B97" i="23"/>
  <c r="B114" i="23" s="1"/>
  <c r="W115" i="24"/>
  <c r="V115" i="24"/>
  <c r="O115" i="24"/>
  <c r="N115" i="24"/>
  <c r="M115" i="24"/>
  <c r="S115" i="24" s="1"/>
  <c r="K115" i="24"/>
  <c r="J115" i="24"/>
  <c r="I115" i="24"/>
  <c r="H115" i="24"/>
  <c r="G115" i="24"/>
  <c r="F115" i="24"/>
  <c r="C115" i="24"/>
  <c r="B115" i="24"/>
  <c r="O114" i="24"/>
  <c r="N114" i="24"/>
  <c r="U113" i="24"/>
  <c r="T113" i="24"/>
  <c r="S113" i="24"/>
  <c r="R113" i="24"/>
  <c r="S112" i="24"/>
  <c r="R112" i="24"/>
  <c r="E112" i="24"/>
  <c r="U112" i="24" s="1"/>
  <c r="S111" i="24"/>
  <c r="R111" i="24"/>
  <c r="E111" i="24"/>
  <c r="U111" i="24" s="1"/>
  <c r="S110" i="24"/>
  <c r="R110" i="24"/>
  <c r="E110" i="24"/>
  <c r="U110" i="24" s="1"/>
  <c r="U109" i="24"/>
  <c r="S109" i="24"/>
  <c r="R109" i="24"/>
  <c r="E109" i="24"/>
  <c r="T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S104" i="24"/>
  <c r="R104" i="24"/>
  <c r="E104" i="24"/>
  <c r="U104" i="24" s="1"/>
  <c r="S103" i="24"/>
  <c r="R103" i="24"/>
  <c r="E103" i="24"/>
  <c r="T103" i="24" s="1"/>
  <c r="S102" i="24"/>
  <c r="R102" i="24"/>
  <c r="E102" i="24"/>
  <c r="U102" i="24" s="1"/>
  <c r="S101" i="24"/>
  <c r="R101" i="24"/>
  <c r="E101" i="24"/>
  <c r="T101" i="24" s="1"/>
  <c r="U100" i="24"/>
  <c r="S100" i="24"/>
  <c r="R100" i="24"/>
  <c r="E100" i="24"/>
  <c r="T100" i="24" s="1"/>
  <c r="S99" i="24"/>
  <c r="R99" i="24"/>
  <c r="E99" i="24"/>
  <c r="U99" i="24" s="1"/>
  <c r="S98" i="24"/>
  <c r="R98" i="24"/>
  <c r="E98" i="24"/>
  <c r="T98" i="24" s="1"/>
  <c r="W97" i="24"/>
  <c r="W114" i="24" s="1"/>
  <c r="V97" i="24"/>
  <c r="V114" i="24" s="1"/>
  <c r="M97" i="24"/>
  <c r="L97" i="24"/>
  <c r="R97" i="24" s="1"/>
  <c r="K97" i="24"/>
  <c r="K114" i="24" s="1"/>
  <c r="J97" i="24"/>
  <c r="J114" i="24" s="1"/>
  <c r="I97" i="24"/>
  <c r="I114" i="24" s="1"/>
  <c r="H97" i="24"/>
  <c r="H114" i="24" s="1"/>
  <c r="G97" i="24"/>
  <c r="G114" i="24" s="1"/>
  <c r="F97" i="24"/>
  <c r="F114" i="24" s="1"/>
  <c r="D97" i="24"/>
  <c r="D114" i="24" s="1"/>
  <c r="C97" i="24"/>
  <c r="C114" i="24" s="1"/>
  <c r="B97" i="24"/>
  <c r="B114" i="24" s="1"/>
  <c r="W115" i="25"/>
  <c r="V115" i="25"/>
  <c r="O115" i="25"/>
  <c r="N115" i="25"/>
  <c r="M115" i="25"/>
  <c r="S115" i="25" s="1"/>
  <c r="L115" i="25"/>
  <c r="R115" i="25" s="1"/>
  <c r="I115" i="25"/>
  <c r="H115" i="25"/>
  <c r="G115" i="25"/>
  <c r="F115" i="25"/>
  <c r="D115" i="25"/>
  <c r="O114" i="25"/>
  <c r="N114" i="25"/>
  <c r="U113" i="25"/>
  <c r="T113" i="25"/>
  <c r="S113" i="25"/>
  <c r="R113" i="25"/>
  <c r="S112" i="25"/>
  <c r="R112" i="25"/>
  <c r="E112" i="25"/>
  <c r="S111" i="25"/>
  <c r="R111" i="25"/>
  <c r="E111" i="25"/>
  <c r="U111" i="25" s="1"/>
  <c r="S110" i="25"/>
  <c r="R110" i="25"/>
  <c r="E110" i="25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T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W97" i="25"/>
  <c r="W114" i="25" s="1"/>
  <c r="V97" i="25"/>
  <c r="V114" i="25" s="1"/>
  <c r="M97" i="25"/>
  <c r="S97" i="25" s="1"/>
  <c r="L97" i="25"/>
  <c r="K97" i="25"/>
  <c r="J97" i="25"/>
  <c r="I97" i="25"/>
  <c r="I114" i="25" s="1"/>
  <c r="H97" i="25"/>
  <c r="H114" i="25" s="1"/>
  <c r="G97" i="25"/>
  <c r="G114" i="25" s="1"/>
  <c r="F97" i="25"/>
  <c r="F114" i="25" s="1"/>
  <c r="D97" i="25"/>
  <c r="D114" i="25" s="1"/>
  <c r="C97" i="25"/>
  <c r="B97" i="25"/>
  <c r="W115" i="26"/>
  <c r="V115" i="26"/>
  <c r="O115" i="26"/>
  <c r="N115" i="26"/>
  <c r="M115" i="26"/>
  <c r="S115" i="26" s="1"/>
  <c r="L115" i="26"/>
  <c r="R115" i="26" s="1"/>
  <c r="K115" i="26"/>
  <c r="J115" i="26"/>
  <c r="G115" i="26"/>
  <c r="F115" i="26"/>
  <c r="D115" i="26"/>
  <c r="C115" i="26"/>
  <c r="B115" i="26"/>
  <c r="O114" i="26"/>
  <c r="N114" i="26"/>
  <c r="U113" i="26"/>
  <c r="T113" i="26"/>
  <c r="S113" i="26"/>
  <c r="R113" i="26"/>
  <c r="S112" i="26"/>
  <c r="R112" i="26"/>
  <c r="E112" i="26"/>
  <c r="U112" i="26" s="1"/>
  <c r="S111" i="26"/>
  <c r="R111" i="26"/>
  <c r="E111" i="26"/>
  <c r="T111" i="26" s="1"/>
  <c r="S110" i="26"/>
  <c r="R110" i="26"/>
  <c r="E110" i="26"/>
  <c r="U110" i="26" s="1"/>
  <c r="S109" i="26"/>
  <c r="R109" i="26"/>
  <c r="E109" i="26"/>
  <c r="T109" i="26" s="1"/>
  <c r="S108" i="26"/>
  <c r="R108" i="26"/>
  <c r="E108" i="26"/>
  <c r="U108" i="26" s="1"/>
  <c r="S107" i="26"/>
  <c r="R107" i="26"/>
  <c r="E107" i="26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T103" i="26" s="1"/>
  <c r="S102" i="26"/>
  <c r="R102" i="26"/>
  <c r="E102" i="26"/>
  <c r="U102" i="26" s="1"/>
  <c r="S101" i="26"/>
  <c r="R101" i="26"/>
  <c r="E101" i="26"/>
  <c r="T101" i="26" s="1"/>
  <c r="S100" i="26"/>
  <c r="R100" i="26"/>
  <c r="E100" i="26"/>
  <c r="U100" i="26" s="1"/>
  <c r="S99" i="26"/>
  <c r="R99" i="26"/>
  <c r="E99" i="26"/>
  <c r="S98" i="26"/>
  <c r="R98" i="26"/>
  <c r="E98" i="26"/>
  <c r="U98" i="26" s="1"/>
  <c r="W97" i="26"/>
  <c r="W114" i="26" s="1"/>
  <c r="V97" i="26"/>
  <c r="V114" i="26" s="1"/>
  <c r="M97" i="26"/>
  <c r="S97" i="26" s="1"/>
  <c r="L97" i="26"/>
  <c r="R97" i="26" s="1"/>
  <c r="K97" i="26"/>
  <c r="K114" i="26" s="1"/>
  <c r="J97" i="26"/>
  <c r="J114" i="26" s="1"/>
  <c r="I97" i="26"/>
  <c r="I114" i="26" s="1"/>
  <c r="H97" i="26"/>
  <c r="G97" i="26"/>
  <c r="G114" i="26" s="1"/>
  <c r="F97" i="26"/>
  <c r="F114" i="26" s="1"/>
  <c r="D97" i="26"/>
  <c r="D114" i="26" s="1"/>
  <c r="C97" i="26"/>
  <c r="C114" i="26" s="1"/>
  <c r="B97" i="26"/>
  <c r="B114" i="26" s="1"/>
  <c r="S115" i="27"/>
  <c r="M115" i="27"/>
  <c r="L115" i="27"/>
  <c r="R115" i="27" s="1"/>
  <c r="K115" i="27"/>
  <c r="J115" i="27"/>
  <c r="I115" i="27"/>
  <c r="H115" i="27"/>
  <c r="D115" i="27"/>
  <c r="C115" i="27"/>
  <c r="B115" i="27"/>
  <c r="U113" i="27"/>
  <c r="T113" i="27"/>
  <c r="S113" i="27"/>
  <c r="R113" i="27"/>
  <c r="S112" i="27"/>
  <c r="R112" i="27"/>
  <c r="E112" i="27"/>
  <c r="S111" i="27"/>
  <c r="R111" i="27"/>
  <c r="E111" i="27"/>
  <c r="U111" i="27" s="1"/>
  <c r="S110" i="27"/>
  <c r="R110" i="27"/>
  <c r="E110" i="27"/>
  <c r="T110" i="27" s="1"/>
  <c r="S109" i="27"/>
  <c r="R109" i="27"/>
  <c r="E109" i="27"/>
  <c r="U109" i="27" s="1"/>
  <c r="S108" i="27"/>
  <c r="R108" i="27"/>
  <c r="E108" i="27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S99" i="27"/>
  <c r="R99" i="27"/>
  <c r="E99" i="27"/>
  <c r="U99" i="27" s="1"/>
  <c r="S98" i="27"/>
  <c r="R98" i="27"/>
  <c r="E98" i="27"/>
  <c r="W97" i="27"/>
  <c r="V97" i="27"/>
  <c r="M97" i="27"/>
  <c r="S97" i="27" s="1"/>
  <c r="L97" i="27"/>
  <c r="L114" i="27" s="1"/>
  <c r="R114" i="27" s="1"/>
  <c r="K97" i="27"/>
  <c r="K114" i="27" s="1"/>
  <c r="J97" i="27"/>
  <c r="J114" i="27" s="1"/>
  <c r="I97" i="27"/>
  <c r="I114" i="27" s="1"/>
  <c r="H97" i="27"/>
  <c r="H114" i="27" s="1"/>
  <c r="G97" i="27"/>
  <c r="G114" i="27" s="1"/>
  <c r="F97" i="27"/>
  <c r="D97" i="27"/>
  <c r="D114" i="27" s="1"/>
  <c r="C97" i="27"/>
  <c r="C114" i="27" s="1"/>
  <c r="B97" i="27"/>
  <c r="B114" i="27" s="1"/>
  <c r="W115" i="28"/>
  <c r="V115" i="28"/>
  <c r="O115" i="28"/>
  <c r="N115" i="28"/>
  <c r="K115" i="28"/>
  <c r="J115" i="28"/>
  <c r="I115" i="28"/>
  <c r="H115" i="28"/>
  <c r="G115" i="28"/>
  <c r="F115" i="28"/>
  <c r="C115" i="28"/>
  <c r="B115" i="28"/>
  <c r="O114" i="28"/>
  <c r="N114" i="28"/>
  <c r="U113" i="28"/>
  <c r="T113" i="28"/>
  <c r="S113" i="28"/>
  <c r="R113" i="28"/>
  <c r="S112" i="28"/>
  <c r="R112" i="28"/>
  <c r="E112" i="28"/>
  <c r="U112" i="28" s="1"/>
  <c r="S111" i="28"/>
  <c r="R111" i="28"/>
  <c r="E111" i="28"/>
  <c r="T110" i="28"/>
  <c r="S110" i="28"/>
  <c r="R110" i="28"/>
  <c r="E110" i="28"/>
  <c r="U110" i="28" s="1"/>
  <c r="S109" i="28"/>
  <c r="R109" i="28"/>
  <c r="E109" i="28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U105" i="28"/>
  <c r="S105" i="28"/>
  <c r="R105" i="28"/>
  <c r="E105" i="28"/>
  <c r="T105" i="28" s="1"/>
  <c r="S104" i="28"/>
  <c r="R104" i="28"/>
  <c r="E104" i="28"/>
  <c r="T104" i="28" s="1"/>
  <c r="T103" i="28"/>
  <c r="S103" i="28"/>
  <c r="R103" i="28"/>
  <c r="E103" i="28"/>
  <c r="U103" i="28" s="1"/>
  <c r="T102" i="28"/>
  <c r="S102" i="28"/>
  <c r="R102" i="28"/>
  <c r="E102" i="28"/>
  <c r="U102" i="28" s="1"/>
  <c r="S101" i="28"/>
  <c r="R101" i="28"/>
  <c r="E101" i="28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W97" i="28"/>
  <c r="W114" i="28" s="1"/>
  <c r="V97" i="28"/>
  <c r="V114" i="28" s="1"/>
  <c r="M97" i="28"/>
  <c r="S97" i="28" s="1"/>
  <c r="L97" i="28"/>
  <c r="R97" i="28" s="1"/>
  <c r="K97" i="28"/>
  <c r="K114" i="28" s="1"/>
  <c r="J97" i="28"/>
  <c r="J114" i="28" s="1"/>
  <c r="I97" i="28"/>
  <c r="I114" i="28" s="1"/>
  <c r="H97" i="28"/>
  <c r="H114" i="28" s="1"/>
  <c r="G97" i="28"/>
  <c r="G114" i="28" s="1"/>
  <c r="F97" i="28"/>
  <c r="F114" i="28" s="1"/>
  <c r="D97" i="28"/>
  <c r="C97" i="28"/>
  <c r="C114" i="28" s="1"/>
  <c r="B97" i="28"/>
  <c r="B114" i="28" s="1"/>
  <c r="W115" i="29"/>
  <c r="V115" i="29"/>
  <c r="O115" i="29"/>
  <c r="N115" i="29"/>
  <c r="M115" i="29"/>
  <c r="S115" i="29" s="1"/>
  <c r="L115" i="29"/>
  <c r="R115" i="29" s="1"/>
  <c r="I115" i="29"/>
  <c r="H115" i="29"/>
  <c r="G115" i="29"/>
  <c r="F115" i="29"/>
  <c r="D115" i="29"/>
  <c r="O114" i="29"/>
  <c r="N114" i="29"/>
  <c r="U113" i="29"/>
  <c r="T113" i="29"/>
  <c r="S113" i="29"/>
  <c r="R113" i="29"/>
  <c r="S112" i="29"/>
  <c r="R112" i="29"/>
  <c r="E112" i="29"/>
  <c r="U112" i="29" s="1"/>
  <c r="S111" i="29"/>
  <c r="R111" i="29"/>
  <c r="E111" i="29"/>
  <c r="T111" i="29" s="1"/>
  <c r="S110" i="29"/>
  <c r="R110" i="29"/>
  <c r="E110" i="29"/>
  <c r="S109" i="29"/>
  <c r="R109" i="29"/>
  <c r="E109" i="29"/>
  <c r="S108" i="29"/>
  <c r="R108" i="29"/>
  <c r="E108" i="29"/>
  <c r="U108" i="29" s="1"/>
  <c r="S107" i="29"/>
  <c r="R107" i="29"/>
  <c r="E107" i="29"/>
  <c r="S106" i="29"/>
  <c r="R106" i="29"/>
  <c r="E106" i="29"/>
  <c r="T106" i="29" s="1"/>
  <c r="S105" i="29"/>
  <c r="R105" i="29"/>
  <c r="E105" i="29"/>
  <c r="S104" i="29"/>
  <c r="R104" i="29"/>
  <c r="E104" i="29"/>
  <c r="U104" i="29" s="1"/>
  <c r="S103" i="29"/>
  <c r="R103" i="29"/>
  <c r="E103" i="29"/>
  <c r="S102" i="29"/>
  <c r="R102" i="29"/>
  <c r="E102" i="29"/>
  <c r="S101" i="29"/>
  <c r="R101" i="29"/>
  <c r="E101" i="29"/>
  <c r="S100" i="29"/>
  <c r="R100" i="29"/>
  <c r="E100" i="29"/>
  <c r="U100" i="29" s="1"/>
  <c r="S99" i="29"/>
  <c r="R99" i="29"/>
  <c r="E99" i="29"/>
  <c r="U99" i="29" s="1"/>
  <c r="S98" i="29"/>
  <c r="R98" i="29"/>
  <c r="E98" i="29"/>
  <c r="T98" i="29" s="1"/>
  <c r="W97" i="29"/>
  <c r="W114" i="29" s="1"/>
  <c r="V97" i="29"/>
  <c r="V114" i="29" s="1"/>
  <c r="M97" i="29"/>
  <c r="S97" i="29" s="1"/>
  <c r="L97" i="29"/>
  <c r="R97" i="29" s="1"/>
  <c r="K97" i="29"/>
  <c r="J97" i="29"/>
  <c r="I97" i="29"/>
  <c r="I114" i="29" s="1"/>
  <c r="H97" i="29"/>
  <c r="H114" i="29" s="1"/>
  <c r="G97" i="29"/>
  <c r="G114" i="29" s="1"/>
  <c r="F97" i="29"/>
  <c r="F114" i="29" s="1"/>
  <c r="D97" i="29"/>
  <c r="D114" i="29" s="1"/>
  <c r="C97" i="29"/>
  <c r="B97" i="29"/>
  <c r="W115" i="30"/>
  <c r="V115" i="30"/>
  <c r="O115" i="30"/>
  <c r="N115" i="30"/>
  <c r="M115" i="30"/>
  <c r="S115" i="30" s="1"/>
  <c r="L115" i="30"/>
  <c r="R115" i="30" s="1"/>
  <c r="K115" i="30"/>
  <c r="J115" i="30"/>
  <c r="G115" i="30"/>
  <c r="F115" i="30"/>
  <c r="D115" i="30"/>
  <c r="C115" i="30"/>
  <c r="B115" i="30"/>
  <c r="O114" i="30"/>
  <c r="N114" i="30"/>
  <c r="U113" i="30"/>
  <c r="T113" i="30"/>
  <c r="S113" i="30"/>
  <c r="R113" i="30"/>
  <c r="S112" i="30"/>
  <c r="R112" i="30"/>
  <c r="E112" i="30"/>
  <c r="U112" i="30" s="1"/>
  <c r="S111" i="30"/>
  <c r="R111" i="30"/>
  <c r="E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T107" i="30" s="1"/>
  <c r="S106" i="30"/>
  <c r="R106" i="30"/>
  <c r="E106" i="30"/>
  <c r="T106" i="30" s="1"/>
  <c r="S105" i="30"/>
  <c r="R105" i="30"/>
  <c r="E105" i="30"/>
  <c r="U105" i="30" s="1"/>
  <c r="T104" i="30"/>
  <c r="S104" i="30"/>
  <c r="R104" i="30"/>
  <c r="E104" i="30"/>
  <c r="U104" i="30" s="1"/>
  <c r="S103" i="30"/>
  <c r="R103" i="30"/>
  <c r="E103" i="30"/>
  <c r="S102" i="30"/>
  <c r="R102" i="30"/>
  <c r="E102" i="30"/>
  <c r="U102" i="30" s="1"/>
  <c r="S101" i="30"/>
  <c r="R101" i="30"/>
  <c r="E101" i="30"/>
  <c r="T101" i="30" s="1"/>
  <c r="S100" i="30"/>
  <c r="R100" i="30"/>
  <c r="E100" i="30"/>
  <c r="T100" i="30" s="1"/>
  <c r="S99" i="30"/>
  <c r="R99" i="30"/>
  <c r="E99" i="30"/>
  <c r="T99" i="30" s="1"/>
  <c r="S98" i="30"/>
  <c r="R98" i="30"/>
  <c r="E98" i="30"/>
  <c r="U98" i="30" s="1"/>
  <c r="W97" i="30"/>
  <c r="W114" i="30" s="1"/>
  <c r="V97" i="30"/>
  <c r="V114" i="30" s="1"/>
  <c r="M97" i="30"/>
  <c r="L97" i="30"/>
  <c r="K97" i="30"/>
  <c r="K114" i="30" s="1"/>
  <c r="J97" i="30"/>
  <c r="J114" i="30" s="1"/>
  <c r="I97" i="30"/>
  <c r="I114" i="30" s="1"/>
  <c r="H97" i="30"/>
  <c r="G97" i="30"/>
  <c r="G114" i="30" s="1"/>
  <c r="F97" i="30"/>
  <c r="F114" i="30" s="1"/>
  <c r="D97" i="30"/>
  <c r="D114" i="30" s="1"/>
  <c r="C97" i="30"/>
  <c r="C114" i="30" s="1"/>
  <c r="B97" i="30"/>
  <c r="B114" i="30" s="1"/>
  <c r="W115" i="31"/>
  <c r="V115" i="31"/>
  <c r="S115" i="31"/>
  <c r="M115" i="31"/>
  <c r="L115" i="31"/>
  <c r="R115" i="31" s="1"/>
  <c r="K115" i="31"/>
  <c r="J115" i="31"/>
  <c r="I115" i="31"/>
  <c r="H115" i="31"/>
  <c r="D115" i="31"/>
  <c r="C115" i="31"/>
  <c r="B115" i="31"/>
  <c r="U113" i="31"/>
  <c r="T113" i="31"/>
  <c r="S113" i="31"/>
  <c r="R113" i="31"/>
  <c r="S112" i="31"/>
  <c r="R112" i="31"/>
  <c r="E112" i="31"/>
  <c r="S111" i="31"/>
  <c r="R111" i="31"/>
  <c r="E111" i="31"/>
  <c r="U111" i="31" s="1"/>
  <c r="S110" i="31"/>
  <c r="R110" i="31"/>
  <c r="E110" i="31"/>
  <c r="U110" i="31" s="1"/>
  <c r="S109" i="31"/>
  <c r="R109" i="31"/>
  <c r="E109" i="31"/>
  <c r="U109" i="31" s="1"/>
  <c r="U108" i="31"/>
  <c r="S108" i="31"/>
  <c r="R108" i="31"/>
  <c r="E108" i="31"/>
  <c r="T108" i="31" s="1"/>
  <c r="S107" i="31"/>
  <c r="R107" i="31"/>
  <c r="E107" i="31"/>
  <c r="U107" i="31" s="1"/>
  <c r="U106" i="31"/>
  <c r="T106" i="31"/>
  <c r="S106" i="31"/>
  <c r="R106" i="31"/>
  <c r="E106" i="31"/>
  <c r="S105" i="31"/>
  <c r="R105" i="31"/>
  <c r="E105" i="31"/>
  <c r="U105" i="31" s="1"/>
  <c r="S104" i="31"/>
  <c r="R104" i="31"/>
  <c r="E104" i="31"/>
  <c r="S103" i="31"/>
  <c r="R103" i="31"/>
  <c r="E103" i="31"/>
  <c r="U103" i="31" s="1"/>
  <c r="S102" i="31"/>
  <c r="R102" i="31"/>
  <c r="E102" i="31"/>
  <c r="U102" i="31" s="1"/>
  <c r="U101" i="31"/>
  <c r="S101" i="31"/>
  <c r="R101" i="31"/>
  <c r="E101" i="31"/>
  <c r="T101" i="31" s="1"/>
  <c r="S100" i="31"/>
  <c r="R100" i="31"/>
  <c r="E100" i="31"/>
  <c r="S99" i="31"/>
  <c r="R99" i="31"/>
  <c r="E99" i="31"/>
  <c r="U99" i="31" s="1"/>
  <c r="S98" i="31"/>
  <c r="R98" i="31"/>
  <c r="E98" i="31"/>
  <c r="U98" i="31" s="1"/>
  <c r="W97" i="31"/>
  <c r="V97" i="31"/>
  <c r="M97" i="31"/>
  <c r="S97" i="31" s="1"/>
  <c r="L97" i="31"/>
  <c r="R97" i="31" s="1"/>
  <c r="K97" i="31"/>
  <c r="K114" i="31" s="1"/>
  <c r="J97" i="31"/>
  <c r="J114" i="31" s="1"/>
  <c r="I97" i="31"/>
  <c r="I114" i="31" s="1"/>
  <c r="H97" i="31"/>
  <c r="H114" i="31" s="1"/>
  <c r="G97" i="31"/>
  <c r="F97" i="31"/>
  <c r="D97" i="31"/>
  <c r="D114" i="31" s="1"/>
  <c r="C97" i="31"/>
  <c r="C114" i="31" s="1"/>
  <c r="B97" i="31"/>
  <c r="B114" i="31" s="1"/>
  <c r="W115" i="32"/>
  <c r="V115" i="32"/>
  <c r="O115" i="32"/>
  <c r="N115" i="32"/>
  <c r="M115" i="32"/>
  <c r="S115" i="32" s="1"/>
  <c r="L115" i="32"/>
  <c r="R115" i="32" s="1"/>
  <c r="K115" i="32"/>
  <c r="J115" i="32"/>
  <c r="I115" i="32"/>
  <c r="H115" i="32"/>
  <c r="G115" i="32"/>
  <c r="F115" i="32"/>
  <c r="D115" i="32"/>
  <c r="C115" i="32"/>
  <c r="B115" i="32"/>
  <c r="O114" i="32"/>
  <c r="N114" i="32"/>
  <c r="U113" i="32"/>
  <c r="T113" i="32"/>
  <c r="S113" i="32"/>
  <c r="R113" i="32"/>
  <c r="S112" i="32"/>
  <c r="R112" i="32"/>
  <c r="E112" i="32"/>
  <c r="U112" i="32" s="1"/>
  <c r="S111" i="32"/>
  <c r="R111" i="32"/>
  <c r="E111" i="32"/>
  <c r="U111" i="32" s="1"/>
  <c r="S110" i="32"/>
  <c r="R110" i="32"/>
  <c r="E110" i="32"/>
  <c r="U110" i="32" s="1"/>
  <c r="S109" i="32"/>
  <c r="R109" i="32"/>
  <c r="E109" i="32"/>
  <c r="U109" i="32" s="1"/>
  <c r="S108" i="32"/>
  <c r="R108" i="32"/>
  <c r="E108" i="32"/>
  <c r="T108" i="32" s="1"/>
  <c r="U107" i="32"/>
  <c r="S107" i="32"/>
  <c r="R107" i="32"/>
  <c r="E107" i="32"/>
  <c r="T107" i="32" s="1"/>
  <c r="S106" i="32"/>
  <c r="R106" i="32"/>
  <c r="E106" i="32"/>
  <c r="T106" i="32" s="1"/>
  <c r="S105" i="32"/>
  <c r="R105" i="32"/>
  <c r="E105" i="32"/>
  <c r="U105" i="32" s="1"/>
  <c r="S104" i="32"/>
  <c r="R104" i="32"/>
  <c r="E104" i="32"/>
  <c r="U104" i="32" s="1"/>
  <c r="S103" i="32"/>
  <c r="R103" i="32"/>
  <c r="E103" i="32"/>
  <c r="S102" i="32"/>
  <c r="R102" i="32"/>
  <c r="E102" i="32"/>
  <c r="S101" i="32"/>
  <c r="R101" i="32"/>
  <c r="E101" i="32"/>
  <c r="U101" i="32" s="1"/>
  <c r="S100" i="32"/>
  <c r="R100" i="32"/>
  <c r="E100" i="32"/>
  <c r="S99" i="32"/>
  <c r="R99" i="32"/>
  <c r="E99" i="32"/>
  <c r="U99" i="32" s="1"/>
  <c r="S98" i="32"/>
  <c r="R98" i="32"/>
  <c r="E98" i="32"/>
  <c r="U98" i="32" s="1"/>
  <c r="W97" i="32"/>
  <c r="W114" i="32" s="1"/>
  <c r="V97" i="32"/>
  <c r="V114" i="32" s="1"/>
  <c r="M97" i="32"/>
  <c r="S97" i="32" s="1"/>
  <c r="L97" i="32"/>
  <c r="K97" i="32"/>
  <c r="K114" i="32" s="1"/>
  <c r="J97" i="32"/>
  <c r="J114" i="32" s="1"/>
  <c r="I97" i="32"/>
  <c r="I114" i="32" s="1"/>
  <c r="H97" i="32"/>
  <c r="H114" i="32" s="1"/>
  <c r="G97" i="32"/>
  <c r="G114" i="32" s="1"/>
  <c r="F97" i="32"/>
  <c r="F114" i="32" s="1"/>
  <c r="D97" i="32"/>
  <c r="C97" i="32"/>
  <c r="C114" i="32" s="1"/>
  <c r="B97" i="32"/>
  <c r="B114" i="32" s="1"/>
  <c r="W115" i="1"/>
  <c r="V115" i="1"/>
  <c r="O115" i="1"/>
  <c r="N115" i="1"/>
  <c r="M115" i="1"/>
  <c r="S115" i="1" s="1"/>
  <c r="L115" i="1"/>
  <c r="R115" i="1" s="1"/>
  <c r="K115" i="1"/>
  <c r="I115" i="1"/>
  <c r="H115" i="1"/>
  <c r="G115" i="1"/>
  <c r="F115" i="1"/>
  <c r="D115" i="1"/>
  <c r="C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T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W97" i="1"/>
  <c r="W114" i="1" s="1"/>
  <c r="V97" i="1"/>
  <c r="V114" i="1" s="1"/>
  <c r="M97" i="1"/>
  <c r="L97" i="1"/>
  <c r="R97" i="1" s="1"/>
  <c r="K97" i="1"/>
  <c r="J97" i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B97" i="1"/>
  <c r="E85" i="2"/>
  <c r="E84" i="2"/>
  <c r="E83" i="2"/>
  <c r="E82" i="2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E81" i="9" s="1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3"/>
  <c r="E84" i="13"/>
  <c r="E83" i="13"/>
  <c r="E82" i="13"/>
  <c r="W81" i="13"/>
  <c r="V81" i="13"/>
  <c r="M81" i="13"/>
  <c r="L81" i="13"/>
  <c r="K81" i="13"/>
  <c r="J81" i="13"/>
  <c r="I81" i="13"/>
  <c r="H81" i="13"/>
  <c r="G81" i="13"/>
  <c r="F81" i="13"/>
  <c r="D81" i="13"/>
  <c r="C81" i="13"/>
  <c r="B81" i="13"/>
  <c r="A78" i="13"/>
  <c r="E85" i="14"/>
  <c r="E84" i="14"/>
  <c r="E83" i="14"/>
  <c r="E82" i="14"/>
  <c r="W81" i="14"/>
  <c r="V81" i="14"/>
  <c r="M81" i="14"/>
  <c r="L81" i="14"/>
  <c r="K81" i="14"/>
  <c r="J81" i="14"/>
  <c r="I81" i="14"/>
  <c r="H81" i="14"/>
  <c r="G81" i="14"/>
  <c r="F81" i="14"/>
  <c r="D81" i="14"/>
  <c r="C81" i="14"/>
  <c r="B81" i="14"/>
  <c r="A78" i="14"/>
  <c r="E85" i="15"/>
  <c r="E84" i="15"/>
  <c r="E83" i="15"/>
  <c r="E82" i="15"/>
  <c r="W81" i="15"/>
  <c r="V81" i="15"/>
  <c r="M81" i="15"/>
  <c r="L81" i="15"/>
  <c r="K81" i="15"/>
  <c r="J81" i="15"/>
  <c r="I81" i="15"/>
  <c r="H81" i="15"/>
  <c r="G81" i="15"/>
  <c r="F81" i="15"/>
  <c r="D81" i="15"/>
  <c r="C81" i="15"/>
  <c r="B81" i="15"/>
  <c r="A78" i="15"/>
  <c r="E85" i="16"/>
  <c r="E84" i="16"/>
  <c r="E83" i="16"/>
  <c r="E82" i="16"/>
  <c r="W81" i="16"/>
  <c r="V81" i="16"/>
  <c r="M81" i="16"/>
  <c r="L81" i="16"/>
  <c r="K81" i="16"/>
  <c r="J81" i="16"/>
  <c r="I81" i="16"/>
  <c r="H81" i="16"/>
  <c r="G81" i="16"/>
  <c r="F81" i="16"/>
  <c r="D81" i="16"/>
  <c r="C81" i="16"/>
  <c r="B81" i="16"/>
  <c r="A78" i="16"/>
  <c r="E85" i="17"/>
  <c r="E84" i="17"/>
  <c r="E83" i="17"/>
  <c r="E82" i="17"/>
  <c r="W81" i="17"/>
  <c r="V81" i="17"/>
  <c r="M81" i="17"/>
  <c r="L81" i="17"/>
  <c r="K81" i="17"/>
  <c r="J81" i="17"/>
  <c r="I81" i="17"/>
  <c r="H81" i="17"/>
  <c r="G81" i="17"/>
  <c r="F81" i="17"/>
  <c r="D81" i="17"/>
  <c r="C81" i="17"/>
  <c r="B81" i="17"/>
  <c r="A78" i="17"/>
  <c r="E85" i="18"/>
  <c r="E84" i="18"/>
  <c r="E83" i="18"/>
  <c r="E82" i="18"/>
  <c r="W81" i="18"/>
  <c r="V81" i="18"/>
  <c r="M81" i="18"/>
  <c r="L81" i="18"/>
  <c r="K81" i="18"/>
  <c r="J81" i="18"/>
  <c r="I81" i="18"/>
  <c r="H81" i="18"/>
  <c r="G81" i="18"/>
  <c r="F81" i="18"/>
  <c r="D81" i="18"/>
  <c r="C81" i="18"/>
  <c r="B81" i="18"/>
  <c r="A78" i="18"/>
  <c r="E85" i="19"/>
  <c r="E81" i="19" s="1"/>
  <c r="E84" i="19"/>
  <c r="E83" i="19"/>
  <c r="E82" i="19"/>
  <c r="W81" i="19"/>
  <c r="V81" i="19"/>
  <c r="M81" i="19"/>
  <c r="L81" i="19"/>
  <c r="K81" i="19"/>
  <c r="J81" i="19"/>
  <c r="I81" i="19"/>
  <c r="H81" i="19"/>
  <c r="G81" i="19"/>
  <c r="F81" i="19"/>
  <c r="D81" i="19"/>
  <c r="C81" i="19"/>
  <c r="B81" i="19"/>
  <c r="A78" i="19"/>
  <c r="E85" i="20"/>
  <c r="E84" i="20"/>
  <c r="E83" i="20"/>
  <c r="E82" i="20"/>
  <c r="W81" i="20"/>
  <c r="V81" i="20"/>
  <c r="M81" i="20"/>
  <c r="L81" i="20"/>
  <c r="K81" i="20"/>
  <c r="J81" i="20"/>
  <c r="I81" i="20"/>
  <c r="H81" i="20"/>
  <c r="G81" i="20"/>
  <c r="F81" i="20"/>
  <c r="D81" i="20"/>
  <c r="C81" i="20"/>
  <c r="B81" i="20"/>
  <c r="A78" i="20"/>
  <c r="E85" i="21"/>
  <c r="E84" i="21"/>
  <c r="E83" i="21"/>
  <c r="E82" i="21"/>
  <c r="W81" i="21"/>
  <c r="V81" i="21"/>
  <c r="M81" i="21"/>
  <c r="L81" i="21"/>
  <c r="K81" i="21"/>
  <c r="J81" i="21"/>
  <c r="I81" i="21"/>
  <c r="H81" i="21"/>
  <c r="G81" i="21"/>
  <c r="F81" i="21"/>
  <c r="D81" i="21"/>
  <c r="C81" i="21"/>
  <c r="B81" i="21"/>
  <c r="A78" i="21"/>
  <c r="E85" i="22"/>
  <c r="E84" i="22"/>
  <c r="E83" i="22"/>
  <c r="E82" i="22"/>
  <c r="W81" i="22"/>
  <c r="V81" i="22"/>
  <c r="M81" i="22"/>
  <c r="L81" i="22"/>
  <c r="K81" i="22"/>
  <c r="J81" i="22"/>
  <c r="I81" i="22"/>
  <c r="H81" i="22"/>
  <c r="G81" i="22"/>
  <c r="F81" i="22"/>
  <c r="D81" i="22"/>
  <c r="C81" i="22"/>
  <c r="B81" i="22"/>
  <c r="A78" i="22"/>
  <c r="E85" i="23"/>
  <c r="E84" i="23"/>
  <c r="E83" i="23"/>
  <c r="E82" i="23"/>
  <c r="W81" i="23"/>
  <c r="V81" i="23"/>
  <c r="M81" i="23"/>
  <c r="L81" i="23"/>
  <c r="K81" i="23"/>
  <c r="J81" i="23"/>
  <c r="I81" i="23"/>
  <c r="H81" i="23"/>
  <c r="G81" i="23"/>
  <c r="F81" i="23"/>
  <c r="D81" i="23"/>
  <c r="C81" i="23"/>
  <c r="B81" i="23"/>
  <c r="A78" i="23"/>
  <c r="E85" i="24"/>
  <c r="E84" i="24"/>
  <c r="E83" i="24"/>
  <c r="E82" i="24"/>
  <c r="W81" i="24"/>
  <c r="V81" i="24"/>
  <c r="M81" i="24"/>
  <c r="L81" i="24"/>
  <c r="K81" i="24"/>
  <c r="J81" i="24"/>
  <c r="I81" i="24"/>
  <c r="H81" i="24"/>
  <c r="G81" i="24"/>
  <c r="F81" i="24"/>
  <c r="D81" i="24"/>
  <c r="C81" i="24"/>
  <c r="B81" i="24"/>
  <c r="A78" i="24"/>
  <c r="E85" i="25"/>
  <c r="E84" i="25"/>
  <c r="E83" i="25"/>
  <c r="E82" i="25"/>
  <c r="E81" i="25" s="1"/>
  <c r="W81" i="25"/>
  <c r="V81" i="25"/>
  <c r="M81" i="25"/>
  <c r="L81" i="25"/>
  <c r="K81" i="25"/>
  <c r="J81" i="25"/>
  <c r="I81" i="25"/>
  <c r="H81" i="25"/>
  <c r="G81" i="25"/>
  <c r="F81" i="25"/>
  <c r="D81" i="25"/>
  <c r="C81" i="25"/>
  <c r="B81" i="25"/>
  <c r="A78" i="25"/>
  <c r="E85" i="26"/>
  <c r="E84" i="26"/>
  <c r="E83" i="26"/>
  <c r="E82" i="26"/>
  <c r="W81" i="26"/>
  <c r="V81" i="26"/>
  <c r="M81" i="26"/>
  <c r="L81" i="26"/>
  <c r="K81" i="26"/>
  <c r="J81" i="26"/>
  <c r="I81" i="26"/>
  <c r="H81" i="26"/>
  <c r="G81" i="26"/>
  <c r="F81" i="26"/>
  <c r="D81" i="26"/>
  <c r="C81" i="26"/>
  <c r="B81" i="26"/>
  <c r="A78" i="26"/>
  <c r="E85" i="27"/>
  <c r="E84" i="27"/>
  <c r="E83" i="27"/>
  <c r="E82" i="27"/>
  <c r="W81" i="27"/>
  <c r="V81" i="27"/>
  <c r="M81" i="27"/>
  <c r="L81" i="27"/>
  <c r="K81" i="27"/>
  <c r="J81" i="27"/>
  <c r="I81" i="27"/>
  <c r="H81" i="27"/>
  <c r="G81" i="27"/>
  <c r="F81" i="27"/>
  <c r="D81" i="27"/>
  <c r="C81" i="27"/>
  <c r="B81" i="27"/>
  <c r="A78" i="27"/>
  <c r="E85" i="28"/>
  <c r="E84" i="28"/>
  <c r="E83" i="28"/>
  <c r="E82" i="28"/>
  <c r="W81" i="28"/>
  <c r="V81" i="28"/>
  <c r="M81" i="28"/>
  <c r="L81" i="28"/>
  <c r="K81" i="28"/>
  <c r="J81" i="28"/>
  <c r="I81" i="28"/>
  <c r="H81" i="28"/>
  <c r="G81" i="28"/>
  <c r="F81" i="28"/>
  <c r="D81" i="28"/>
  <c r="C81" i="28"/>
  <c r="B81" i="28"/>
  <c r="A78" i="28"/>
  <c r="E85" i="29"/>
  <c r="E84" i="29"/>
  <c r="E83" i="29"/>
  <c r="E82" i="29"/>
  <c r="W81" i="29"/>
  <c r="V81" i="29"/>
  <c r="M81" i="29"/>
  <c r="L81" i="29"/>
  <c r="K81" i="29"/>
  <c r="J81" i="29"/>
  <c r="I81" i="29"/>
  <c r="H81" i="29"/>
  <c r="G81" i="29"/>
  <c r="F81" i="29"/>
  <c r="D81" i="29"/>
  <c r="C81" i="29"/>
  <c r="B81" i="29"/>
  <c r="A78" i="29"/>
  <c r="E85" i="30"/>
  <c r="E84" i="30"/>
  <c r="E83" i="30"/>
  <c r="E82" i="30"/>
  <c r="W81" i="30"/>
  <c r="V81" i="30"/>
  <c r="M81" i="30"/>
  <c r="L81" i="30"/>
  <c r="K81" i="30"/>
  <c r="J81" i="30"/>
  <c r="I81" i="30"/>
  <c r="H81" i="30"/>
  <c r="G81" i="30"/>
  <c r="F81" i="30"/>
  <c r="D81" i="30"/>
  <c r="C81" i="30"/>
  <c r="B81" i="30"/>
  <c r="A78" i="30"/>
  <c r="E85" i="31"/>
  <c r="E84" i="31"/>
  <c r="E83" i="31"/>
  <c r="E82" i="31"/>
  <c r="W81" i="31"/>
  <c r="V81" i="31"/>
  <c r="M81" i="31"/>
  <c r="L81" i="31"/>
  <c r="K81" i="31"/>
  <c r="J81" i="31"/>
  <c r="I81" i="31"/>
  <c r="H81" i="31"/>
  <c r="G81" i="31"/>
  <c r="F81" i="31"/>
  <c r="D81" i="31"/>
  <c r="C81" i="31"/>
  <c r="B81" i="31"/>
  <c r="A78" i="31"/>
  <c r="E85" i="32"/>
  <c r="E84" i="32"/>
  <c r="E83" i="32"/>
  <c r="E81" i="32" s="1"/>
  <c r="E82" i="32"/>
  <c r="W81" i="32"/>
  <c r="V81" i="32"/>
  <c r="M81" i="32"/>
  <c r="L81" i="32"/>
  <c r="K81" i="32"/>
  <c r="J81" i="32"/>
  <c r="I81" i="32"/>
  <c r="H81" i="32"/>
  <c r="G81" i="32"/>
  <c r="F81" i="32"/>
  <c r="D81" i="32"/>
  <c r="C81" i="32"/>
  <c r="B81" i="32"/>
  <c r="A78" i="32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32"/>
  <c r="R96" i="32"/>
  <c r="Q96" i="32"/>
  <c r="P96" i="32"/>
  <c r="E96" i="32"/>
  <c r="U96" i="32" s="1"/>
  <c r="S95" i="32"/>
  <c r="R95" i="32"/>
  <c r="Q95" i="32"/>
  <c r="P95" i="32"/>
  <c r="E95" i="32"/>
  <c r="U95" i="32" s="1"/>
  <c r="S94" i="32"/>
  <c r="R94" i="32"/>
  <c r="Q94" i="32"/>
  <c r="P94" i="32"/>
  <c r="E94" i="32"/>
  <c r="U94" i="32" s="1"/>
  <c r="U93" i="32"/>
  <c r="S93" i="32"/>
  <c r="R93" i="32"/>
  <c r="Q93" i="32"/>
  <c r="P93" i="32"/>
  <c r="E93" i="32"/>
  <c r="T93" i="32" s="1"/>
  <c r="S92" i="32"/>
  <c r="R92" i="32"/>
  <c r="Q92" i="32"/>
  <c r="P92" i="32"/>
  <c r="E92" i="32"/>
  <c r="U92" i="32" s="1"/>
  <c r="S91" i="32"/>
  <c r="R91" i="32"/>
  <c r="Q91" i="32"/>
  <c r="P91" i="32"/>
  <c r="E91" i="32"/>
  <c r="U91" i="32" s="1"/>
  <c r="S90" i="32"/>
  <c r="R90" i="32"/>
  <c r="Q90" i="32"/>
  <c r="P90" i="32"/>
  <c r="E90" i="32"/>
  <c r="U89" i="32"/>
  <c r="S89" i="32"/>
  <c r="R89" i="32"/>
  <c r="Q89" i="32"/>
  <c r="P89" i="32"/>
  <c r="E89" i="32"/>
  <c r="T89" i="32" s="1"/>
  <c r="U88" i="32"/>
  <c r="T88" i="32"/>
  <c r="S88" i="32"/>
  <c r="R88" i="32"/>
  <c r="Q88" i="32"/>
  <c r="P88" i="32"/>
  <c r="E88" i="32"/>
  <c r="S86" i="32"/>
  <c r="R86" i="32"/>
  <c r="Q86" i="32"/>
  <c r="P86" i="32"/>
  <c r="E86" i="32"/>
  <c r="U86" i="32" s="1"/>
  <c r="O74" i="32"/>
  <c r="N74" i="32"/>
  <c r="M74" i="32"/>
  <c r="L74" i="32"/>
  <c r="K74" i="32"/>
  <c r="J74" i="32"/>
  <c r="I74" i="32"/>
  <c r="H74" i="32"/>
  <c r="G74" i="32"/>
  <c r="F74" i="32"/>
  <c r="C74" i="32"/>
  <c r="B74" i="32"/>
  <c r="O73" i="32"/>
  <c r="N73" i="32"/>
  <c r="M73" i="32"/>
  <c r="L73" i="32"/>
  <c r="K73" i="32"/>
  <c r="J73" i="32"/>
  <c r="I73" i="32"/>
  <c r="Q73" i="32" s="1"/>
  <c r="H73" i="32"/>
  <c r="P73" i="32" s="1"/>
  <c r="G73" i="32"/>
  <c r="F73" i="32"/>
  <c r="E73" i="32"/>
  <c r="C73" i="32"/>
  <c r="B73" i="32"/>
  <c r="S72" i="32"/>
  <c r="O72" i="32"/>
  <c r="N72" i="32"/>
  <c r="M72" i="32"/>
  <c r="L72" i="32"/>
  <c r="K72" i="32"/>
  <c r="J72" i="32"/>
  <c r="I72" i="32"/>
  <c r="H72" i="32"/>
  <c r="R72" i="32" s="1"/>
  <c r="G72" i="32"/>
  <c r="F72" i="32"/>
  <c r="C72" i="32"/>
  <c r="B72" i="32"/>
  <c r="S71" i="32"/>
  <c r="R71" i="32"/>
  <c r="Q71" i="32"/>
  <c r="P71" i="32"/>
  <c r="E71" i="32"/>
  <c r="U71" i="32" s="1"/>
  <c r="U70" i="32"/>
  <c r="S70" i="32"/>
  <c r="R70" i="32"/>
  <c r="Q70" i="32"/>
  <c r="P70" i="32"/>
  <c r="E70" i="32"/>
  <c r="O68" i="32"/>
  <c r="N68" i="32"/>
  <c r="M68" i="32"/>
  <c r="L68" i="32"/>
  <c r="K68" i="32"/>
  <c r="J68" i="32"/>
  <c r="I68" i="32"/>
  <c r="H68" i="32"/>
  <c r="G68" i="32"/>
  <c r="F68" i="32"/>
  <c r="C68" i="32"/>
  <c r="B68" i="32"/>
  <c r="O67" i="32"/>
  <c r="N67" i="32"/>
  <c r="M67" i="32"/>
  <c r="L67" i="32"/>
  <c r="K67" i="32"/>
  <c r="J67" i="32"/>
  <c r="I67" i="32"/>
  <c r="S67" i="32" s="1"/>
  <c r="H67" i="32"/>
  <c r="R67" i="32" s="1"/>
  <c r="G67" i="32"/>
  <c r="F67" i="32"/>
  <c r="C67" i="32"/>
  <c r="B67" i="32"/>
  <c r="E67" i="32" s="1"/>
  <c r="S66" i="32"/>
  <c r="R66" i="32"/>
  <c r="Q66" i="32"/>
  <c r="P66" i="32"/>
  <c r="E66" i="32"/>
  <c r="U66" i="32" s="1"/>
  <c r="S65" i="32"/>
  <c r="R65" i="32"/>
  <c r="Q65" i="32"/>
  <c r="P65" i="32"/>
  <c r="E65" i="32"/>
  <c r="T65" i="32" s="1"/>
  <c r="S64" i="32"/>
  <c r="R64" i="32"/>
  <c r="Q64" i="32"/>
  <c r="P64" i="32"/>
  <c r="E64" i="32"/>
  <c r="U64" i="32" s="1"/>
  <c r="S63" i="32"/>
  <c r="R63" i="32"/>
  <c r="Q63" i="32"/>
  <c r="P63" i="32"/>
  <c r="E63" i="32"/>
  <c r="U63" i="32" s="1"/>
  <c r="S62" i="32"/>
  <c r="R62" i="32"/>
  <c r="Q62" i="32"/>
  <c r="P62" i="32"/>
  <c r="E62" i="32"/>
  <c r="T62" i="32" s="1"/>
  <c r="O60" i="32"/>
  <c r="N60" i="32"/>
  <c r="M60" i="32"/>
  <c r="L60" i="32"/>
  <c r="K60" i="32"/>
  <c r="J60" i="32"/>
  <c r="I60" i="32"/>
  <c r="H60" i="32"/>
  <c r="E60" i="32"/>
  <c r="C60" i="32"/>
  <c r="B60" i="32"/>
  <c r="S59" i="32"/>
  <c r="R59" i="32"/>
  <c r="Q59" i="32"/>
  <c r="P59" i="32"/>
  <c r="E59" i="32"/>
  <c r="T59" i="32" s="1"/>
  <c r="S58" i="32"/>
  <c r="R58" i="32"/>
  <c r="Q58" i="32"/>
  <c r="P58" i="32"/>
  <c r="E58" i="32"/>
  <c r="S57" i="32"/>
  <c r="R57" i="32"/>
  <c r="Q57" i="32"/>
  <c r="P57" i="32"/>
  <c r="E57" i="32"/>
  <c r="U57" i="32" s="1"/>
  <c r="S56" i="32"/>
  <c r="R56" i="32"/>
  <c r="Q56" i="32"/>
  <c r="P56" i="32"/>
  <c r="E56" i="32"/>
  <c r="T56" i="32" s="1"/>
  <c r="O54" i="32"/>
  <c r="N54" i="32"/>
  <c r="M54" i="32"/>
  <c r="L54" i="32"/>
  <c r="K54" i="32"/>
  <c r="J54" i="32"/>
  <c r="I54" i="32"/>
  <c r="H54" i="32"/>
  <c r="R54" i="32" s="1"/>
  <c r="G54" i="32"/>
  <c r="F54" i="32"/>
  <c r="C54" i="32"/>
  <c r="B54" i="32"/>
  <c r="E54" i="32" s="1"/>
  <c r="U53" i="32"/>
  <c r="S53" i="32"/>
  <c r="R53" i="32"/>
  <c r="Q53" i="32"/>
  <c r="P53" i="32"/>
  <c r="E53" i="32"/>
  <c r="T53" i="32" s="1"/>
  <c r="S52" i="32"/>
  <c r="R52" i="32"/>
  <c r="Q52" i="32"/>
  <c r="P52" i="32"/>
  <c r="E52" i="32"/>
  <c r="U52" i="32" s="1"/>
  <c r="S51" i="32"/>
  <c r="R51" i="32"/>
  <c r="Q51" i="32"/>
  <c r="P51" i="32"/>
  <c r="E51" i="32"/>
  <c r="U51" i="32" s="1"/>
  <c r="U50" i="32"/>
  <c r="S50" i="32"/>
  <c r="R50" i="32"/>
  <c r="Q50" i="32"/>
  <c r="P50" i="32"/>
  <c r="E50" i="32"/>
  <c r="T50" i="32" s="1"/>
  <c r="U49" i="32"/>
  <c r="T49" i="32"/>
  <c r="S49" i="32"/>
  <c r="R49" i="32"/>
  <c r="Q49" i="32"/>
  <c r="P49" i="32"/>
  <c r="E49" i="32"/>
  <c r="U48" i="32"/>
  <c r="T48" i="32"/>
  <c r="S48" i="32"/>
  <c r="R48" i="32"/>
  <c r="Q48" i="32"/>
  <c r="P48" i="32"/>
  <c r="E48" i="32"/>
  <c r="S47" i="32"/>
  <c r="R47" i="32"/>
  <c r="Q47" i="32"/>
  <c r="P47" i="32"/>
  <c r="E47" i="32"/>
  <c r="S46" i="32"/>
  <c r="R46" i="32"/>
  <c r="Q46" i="32"/>
  <c r="P46" i="32"/>
  <c r="E46" i="32"/>
  <c r="U46" i="32" s="1"/>
  <c r="U45" i="32"/>
  <c r="S45" i="32"/>
  <c r="R45" i="32"/>
  <c r="Q45" i="32"/>
  <c r="P45" i="32"/>
  <c r="E45" i="32"/>
  <c r="T45" i="32" s="1"/>
  <c r="S44" i="32"/>
  <c r="R44" i="32"/>
  <c r="Q44" i="32"/>
  <c r="P44" i="32"/>
  <c r="E44" i="32"/>
  <c r="U44" i="32" s="1"/>
  <c r="S43" i="32"/>
  <c r="R43" i="32"/>
  <c r="Q43" i="32"/>
  <c r="P43" i="32"/>
  <c r="E43" i="32"/>
  <c r="U43" i="32" s="1"/>
  <c r="O41" i="32"/>
  <c r="N41" i="32"/>
  <c r="M41" i="32"/>
  <c r="L41" i="32"/>
  <c r="K41" i="32"/>
  <c r="J41" i="32"/>
  <c r="I41" i="32"/>
  <c r="Q41" i="32" s="1"/>
  <c r="H41" i="32"/>
  <c r="R41" i="32" s="1"/>
  <c r="G41" i="32"/>
  <c r="F41" i="32"/>
  <c r="C41" i="32"/>
  <c r="B41" i="32"/>
  <c r="S40" i="32"/>
  <c r="R40" i="32"/>
  <c r="Q40" i="32"/>
  <c r="P40" i="32"/>
  <c r="E40" i="32"/>
  <c r="U40" i="32" s="1"/>
  <c r="S39" i="32"/>
  <c r="R39" i="32"/>
  <c r="Q39" i="32"/>
  <c r="P39" i="32"/>
  <c r="E39" i="32"/>
  <c r="T39" i="32" s="1"/>
  <c r="U38" i="32"/>
  <c r="S38" i="32"/>
  <c r="R38" i="32"/>
  <c r="Q38" i="32"/>
  <c r="P38" i="32"/>
  <c r="E38" i="32"/>
  <c r="T38" i="32" s="1"/>
  <c r="U37" i="32"/>
  <c r="T37" i="32"/>
  <c r="S37" i="32"/>
  <c r="R37" i="32"/>
  <c r="Q37" i="32"/>
  <c r="P37" i="32"/>
  <c r="E37" i="32"/>
  <c r="S36" i="32"/>
  <c r="R36" i="32"/>
  <c r="Q36" i="32"/>
  <c r="P36" i="32"/>
  <c r="E36" i="32"/>
  <c r="O34" i="32"/>
  <c r="N34" i="32"/>
  <c r="M34" i="32"/>
  <c r="L34" i="32"/>
  <c r="K34" i="32"/>
  <c r="J34" i="32"/>
  <c r="I34" i="32"/>
  <c r="H34" i="32"/>
  <c r="G34" i="32"/>
  <c r="F34" i="32"/>
  <c r="C34" i="32"/>
  <c r="B34" i="32"/>
  <c r="S33" i="32"/>
  <c r="R33" i="32"/>
  <c r="Q33" i="32"/>
  <c r="P33" i="32"/>
  <c r="E33" i="32"/>
  <c r="O31" i="32"/>
  <c r="N31" i="32"/>
  <c r="M31" i="32"/>
  <c r="L31" i="32"/>
  <c r="K31" i="32"/>
  <c r="J31" i="32"/>
  <c r="I31" i="32"/>
  <c r="H31" i="32"/>
  <c r="R31" i="32" s="1"/>
  <c r="G31" i="32"/>
  <c r="F31" i="32"/>
  <c r="C31" i="32"/>
  <c r="B31" i="32"/>
  <c r="S30" i="32"/>
  <c r="R30" i="32"/>
  <c r="Q30" i="32"/>
  <c r="P30" i="32"/>
  <c r="E30" i="32"/>
  <c r="S29" i="32"/>
  <c r="R29" i="32"/>
  <c r="Q29" i="32"/>
  <c r="P29" i="32"/>
  <c r="E29" i="32"/>
  <c r="U29" i="32" s="1"/>
  <c r="S28" i="32"/>
  <c r="R28" i="32"/>
  <c r="Q28" i="32"/>
  <c r="P28" i="32"/>
  <c r="E28" i="32"/>
  <c r="T28" i="32" s="1"/>
  <c r="T27" i="32"/>
  <c r="S27" i="32"/>
  <c r="R27" i="32"/>
  <c r="Q27" i="32"/>
  <c r="P27" i="32"/>
  <c r="E27" i="32"/>
  <c r="U27" i="32" s="1"/>
  <c r="O25" i="32"/>
  <c r="N25" i="32"/>
  <c r="M25" i="32"/>
  <c r="L25" i="32"/>
  <c r="K25" i="32"/>
  <c r="J25" i="32"/>
  <c r="I25" i="32"/>
  <c r="S25" i="32" s="1"/>
  <c r="H25" i="32"/>
  <c r="G25" i="32"/>
  <c r="F25" i="32"/>
  <c r="C25" i="32"/>
  <c r="E25" i="32" s="1"/>
  <c r="B25" i="32"/>
  <c r="S24" i="32"/>
  <c r="R24" i="32"/>
  <c r="Q24" i="32"/>
  <c r="P24" i="32"/>
  <c r="E24" i="32"/>
  <c r="U24" i="32" s="1"/>
  <c r="S23" i="32"/>
  <c r="R23" i="32"/>
  <c r="Q23" i="32"/>
  <c r="P23" i="32"/>
  <c r="E23" i="32"/>
  <c r="U23" i="32" s="1"/>
  <c r="S22" i="32"/>
  <c r="R22" i="32"/>
  <c r="Q22" i="32"/>
  <c r="P22" i="32"/>
  <c r="E22" i="32"/>
  <c r="T22" i="32" s="1"/>
  <c r="U21" i="32"/>
  <c r="S21" i="32"/>
  <c r="R21" i="32"/>
  <c r="Q21" i="32"/>
  <c r="P21" i="32"/>
  <c r="E21" i="32"/>
  <c r="T21" i="32" s="1"/>
  <c r="S20" i="32"/>
  <c r="R20" i="32"/>
  <c r="Q20" i="32"/>
  <c r="P20" i="32"/>
  <c r="E20" i="32"/>
  <c r="U20" i="32" s="1"/>
  <c r="S19" i="32"/>
  <c r="R19" i="32"/>
  <c r="Q19" i="32"/>
  <c r="P19" i="32"/>
  <c r="E19" i="32"/>
  <c r="S18" i="32"/>
  <c r="R18" i="32"/>
  <c r="Q18" i="32"/>
  <c r="P18" i="32"/>
  <c r="E18" i="32"/>
  <c r="T18" i="32" s="1"/>
  <c r="O16" i="32"/>
  <c r="N16" i="32"/>
  <c r="M16" i="32"/>
  <c r="L16" i="32"/>
  <c r="K16" i="32"/>
  <c r="S16" i="32" s="1"/>
  <c r="J16" i="32"/>
  <c r="I16" i="32"/>
  <c r="H16" i="32"/>
  <c r="R16" i="32" s="1"/>
  <c r="G16" i="32"/>
  <c r="F16" i="32"/>
  <c r="C16" i="32"/>
  <c r="B16" i="32"/>
  <c r="E16" i="32" s="1"/>
  <c r="U15" i="32"/>
  <c r="S15" i="32"/>
  <c r="R15" i="32"/>
  <c r="Q15" i="32"/>
  <c r="P15" i="32"/>
  <c r="E15" i="32"/>
  <c r="T15" i="32" s="1"/>
  <c r="S14" i="32"/>
  <c r="R14" i="32"/>
  <c r="Q14" i="32"/>
  <c r="P14" i="32"/>
  <c r="E14" i="32"/>
  <c r="T14" i="32" s="1"/>
  <c r="S13" i="32"/>
  <c r="R13" i="32"/>
  <c r="Q13" i="32"/>
  <c r="P13" i="32"/>
  <c r="E13" i="32"/>
  <c r="U13" i="32" s="1"/>
  <c r="S12" i="32"/>
  <c r="R12" i="32"/>
  <c r="Q12" i="32"/>
  <c r="P12" i="32"/>
  <c r="E12" i="32"/>
  <c r="U12" i="32" s="1"/>
  <c r="U11" i="32"/>
  <c r="S11" i="32"/>
  <c r="R11" i="32"/>
  <c r="Q11" i="32"/>
  <c r="P11" i="32"/>
  <c r="E11" i="32"/>
  <c r="T11" i="32" s="1"/>
  <c r="S10" i="32"/>
  <c r="R10" i="32"/>
  <c r="Q10" i="32"/>
  <c r="U10" i="32" s="1"/>
  <c r="P10" i="32"/>
  <c r="E10" i="32"/>
  <c r="T10" i="32" s="1"/>
  <c r="U9" i="32"/>
  <c r="S9" i="32"/>
  <c r="R9" i="32"/>
  <c r="Q9" i="32"/>
  <c r="P9" i="32"/>
  <c r="E9" i="32"/>
  <c r="T9" i="32" s="1"/>
  <c r="S96" i="31"/>
  <c r="R96" i="31"/>
  <c r="Q96" i="31"/>
  <c r="P96" i="31"/>
  <c r="E96" i="31"/>
  <c r="U95" i="31"/>
  <c r="S95" i="31"/>
  <c r="R95" i="31"/>
  <c r="Q95" i="31"/>
  <c r="P95" i="31"/>
  <c r="E95" i="31"/>
  <c r="T95" i="31" s="1"/>
  <c r="S94" i="31"/>
  <c r="R94" i="31"/>
  <c r="Q94" i="31"/>
  <c r="P94" i="31"/>
  <c r="E94" i="31"/>
  <c r="T94" i="31" s="1"/>
  <c r="S93" i="31"/>
  <c r="R93" i="31"/>
  <c r="Q93" i="31"/>
  <c r="P93" i="31"/>
  <c r="E93" i="31"/>
  <c r="U93" i="31" s="1"/>
  <c r="S92" i="31"/>
  <c r="R92" i="31"/>
  <c r="Q92" i="31"/>
  <c r="P92" i="31"/>
  <c r="E92" i="31"/>
  <c r="U92" i="31" s="1"/>
  <c r="S91" i="31"/>
  <c r="R91" i="31"/>
  <c r="Q91" i="31"/>
  <c r="P91" i="31"/>
  <c r="E91" i="31"/>
  <c r="T91" i="31" s="1"/>
  <c r="S90" i="31"/>
  <c r="R90" i="31"/>
  <c r="Q90" i="31"/>
  <c r="P90" i="31"/>
  <c r="E90" i="31"/>
  <c r="U90" i="31" s="1"/>
  <c r="U89" i="31"/>
  <c r="S89" i="31"/>
  <c r="R89" i="31"/>
  <c r="Q89" i="31"/>
  <c r="P89" i="31"/>
  <c r="E89" i="31"/>
  <c r="T89" i="31" s="1"/>
  <c r="S88" i="31"/>
  <c r="R88" i="31"/>
  <c r="Q88" i="31"/>
  <c r="P88" i="31"/>
  <c r="E88" i="31"/>
  <c r="S86" i="31"/>
  <c r="R86" i="31"/>
  <c r="Q86" i="31"/>
  <c r="P86" i="31"/>
  <c r="E86" i="31"/>
  <c r="T86" i="31" s="1"/>
  <c r="O74" i="31"/>
  <c r="N74" i="31"/>
  <c r="M74" i="31"/>
  <c r="L74" i="31"/>
  <c r="K74" i="31"/>
  <c r="J74" i="31"/>
  <c r="I74" i="31"/>
  <c r="S74" i="31" s="1"/>
  <c r="H74" i="31"/>
  <c r="R74" i="31" s="1"/>
  <c r="G74" i="31"/>
  <c r="F74" i="31"/>
  <c r="C74" i="31"/>
  <c r="B74" i="31"/>
  <c r="O73" i="31"/>
  <c r="N73" i="31"/>
  <c r="M73" i="31"/>
  <c r="L73" i="31"/>
  <c r="K73" i="31"/>
  <c r="J73" i="31"/>
  <c r="I73" i="31"/>
  <c r="S73" i="31" s="1"/>
  <c r="H73" i="31"/>
  <c r="R73" i="31" s="1"/>
  <c r="G73" i="31"/>
  <c r="F73" i="31"/>
  <c r="C73" i="31"/>
  <c r="B73" i="31"/>
  <c r="O72" i="31"/>
  <c r="N72" i="31"/>
  <c r="M72" i="31"/>
  <c r="L72" i="31"/>
  <c r="K72" i="31"/>
  <c r="J72" i="31"/>
  <c r="I72" i="31"/>
  <c r="S72" i="31" s="1"/>
  <c r="H72" i="31"/>
  <c r="R72" i="31" s="1"/>
  <c r="G72" i="31"/>
  <c r="F72" i="31"/>
  <c r="C72" i="31"/>
  <c r="B72" i="31"/>
  <c r="E72" i="31" s="1"/>
  <c r="S71" i="31"/>
  <c r="R71" i="31"/>
  <c r="Q71" i="31"/>
  <c r="P71" i="31"/>
  <c r="E71" i="31"/>
  <c r="U71" i="31" s="1"/>
  <c r="S70" i="31"/>
  <c r="R70" i="31"/>
  <c r="Q70" i="31"/>
  <c r="P70" i="31"/>
  <c r="E70" i="31"/>
  <c r="O68" i="31"/>
  <c r="N68" i="31"/>
  <c r="M68" i="31"/>
  <c r="L68" i="31"/>
  <c r="K68" i="31"/>
  <c r="J68" i="31"/>
  <c r="I68" i="31"/>
  <c r="S68" i="31" s="1"/>
  <c r="H68" i="31"/>
  <c r="G68" i="31"/>
  <c r="F68" i="31"/>
  <c r="C68" i="31"/>
  <c r="B68" i="31"/>
  <c r="O67" i="31"/>
  <c r="N67" i="31"/>
  <c r="M67" i="31"/>
  <c r="L67" i="31"/>
  <c r="K67" i="31"/>
  <c r="J67" i="31"/>
  <c r="I67" i="31"/>
  <c r="S67" i="31" s="1"/>
  <c r="H67" i="31"/>
  <c r="R67" i="31" s="1"/>
  <c r="G67" i="31"/>
  <c r="F67" i="31"/>
  <c r="E67" i="31"/>
  <c r="C67" i="31"/>
  <c r="B67" i="31"/>
  <c r="U66" i="31"/>
  <c r="T66" i="31"/>
  <c r="S66" i="31"/>
  <c r="R66" i="31"/>
  <c r="Q66" i="31"/>
  <c r="P66" i="31"/>
  <c r="E66" i="31"/>
  <c r="S65" i="31"/>
  <c r="R65" i="31"/>
  <c r="Q65" i="31"/>
  <c r="P65" i="31"/>
  <c r="E65" i="31"/>
  <c r="S64" i="31"/>
  <c r="R64" i="31"/>
  <c r="Q64" i="31"/>
  <c r="P64" i="31"/>
  <c r="E64" i="31"/>
  <c r="T64" i="31" s="1"/>
  <c r="U63" i="31"/>
  <c r="S63" i="31"/>
  <c r="R63" i="31"/>
  <c r="Q63" i="31"/>
  <c r="P63" i="31"/>
  <c r="E63" i="31"/>
  <c r="T63" i="31" s="1"/>
  <c r="S62" i="31"/>
  <c r="R62" i="31"/>
  <c r="Q62" i="31"/>
  <c r="P62" i="31"/>
  <c r="E62" i="31"/>
  <c r="T62" i="31" s="1"/>
  <c r="O60" i="31"/>
  <c r="N60" i="31"/>
  <c r="M60" i="31"/>
  <c r="L60" i="31"/>
  <c r="K60" i="31"/>
  <c r="J60" i="31"/>
  <c r="I60" i="31"/>
  <c r="S60" i="31" s="1"/>
  <c r="H60" i="31"/>
  <c r="C60" i="31"/>
  <c r="B60" i="31"/>
  <c r="E60" i="31" s="1"/>
  <c r="S59" i="31"/>
  <c r="R59" i="31"/>
  <c r="Q59" i="31"/>
  <c r="P59" i="31"/>
  <c r="E59" i="31"/>
  <c r="T59" i="31" s="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S56" i="31"/>
  <c r="R56" i="31"/>
  <c r="Q56" i="31"/>
  <c r="P56" i="31"/>
  <c r="E56" i="31"/>
  <c r="O54" i="31"/>
  <c r="N54" i="31"/>
  <c r="M54" i="31"/>
  <c r="L54" i="31"/>
  <c r="K54" i="31"/>
  <c r="J54" i="31"/>
  <c r="I54" i="31"/>
  <c r="S54" i="31" s="1"/>
  <c r="H54" i="31"/>
  <c r="R54" i="31" s="1"/>
  <c r="G54" i="31"/>
  <c r="F54" i="31"/>
  <c r="C54" i="31"/>
  <c r="B54" i="31"/>
  <c r="S53" i="31"/>
  <c r="R53" i="31"/>
  <c r="Q53" i="31"/>
  <c r="P53" i="31"/>
  <c r="E53" i="31"/>
  <c r="S52" i="31"/>
  <c r="R52" i="31"/>
  <c r="Q52" i="31"/>
  <c r="U52" i="31" s="1"/>
  <c r="P52" i="31"/>
  <c r="E52" i="31"/>
  <c r="S51" i="31"/>
  <c r="R51" i="31"/>
  <c r="Q51" i="31"/>
  <c r="P51" i="31"/>
  <c r="E51" i="31"/>
  <c r="T51" i="31" s="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S48" i="31"/>
  <c r="R48" i="31"/>
  <c r="Q48" i="31"/>
  <c r="P48" i="31"/>
  <c r="E48" i="31"/>
  <c r="T48" i="31" s="1"/>
  <c r="U47" i="31"/>
  <c r="S47" i="31"/>
  <c r="R47" i="31"/>
  <c r="Q47" i="31"/>
  <c r="P47" i="31"/>
  <c r="E47" i="31"/>
  <c r="T47" i="31" s="1"/>
  <c r="U46" i="31"/>
  <c r="S46" i="31"/>
  <c r="R46" i="31"/>
  <c r="Q46" i="31"/>
  <c r="P46" i="31"/>
  <c r="E46" i="31"/>
  <c r="T46" i="31" s="1"/>
  <c r="S45" i="31"/>
  <c r="R45" i="31"/>
  <c r="Q45" i="31"/>
  <c r="P45" i="31"/>
  <c r="E45" i="31"/>
  <c r="S44" i="31"/>
  <c r="R44" i="31"/>
  <c r="Q44" i="31"/>
  <c r="P44" i="31"/>
  <c r="E44" i="31"/>
  <c r="U44" i="31" s="1"/>
  <c r="U43" i="31"/>
  <c r="S43" i="31"/>
  <c r="R43" i="31"/>
  <c r="Q43" i="31"/>
  <c r="P43" i="31"/>
  <c r="E43" i="31"/>
  <c r="T43" i="31" s="1"/>
  <c r="O41" i="31"/>
  <c r="N41" i="31"/>
  <c r="M41" i="31"/>
  <c r="L41" i="31"/>
  <c r="K41" i="31"/>
  <c r="J41" i="31"/>
  <c r="I41" i="31"/>
  <c r="H41" i="31"/>
  <c r="R41" i="31" s="1"/>
  <c r="G41" i="31"/>
  <c r="F41" i="31"/>
  <c r="C41" i="31"/>
  <c r="B41" i="31"/>
  <c r="E41" i="31" s="1"/>
  <c r="S40" i="31"/>
  <c r="R40" i="31"/>
  <c r="Q40" i="31"/>
  <c r="P40" i="31"/>
  <c r="E40" i="31"/>
  <c r="T40" i="31" s="1"/>
  <c r="S39" i="31"/>
  <c r="R39" i="31"/>
  <c r="Q39" i="31"/>
  <c r="P39" i="31"/>
  <c r="E39" i="31"/>
  <c r="U39" i="31" s="1"/>
  <c r="U38" i="31"/>
  <c r="S38" i="31"/>
  <c r="R38" i="31"/>
  <c r="Q38" i="31"/>
  <c r="P38" i="31"/>
  <c r="E38" i="31"/>
  <c r="T38" i="31" s="1"/>
  <c r="U37" i="31"/>
  <c r="T37" i="31"/>
  <c r="S37" i="31"/>
  <c r="R37" i="31"/>
  <c r="Q37" i="31"/>
  <c r="P37" i="31"/>
  <c r="E37" i="31"/>
  <c r="S36" i="31"/>
  <c r="R36" i="31"/>
  <c r="Q36" i="31"/>
  <c r="U36" i="31" s="1"/>
  <c r="P36" i="31"/>
  <c r="T36" i="31" s="1"/>
  <c r="E36" i="31"/>
  <c r="O34" i="31"/>
  <c r="N34" i="31"/>
  <c r="M34" i="31"/>
  <c r="L34" i="31"/>
  <c r="K34" i="31"/>
  <c r="J34" i="31"/>
  <c r="I34" i="31"/>
  <c r="H34" i="31"/>
  <c r="R34" i="31" s="1"/>
  <c r="G34" i="31"/>
  <c r="F34" i="31"/>
  <c r="C34" i="31"/>
  <c r="B34" i="31"/>
  <c r="E34" i="31" s="1"/>
  <c r="T33" i="31"/>
  <c r="S33" i="31"/>
  <c r="R33" i="31"/>
  <c r="Q33" i="31"/>
  <c r="P33" i="31"/>
  <c r="E33" i="31"/>
  <c r="O31" i="31"/>
  <c r="N31" i="31"/>
  <c r="M31" i="31"/>
  <c r="L31" i="31"/>
  <c r="K31" i="31"/>
  <c r="J31" i="31"/>
  <c r="I31" i="31"/>
  <c r="S31" i="31" s="1"/>
  <c r="H31" i="31"/>
  <c r="R31" i="31" s="1"/>
  <c r="G31" i="31"/>
  <c r="F31" i="31"/>
  <c r="C31" i="31"/>
  <c r="B31" i="31"/>
  <c r="S30" i="31"/>
  <c r="R30" i="31"/>
  <c r="Q30" i="31"/>
  <c r="P30" i="31"/>
  <c r="E30" i="31"/>
  <c r="U30" i="31" s="1"/>
  <c r="U29" i="31"/>
  <c r="S29" i="31"/>
  <c r="R29" i="31"/>
  <c r="Q29" i="31"/>
  <c r="P29" i="31"/>
  <c r="E29" i="31"/>
  <c r="T29" i="31" s="1"/>
  <c r="S28" i="31"/>
  <c r="R28" i="31"/>
  <c r="Q28" i="31"/>
  <c r="P28" i="31"/>
  <c r="E28" i="31"/>
  <c r="S27" i="31"/>
  <c r="R27" i="31"/>
  <c r="Q27" i="31"/>
  <c r="P27" i="31"/>
  <c r="E27" i="31"/>
  <c r="T27" i="31" s="1"/>
  <c r="O25" i="31"/>
  <c r="N25" i="31"/>
  <c r="M25" i="31"/>
  <c r="L25" i="31"/>
  <c r="K25" i="31"/>
  <c r="J25" i="31"/>
  <c r="I25" i="31"/>
  <c r="Q25" i="31" s="1"/>
  <c r="H25" i="31"/>
  <c r="R25" i="31" s="1"/>
  <c r="G25" i="31"/>
  <c r="F25" i="31"/>
  <c r="C25" i="31"/>
  <c r="B25" i="31"/>
  <c r="E25" i="31" s="1"/>
  <c r="S24" i="31"/>
  <c r="R24" i="31"/>
  <c r="Q24" i="31"/>
  <c r="P24" i="31"/>
  <c r="E24" i="31"/>
  <c r="T24" i="31" s="1"/>
  <c r="S23" i="31"/>
  <c r="R23" i="31"/>
  <c r="Q23" i="31"/>
  <c r="P23" i="31"/>
  <c r="E23" i="31"/>
  <c r="T23" i="31" s="1"/>
  <c r="S22" i="31"/>
  <c r="R22" i="31"/>
  <c r="Q22" i="31"/>
  <c r="P22" i="31"/>
  <c r="E22" i="31"/>
  <c r="U22" i="31" s="1"/>
  <c r="U21" i="31"/>
  <c r="S21" i="31"/>
  <c r="R21" i="31"/>
  <c r="Q21" i="31"/>
  <c r="P21" i="31"/>
  <c r="E21" i="31"/>
  <c r="T21" i="31" s="1"/>
  <c r="S20" i="31"/>
  <c r="R20" i="31"/>
  <c r="Q20" i="31"/>
  <c r="P20" i="31"/>
  <c r="E20" i="31"/>
  <c r="U20" i="31" s="1"/>
  <c r="U19" i="31"/>
  <c r="S19" i="31"/>
  <c r="R19" i="31"/>
  <c r="Q19" i="31"/>
  <c r="P19" i="31"/>
  <c r="E19" i="31"/>
  <c r="T19" i="31" s="1"/>
  <c r="S18" i="31"/>
  <c r="R18" i="31"/>
  <c r="Q18" i="31"/>
  <c r="P18" i="31"/>
  <c r="E18" i="31"/>
  <c r="T18" i="31" s="1"/>
  <c r="O16" i="31"/>
  <c r="N16" i="31"/>
  <c r="M16" i="31"/>
  <c r="L16" i="31"/>
  <c r="K16" i="31"/>
  <c r="J16" i="31"/>
  <c r="I16" i="31"/>
  <c r="S16" i="31" s="1"/>
  <c r="H16" i="31"/>
  <c r="R16" i="31" s="1"/>
  <c r="G16" i="31"/>
  <c r="F16" i="31"/>
  <c r="E16" i="31"/>
  <c r="C16" i="31"/>
  <c r="B16" i="31"/>
  <c r="S15" i="31"/>
  <c r="R15" i="31"/>
  <c r="Q15" i="31"/>
  <c r="P15" i="31"/>
  <c r="E15" i="31"/>
  <c r="T15" i="31" s="1"/>
  <c r="S14" i="31"/>
  <c r="R14" i="31"/>
  <c r="Q14" i="31"/>
  <c r="P14" i="31"/>
  <c r="E14" i="31"/>
  <c r="S13" i="31"/>
  <c r="R13" i="31"/>
  <c r="Q13" i="31"/>
  <c r="P13" i="31"/>
  <c r="E13" i="31"/>
  <c r="T13" i="31" s="1"/>
  <c r="U12" i="31"/>
  <c r="S12" i="31"/>
  <c r="R12" i="31"/>
  <c r="Q12" i="31"/>
  <c r="P12" i="31"/>
  <c r="E12" i="31"/>
  <c r="T12" i="31" s="1"/>
  <c r="S11" i="31"/>
  <c r="R11" i="31"/>
  <c r="Q11" i="31"/>
  <c r="P11" i="31"/>
  <c r="E11" i="31"/>
  <c r="U11" i="31" s="1"/>
  <c r="S10" i="31"/>
  <c r="R10" i="31"/>
  <c r="Q10" i="31"/>
  <c r="P10" i="31"/>
  <c r="E10" i="31"/>
  <c r="S9" i="31"/>
  <c r="R9" i="31"/>
  <c r="Q9" i="31"/>
  <c r="P9" i="31"/>
  <c r="E9" i="31"/>
  <c r="U9" i="31" s="1"/>
  <c r="U96" i="30"/>
  <c r="S96" i="30"/>
  <c r="R96" i="30"/>
  <c r="Q96" i="30"/>
  <c r="P96" i="30"/>
  <c r="E96" i="30"/>
  <c r="T96" i="30" s="1"/>
  <c r="S95" i="30"/>
  <c r="R95" i="30"/>
  <c r="Q95" i="30"/>
  <c r="P95" i="30"/>
  <c r="E95" i="30"/>
  <c r="U95" i="30" s="1"/>
  <c r="S94" i="30"/>
  <c r="R94" i="30"/>
  <c r="Q94" i="30"/>
  <c r="P94" i="30"/>
  <c r="E94" i="30"/>
  <c r="S93" i="30"/>
  <c r="R93" i="30"/>
  <c r="Q93" i="30"/>
  <c r="U93" i="30" s="1"/>
  <c r="P93" i="30"/>
  <c r="E93" i="30"/>
  <c r="S92" i="30"/>
  <c r="R92" i="30"/>
  <c r="Q92" i="30"/>
  <c r="P92" i="30"/>
  <c r="E92" i="30"/>
  <c r="T92" i="30" s="1"/>
  <c r="S91" i="30"/>
  <c r="R91" i="30"/>
  <c r="Q91" i="30"/>
  <c r="P91" i="30"/>
  <c r="E91" i="30"/>
  <c r="U91" i="30" s="1"/>
  <c r="S90" i="30"/>
  <c r="R90" i="30"/>
  <c r="Q90" i="30"/>
  <c r="P90" i="30"/>
  <c r="E90" i="30"/>
  <c r="T90" i="30" s="1"/>
  <c r="U89" i="30"/>
  <c r="T89" i="30"/>
  <c r="S89" i="30"/>
  <c r="R89" i="30"/>
  <c r="Q89" i="30"/>
  <c r="P89" i="30"/>
  <c r="E89" i="30"/>
  <c r="U88" i="30"/>
  <c r="T88" i="30"/>
  <c r="S88" i="30"/>
  <c r="R88" i="30"/>
  <c r="Q88" i="30"/>
  <c r="P88" i="30"/>
  <c r="E88" i="30"/>
  <c r="S86" i="30"/>
  <c r="R86" i="30"/>
  <c r="Q86" i="30"/>
  <c r="P86" i="30"/>
  <c r="E86" i="30"/>
  <c r="U86" i="30" s="1"/>
  <c r="O74" i="30"/>
  <c r="N74" i="30"/>
  <c r="M74" i="30"/>
  <c r="L74" i="30"/>
  <c r="K74" i="30"/>
  <c r="J74" i="30"/>
  <c r="I74" i="30"/>
  <c r="S74" i="30" s="1"/>
  <c r="H74" i="30"/>
  <c r="G74" i="30"/>
  <c r="F74" i="30"/>
  <c r="C74" i="30"/>
  <c r="B74" i="30"/>
  <c r="E74" i="30" s="1"/>
  <c r="O73" i="30"/>
  <c r="N73" i="30"/>
  <c r="M73" i="30"/>
  <c r="L73" i="30"/>
  <c r="K73" i="30"/>
  <c r="Q73" i="30" s="1"/>
  <c r="J73" i="30"/>
  <c r="I73" i="30"/>
  <c r="S73" i="30" s="1"/>
  <c r="H73" i="30"/>
  <c r="R73" i="30" s="1"/>
  <c r="G73" i="30"/>
  <c r="F73" i="30"/>
  <c r="C73" i="30"/>
  <c r="B73" i="30"/>
  <c r="E73" i="30" s="1"/>
  <c r="O72" i="30"/>
  <c r="N72" i="30"/>
  <c r="M72" i="30"/>
  <c r="L72" i="30"/>
  <c r="K72" i="30"/>
  <c r="J72" i="30"/>
  <c r="I72" i="30"/>
  <c r="S72" i="30" s="1"/>
  <c r="H72" i="30"/>
  <c r="G72" i="30"/>
  <c r="F72" i="30"/>
  <c r="C72" i="30"/>
  <c r="B72" i="30"/>
  <c r="E72" i="30" s="1"/>
  <c r="U71" i="30"/>
  <c r="S71" i="30"/>
  <c r="R71" i="30"/>
  <c r="Q71" i="30"/>
  <c r="P71" i="30"/>
  <c r="E71" i="30"/>
  <c r="T71" i="30" s="1"/>
  <c r="T70" i="30"/>
  <c r="S70" i="30"/>
  <c r="R70" i="30"/>
  <c r="Q70" i="30"/>
  <c r="U70" i="30" s="1"/>
  <c r="P70" i="30"/>
  <c r="E70" i="30"/>
  <c r="O68" i="30"/>
  <c r="N68" i="30"/>
  <c r="M68" i="30"/>
  <c r="L68" i="30"/>
  <c r="K68" i="30"/>
  <c r="J68" i="30"/>
  <c r="I68" i="30"/>
  <c r="S68" i="30" s="1"/>
  <c r="H68" i="30"/>
  <c r="G68" i="30"/>
  <c r="F68" i="30"/>
  <c r="C68" i="30"/>
  <c r="B68" i="30"/>
  <c r="O67" i="30"/>
  <c r="N67" i="30"/>
  <c r="M67" i="30"/>
  <c r="L67" i="30"/>
  <c r="K67" i="30"/>
  <c r="J67" i="30"/>
  <c r="I67" i="30"/>
  <c r="S67" i="30" s="1"/>
  <c r="H67" i="30"/>
  <c r="R67" i="30" s="1"/>
  <c r="G67" i="30"/>
  <c r="F67" i="30"/>
  <c r="C67" i="30"/>
  <c r="B67" i="30"/>
  <c r="E67" i="30" s="1"/>
  <c r="U66" i="30"/>
  <c r="T66" i="30"/>
  <c r="S66" i="30"/>
  <c r="R66" i="30"/>
  <c r="Q66" i="30"/>
  <c r="P66" i="30"/>
  <c r="E66" i="30"/>
  <c r="S65" i="30"/>
  <c r="R65" i="30"/>
  <c r="Q65" i="30"/>
  <c r="P65" i="30"/>
  <c r="E65" i="30"/>
  <c r="U65" i="30" s="1"/>
  <c r="S64" i="30"/>
  <c r="R64" i="30"/>
  <c r="Q64" i="30"/>
  <c r="P64" i="30"/>
  <c r="E64" i="30"/>
  <c r="U64" i="30" s="1"/>
  <c r="S63" i="30"/>
  <c r="R63" i="30"/>
  <c r="Q63" i="30"/>
  <c r="P63" i="30"/>
  <c r="E63" i="30"/>
  <c r="S62" i="30"/>
  <c r="R62" i="30"/>
  <c r="Q62" i="30"/>
  <c r="P62" i="30"/>
  <c r="E62" i="30"/>
  <c r="U62" i="30" s="1"/>
  <c r="O60" i="30"/>
  <c r="N60" i="30"/>
  <c r="M60" i="30"/>
  <c r="L60" i="30"/>
  <c r="K60" i="30"/>
  <c r="J60" i="30"/>
  <c r="I60" i="30"/>
  <c r="S60" i="30" s="1"/>
  <c r="H60" i="30"/>
  <c r="R60" i="30" s="1"/>
  <c r="C60" i="30"/>
  <c r="B60" i="30"/>
  <c r="E60" i="30" s="1"/>
  <c r="S59" i="30"/>
  <c r="R59" i="30"/>
  <c r="Q59" i="30"/>
  <c r="P59" i="30"/>
  <c r="E59" i="30"/>
  <c r="U59" i="30" s="1"/>
  <c r="S58" i="30"/>
  <c r="R58" i="30"/>
  <c r="Q58" i="30"/>
  <c r="P58" i="30"/>
  <c r="E58" i="30"/>
  <c r="T58" i="30" s="1"/>
  <c r="S57" i="30"/>
  <c r="R57" i="30"/>
  <c r="Q57" i="30"/>
  <c r="P57" i="30"/>
  <c r="E57" i="30"/>
  <c r="U57" i="30" s="1"/>
  <c r="U56" i="30"/>
  <c r="S56" i="30"/>
  <c r="R56" i="30"/>
  <c r="Q56" i="30"/>
  <c r="P56" i="30"/>
  <c r="E56" i="30"/>
  <c r="T56" i="30" s="1"/>
  <c r="O54" i="30"/>
  <c r="N54" i="30"/>
  <c r="M54" i="30"/>
  <c r="L54" i="30"/>
  <c r="K54" i="30"/>
  <c r="J54" i="30"/>
  <c r="I54" i="30"/>
  <c r="S54" i="30" s="1"/>
  <c r="H54" i="30"/>
  <c r="G54" i="30"/>
  <c r="F54" i="30"/>
  <c r="C54" i="30"/>
  <c r="E54" i="30" s="1"/>
  <c r="B54" i="30"/>
  <c r="U53" i="30"/>
  <c r="S53" i="30"/>
  <c r="R53" i="30"/>
  <c r="Q53" i="30"/>
  <c r="P53" i="30"/>
  <c r="E53" i="30"/>
  <c r="T53" i="30" s="1"/>
  <c r="S52" i="30"/>
  <c r="R52" i="30"/>
  <c r="Q52" i="30"/>
  <c r="P52" i="30"/>
  <c r="E52" i="30"/>
  <c r="S51" i="30"/>
  <c r="R51" i="30"/>
  <c r="Q51" i="30"/>
  <c r="P51" i="30"/>
  <c r="E51" i="30"/>
  <c r="S50" i="30"/>
  <c r="R50" i="30"/>
  <c r="Q50" i="30"/>
  <c r="P50" i="30"/>
  <c r="E50" i="30"/>
  <c r="T50" i="30" s="1"/>
  <c r="S49" i="30"/>
  <c r="R49" i="30"/>
  <c r="Q49" i="30"/>
  <c r="P49" i="30"/>
  <c r="E49" i="30"/>
  <c r="T49" i="30" s="1"/>
  <c r="S48" i="30"/>
  <c r="R48" i="30"/>
  <c r="Q48" i="30"/>
  <c r="P48" i="30"/>
  <c r="E48" i="30"/>
  <c r="U48" i="30" s="1"/>
  <c r="S47" i="30"/>
  <c r="R47" i="30"/>
  <c r="Q47" i="30"/>
  <c r="P47" i="30"/>
  <c r="E47" i="30"/>
  <c r="T47" i="30" s="1"/>
  <c r="S46" i="30"/>
  <c r="R46" i="30"/>
  <c r="Q46" i="30"/>
  <c r="P46" i="30"/>
  <c r="E46" i="30"/>
  <c r="S45" i="30"/>
  <c r="R45" i="30"/>
  <c r="Q45" i="30"/>
  <c r="U45" i="30" s="1"/>
  <c r="P45" i="30"/>
  <c r="E45" i="30"/>
  <c r="S44" i="30"/>
  <c r="R44" i="30"/>
  <c r="Q44" i="30"/>
  <c r="P44" i="30"/>
  <c r="E44" i="30"/>
  <c r="U44" i="30" s="1"/>
  <c r="S43" i="30"/>
  <c r="R43" i="30"/>
  <c r="Q43" i="30"/>
  <c r="P43" i="30"/>
  <c r="E43" i="30"/>
  <c r="U43" i="30" s="1"/>
  <c r="O41" i="30"/>
  <c r="N41" i="30"/>
  <c r="M41" i="30"/>
  <c r="L41" i="30"/>
  <c r="K41" i="30"/>
  <c r="J41" i="30"/>
  <c r="I41" i="30"/>
  <c r="S41" i="30" s="1"/>
  <c r="H41" i="30"/>
  <c r="R41" i="30" s="1"/>
  <c r="G41" i="30"/>
  <c r="F41" i="30"/>
  <c r="C41" i="30"/>
  <c r="B41" i="30"/>
  <c r="E41" i="30" s="1"/>
  <c r="S40" i="30"/>
  <c r="R40" i="30"/>
  <c r="Q40" i="30"/>
  <c r="P40" i="30"/>
  <c r="E40" i="30"/>
  <c r="U40" i="30" s="1"/>
  <c r="S39" i="30"/>
  <c r="R39" i="30"/>
  <c r="Q39" i="30"/>
  <c r="P39" i="30"/>
  <c r="E39" i="30"/>
  <c r="T39" i="30" s="1"/>
  <c r="S38" i="30"/>
  <c r="R38" i="30"/>
  <c r="Q38" i="30"/>
  <c r="P38" i="30"/>
  <c r="E38" i="30"/>
  <c r="T38" i="30" s="1"/>
  <c r="S37" i="30"/>
  <c r="R37" i="30"/>
  <c r="Q37" i="30"/>
  <c r="P37" i="30"/>
  <c r="E37" i="30"/>
  <c r="U36" i="30"/>
  <c r="S36" i="30"/>
  <c r="R36" i="30"/>
  <c r="Q36" i="30"/>
  <c r="P36" i="30"/>
  <c r="E36" i="30"/>
  <c r="T36" i="30" s="1"/>
  <c r="O34" i="30"/>
  <c r="N34" i="30"/>
  <c r="M34" i="30"/>
  <c r="L34" i="30"/>
  <c r="K34" i="30"/>
  <c r="J34" i="30"/>
  <c r="I34" i="30"/>
  <c r="S34" i="30" s="1"/>
  <c r="H34" i="30"/>
  <c r="R34" i="30" s="1"/>
  <c r="G34" i="30"/>
  <c r="F34" i="30"/>
  <c r="C34" i="30"/>
  <c r="B34" i="30"/>
  <c r="S33" i="30"/>
  <c r="R33" i="30"/>
  <c r="Q33" i="30"/>
  <c r="P33" i="30"/>
  <c r="E33" i="30"/>
  <c r="T33" i="30" s="1"/>
  <c r="S31" i="30"/>
  <c r="O31" i="30"/>
  <c r="N31" i="30"/>
  <c r="M31" i="30"/>
  <c r="L31" i="30"/>
  <c r="K31" i="30"/>
  <c r="J31" i="30"/>
  <c r="I31" i="30"/>
  <c r="H31" i="30"/>
  <c r="R31" i="30" s="1"/>
  <c r="G31" i="30"/>
  <c r="F31" i="30"/>
  <c r="C31" i="30"/>
  <c r="B31" i="30"/>
  <c r="E31" i="30" s="1"/>
  <c r="S30" i="30"/>
  <c r="R30" i="30"/>
  <c r="Q30" i="30"/>
  <c r="P30" i="30"/>
  <c r="E30" i="30"/>
  <c r="T30" i="30" s="1"/>
  <c r="S29" i="30"/>
  <c r="R29" i="30"/>
  <c r="Q29" i="30"/>
  <c r="P29" i="30"/>
  <c r="E29" i="30"/>
  <c r="U29" i="30" s="1"/>
  <c r="U28" i="30"/>
  <c r="S28" i="30"/>
  <c r="R28" i="30"/>
  <c r="Q28" i="30"/>
  <c r="P28" i="30"/>
  <c r="E28" i="30"/>
  <c r="T28" i="30" s="1"/>
  <c r="S27" i="30"/>
  <c r="R27" i="30"/>
  <c r="Q27" i="30"/>
  <c r="P27" i="30"/>
  <c r="E27" i="30"/>
  <c r="T27" i="30" s="1"/>
  <c r="O25" i="30"/>
  <c r="N25" i="30"/>
  <c r="M25" i="30"/>
  <c r="L25" i="30"/>
  <c r="K25" i="30"/>
  <c r="J25" i="30"/>
  <c r="I25" i="30"/>
  <c r="S25" i="30" s="1"/>
  <c r="H25" i="30"/>
  <c r="G25" i="30"/>
  <c r="F25" i="30"/>
  <c r="C25" i="30"/>
  <c r="E25" i="30" s="1"/>
  <c r="B25" i="30"/>
  <c r="S24" i="30"/>
  <c r="R24" i="30"/>
  <c r="Q24" i="30"/>
  <c r="P24" i="30"/>
  <c r="E24" i="30"/>
  <c r="T24" i="30" s="1"/>
  <c r="T23" i="30"/>
  <c r="S23" i="30"/>
  <c r="R23" i="30"/>
  <c r="Q23" i="30"/>
  <c r="P23" i="30"/>
  <c r="E23" i="30"/>
  <c r="U23" i="30" s="1"/>
  <c r="U22" i="30"/>
  <c r="S22" i="30"/>
  <c r="R22" i="30"/>
  <c r="Q22" i="30"/>
  <c r="P22" i="30"/>
  <c r="E22" i="30"/>
  <c r="T22" i="30" s="1"/>
  <c r="S21" i="30"/>
  <c r="R21" i="30"/>
  <c r="Q21" i="30"/>
  <c r="P21" i="30"/>
  <c r="E21" i="30"/>
  <c r="U21" i="30" s="1"/>
  <c r="T20" i="30"/>
  <c r="S20" i="30"/>
  <c r="R20" i="30"/>
  <c r="Q20" i="30"/>
  <c r="P20" i="30"/>
  <c r="E20" i="30"/>
  <c r="U20" i="30" s="1"/>
  <c r="S19" i="30"/>
  <c r="R19" i="30"/>
  <c r="Q19" i="30"/>
  <c r="P19" i="30"/>
  <c r="E19" i="30"/>
  <c r="T19" i="30" s="1"/>
  <c r="S18" i="30"/>
  <c r="R18" i="30"/>
  <c r="Q18" i="30"/>
  <c r="P18" i="30"/>
  <c r="E18" i="30"/>
  <c r="U18" i="30" s="1"/>
  <c r="O16" i="30"/>
  <c r="N16" i="30"/>
  <c r="M16" i="30"/>
  <c r="L16" i="30"/>
  <c r="K16" i="30"/>
  <c r="J16" i="30"/>
  <c r="R16" i="30" s="1"/>
  <c r="I16" i="30"/>
  <c r="S16" i="30" s="1"/>
  <c r="H16" i="30"/>
  <c r="G16" i="30"/>
  <c r="F16" i="30"/>
  <c r="C16" i="30"/>
  <c r="B16" i="30"/>
  <c r="S15" i="30"/>
  <c r="R15" i="30"/>
  <c r="Q15" i="30"/>
  <c r="P15" i="30"/>
  <c r="E15" i="30"/>
  <c r="U14" i="30"/>
  <c r="T14" i="30"/>
  <c r="S14" i="30"/>
  <c r="R14" i="30"/>
  <c r="Q14" i="30"/>
  <c r="P14" i="30"/>
  <c r="E14" i="30"/>
  <c r="U13" i="30"/>
  <c r="S13" i="30"/>
  <c r="R13" i="30"/>
  <c r="Q13" i="30"/>
  <c r="P13" i="30"/>
  <c r="E13" i="30"/>
  <c r="T13" i="30" s="1"/>
  <c r="S12" i="30"/>
  <c r="R12" i="30"/>
  <c r="Q12" i="30"/>
  <c r="P12" i="30"/>
  <c r="E12" i="30"/>
  <c r="U12" i="30" s="1"/>
  <c r="U11" i="30"/>
  <c r="S11" i="30"/>
  <c r="R11" i="30"/>
  <c r="Q11" i="30"/>
  <c r="P11" i="30"/>
  <c r="E11" i="30"/>
  <c r="T11" i="30" s="1"/>
  <c r="S10" i="30"/>
  <c r="R10" i="30"/>
  <c r="Q10" i="30"/>
  <c r="U10" i="30" s="1"/>
  <c r="P10" i="30"/>
  <c r="E10" i="30"/>
  <c r="S9" i="30"/>
  <c r="R9" i="30"/>
  <c r="Q9" i="30"/>
  <c r="P9" i="30"/>
  <c r="E9" i="30"/>
  <c r="U96" i="29"/>
  <c r="S96" i="29"/>
  <c r="R96" i="29"/>
  <c r="Q96" i="29"/>
  <c r="P96" i="29"/>
  <c r="E96" i="29"/>
  <c r="T96" i="29" s="1"/>
  <c r="U95" i="29"/>
  <c r="T95" i="29"/>
  <c r="S95" i="29"/>
  <c r="R95" i="29"/>
  <c r="Q95" i="29"/>
  <c r="P95" i="29"/>
  <c r="E95" i="29"/>
  <c r="S94" i="29"/>
  <c r="R94" i="29"/>
  <c r="Q94" i="29"/>
  <c r="P94" i="29"/>
  <c r="E94" i="29"/>
  <c r="U94" i="29" s="1"/>
  <c r="S93" i="29"/>
  <c r="R93" i="29"/>
  <c r="Q93" i="29"/>
  <c r="P93" i="29"/>
  <c r="T93" i="29" s="1"/>
  <c r="E93" i="29"/>
  <c r="S92" i="29"/>
  <c r="R92" i="29"/>
  <c r="Q92" i="29"/>
  <c r="P92" i="29"/>
  <c r="E92" i="29"/>
  <c r="U91" i="29"/>
  <c r="S91" i="29"/>
  <c r="R91" i="29"/>
  <c r="Q91" i="29"/>
  <c r="P91" i="29"/>
  <c r="E91" i="29"/>
  <c r="S90" i="29"/>
  <c r="R90" i="29"/>
  <c r="Q90" i="29"/>
  <c r="P90" i="29"/>
  <c r="E90" i="29"/>
  <c r="U90" i="29" s="1"/>
  <c r="S89" i="29"/>
  <c r="R89" i="29"/>
  <c r="Q89" i="29"/>
  <c r="P89" i="29"/>
  <c r="E89" i="29"/>
  <c r="U89" i="29" s="1"/>
  <c r="S88" i="29"/>
  <c r="R88" i="29"/>
  <c r="Q88" i="29"/>
  <c r="P88" i="29"/>
  <c r="E88" i="29"/>
  <c r="U88" i="29" s="1"/>
  <c r="S86" i="29"/>
  <c r="R86" i="29"/>
  <c r="Q86" i="29"/>
  <c r="P86" i="29"/>
  <c r="E86" i="29"/>
  <c r="S74" i="29"/>
  <c r="O74" i="29"/>
  <c r="N74" i="29"/>
  <c r="M74" i="29"/>
  <c r="L74" i="29"/>
  <c r="K74" i="29"/>
  <c r="J74" i="29"/>
  <c r="I74" i="29"/>
  <c r="H74" i="29"/>
  <c r="G74" i="29"/>
  <c r="F74" i="29"/>
  <c r="C74" i="29"/>
  <c r="B74" i="29"/>
  <c r="O73" i="29"/>
  <c r="N73" i="29"/>
  <c r="M73" i="29"/>
  <c r="L73" i="29"/>
  <c r="K73" i="29"/>
  <c r="J73" i="29"/>
  <c r="I73" i="29"/>
  <c r="S73" i="29" s="1"/>
  <c r="H73" i="29"/>
  <c r="P73" i="29" s="1"/>
  <c r="G73" i="29"/>
  <c r="F73" i="29"/>
  <c r="C73" i="29"/>
  <c r="B73" i="29"/>
  <c r="O72" i="29"/>
  <c r="N72" i="29"/>
  <c r="M72" i="29"/>
  <c r="L72" i="29"/>
  <c r="K72" i="29"/>
  <c r="J72" i="29"/>
  <c r="I72" i="29"/>
  <c r="S72" i="29" s="1"/>
  <c r="H72" i="29"/>
  <c r="G72" i="29"/>
  <c r="F72" i="29"/>
  <c r="C72" i="29"/>
  <c r="B72" i="29"/>
  <c r="S71" i="29"/>
  <c r="R71" i="29"/>
  <c r="Q71" i="29"/>
  <c r="P71" i="29"/>
  <c r="E71" i="29"/>
  <c r="U71" i="29" s="1"/>
  <c r="S70" i="29"/>
  <c r="R70" i="29"/>
  <c r="Q70" i="29"/>
  <c r="P70" i="29"/>
  <c r="E70" i="29"/>
  <c r="U70" i="29" s="1"/>
  <c r="O68" i="29"/>
  <c r="N68" i="29"/>
  <c r="M68" i="29"/>
  <c r="L68" i="29"/>
  <c r="K68" i="29"/>
  <c r="J68" i="29"/>
  <c r="I68" i="29"/>
  <c r="S68" i="29" s="1"/>
  <c r="H68" i="29"/>
  <c r="G68" i="29"/>
  <c r="F68" i="29"/>
  <c r="C68" i="29"/>
  <c r="B68" i="29"/>
  <c r="O67" i="29"/>
  <c r="N67" i="29"/>
  <c r="M67" i="29"/>
  <c r="L67" i="29"/>
  <c r="K67" i="29"/>
  <c r="J67" i="29"/>
  <c r="I67" i="29"/>
  <c r="S67" i="29" s="1"/>
  <c r="H67" i="29"/>
  <c r="R67" i="29" s="1"/>
  <c r="G67" i="29"/>
  <c r="F67" i="29"/>
  <c r="C67" i="29"/>
  <c r="B67" i="29"/>
  <c r="S66" i="29"/>
  <c r="R66" i="29"/>
  <c r="Q66" i="29"/>
  <c r="P66" i="29"/>
  <c r="E66" i="29"/>
  <c r="U66" i="29" s="1"/>
  <c r="S65" i="29"/>
  <c r="R65" i="29"/>
  <c r="Q65" i="29"/>
  <c r="P65" i="29"/>
  <c r="E65" i="29"/>
  <c r="T65" i="29" s="1"/>
  <c r="U64" i="29"/>
  <c r="T64" i="29"/>
  <c r="S64" i="29"/>
  <c r="R64" i="29"/>
  <c r="Q64" i="29"/>
  <c r="P64" i="29"/>
  <c r="E64" i="29"/>
  <c r="T63" i="29"/>
  <c r="S63" i="29"/>
  <c r="R63" i="29"/>
  <c r="Q63" i="29"/>
  <c r="P63" i="29"/>
  <c r="E63" i="29"/>
  <c r="U63" i="29" s="1"/>
  <c r="S62" i="29"/>
  <c r="R62" i="29"/>
  <c r="Q62" i="29"/>
  <c r="P62" i="29"/>
  <c r="E62" i="29"/>
  <c r="U62" i="29" s="1"/>
  <c r="O60" i="29"/>
  <c r="N60" i="29"/>
  <c r="M60" i="29"/>
  <c r="L60" i="29"/>
  <c r="K60" i="29"/>
  <c r="J60" i="29"/>
  <c r="I60" i="29"/>
  <c r="S60" i="29" s="1"/>
  <c r="H60" i="29"/>
  <c r="R60" i="29" s="1"/>
  <c r="C60" i="29"/>
  <c r="E60" i="29" s="1"/>
  <c r="B60" i="29"/>
  <c r="S59" i="29"/>
  <c r="R59" i="29"/>
  <c r="Q59" i="29"/>
  <c r="P59" i="29"/>
  <c r="E59" i="29"/>
  <c r="T59" i="29" s="1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U56" i="29"/>
  <c r="T56" i="29"/>
  <c r="S56" i="29"/>
  <c r="R56" i="29"/>
  <c r="Q56" i="29"/>
  <c r="P56" i="29"/>
  <c r="E56" i="29"/>
  <c r="O54" i="29"/>
  <c r="N54" i="29"/>
  <c r="M54" i="29"/>
  <c r="L54" i="29"/>
  <c r="K54" i="29"/>
  <c r="J54" i="29"/>
  <c r="I54" i="29"/>
  <c r="S54" i="29" s="1"/>
  <c r="H54" i="29"/>
  <c r="R54" i="29" s="1"/>
  <c r="G54" i="29"/>
  <c r="F54" i="29"/>
  <c r="C54" i="29"/>
  <c r="B54" i="29"/>
  <c r="S53" i="29"/>
  <c r="R53" i="29"/>
  <c r="Q53" i="29"/>
  <c r="P53" i="29"/>
  <c r="E53" i="29"/>
  <c r="T53" i="29" s="1"/>
  <c r="S52" i="29"/>
  <c r="R52" i="29"/>
  <c r="Q52" i="29"/>
  <c r="P52" i="29"/>
  <c r="E52" i="29"/>
  <c r="T52" i="29" s="1"/>
  <c r="T51" i="29"/>
  <c r="S51" i="29"/>
  <c r="R51" i="29"/>
  <c r="Q51" i="29"/>
  <c r="P51" i="29"/>
  <c r="E51" i="29"/>
  <c r="U51" i="29" s="1"/>
  <c r="U50" i="29"/>
  <c r="S50" i="29"/>
  <c r="R50" i="29"/>
  <c r="Q50" i="29"/>
  <c r="P50" i="29"/>
  <c r="E50" i="29"/>
  <c r="T50" i="29" s="1"/>
  <c r="S49" i="29"/>
  <c r="R49" i="29"/>
  <c r="Q49" i="29"/>
  <c r="P49" i="29"/>
  <c r="E49" i="29"/>
  <c r="S48" i="29"/>
  <c r="R48" i="29"/>
  <c r="Q48" i="29"/>
  <c r="P48" i="29"/>
  <c r="E48" i="29"/>
  <c r="U48" i="29" s="1"/>
  <c r="S47" i="29"/>
  <c r="R47" i="29"/>
  <c r="Q47" i="29"/>
  <c r="P47" i="29"/>
  <c r="E47" i="29"/>
  <c r="U47" i="29" s="1"/>
  <c r="U46" i="29"/>
  <c r="T46" i="29"/>
  <c r="S46" i="29"/>
  <c r="R46" i="29"/>
  <c r="Q46" i="29"/>
  <c r="P46" i="29"/>
  <c r="E46" i="29"/>
  <c r="U45" i="29"/>
  <c r="T45" i="29"/>
  <c r="S45" i="29"/>
  <c r="R45" i="29"/>
  <c r="Q45" i="29"/>
  <c r="P45" i="29"/>
  <c r="E45" i="29"/>
  <c r="S44" i="29"/>
  <c r="R44" i="29"/>
  <c r="Q44" i="29"/>
  <c r="P44" i="29"/>
  <c r="E44" i="29"/>
  <c r="T44" i="29" s="1"/>
  <c r="T43" i="29"/>
  <c r="S43" i="29"/>
  <c r="R43" i="29"/>
  <c r="Q43" i="29"/>
  <c r="P43" i="29"/>
  <c r="E43" i="29"/>
  <c r="U43" i="29" s="1"/>
  <c r="O41" i="29"/>
  <c r="N41" i="29"/>
  <c r="M41" i="29"/>
  <c r="L41" i="29"/>
  <c r="K41" i="29"/>
  <c r="J41" i="29"/>
  <c r="I41" i="29"/>
  <c r="S41" i="29" s="1"/>
  <c r="H41" i="29"/>
  <c r="R41" i="29" s="1"/>
  <c r="G41" i="29"/>
  <c r="F41" i="29"/>
  <c r="C41" i="29"/>
  <c r="B41" i="29"/>
  <c r="S40" i="29"/>
  <c r="R40" i="29"/>
  <c r="Q40" i="29"/>
  <c r="P40" i="29"/>
  <c r="E40" i="29"/>
  <c r="U40" i="29" s="1"/>
  <c r="U39" i="29"/>
  <c r="S39" i="29"/>
  <c r="R39" i="29"/>
  <c r="Q39" i="29"/>
  <c r="P39" i="29"/>
  <c r="E39" i="29"/>
  <c r="T39" i="29" s="1"/>
  <c r="S38" i="29"/>
  <c r="R38" i="29"/>
  <c r="Q38" i="29"/>
  <c r="P38" i="29"/>
  <c r="E38" i="29"/>
  <c r="S37" i="29"/>
  <c r="R37" i="29"/>
  <c r="Q37" i="29"/>
  <c r="P37" i="29"/>
  <c r="E37" i="29"/>
  <c r="U37" i="29" s="1"/>
  <c r="U36" i="29"/>
  <c r="S36" i="29"/>
  <c r="R36" i="29"/>
  <c r="Q36" i="29"/>
  <c r="P36" i="29"/>
  <c r="E36" i="29"/>
  <c r="T36" i="29" s="1"/>
  <c r="S34" i="29"/>
  <c r="O34" i="29"/>
  <c r="N34" i="29"/>
  <c r="M34" i="29"/>
  <c r="L34" i="29"/>
  <c r="K34" i="29"/>
  <c r="J34" i="29"/>
  <c r="I34" i="29"/>
  <c r="H34" i="29"/>
  <c r="G34" i="29"/>
  <c r="F34" i="29"/>
  <c r="C34" i="29"/>
  <c r="B34" i="29"/>
  <c r="E34" i="29" s="1"/>
  <c r="S33" i="29"/>
  <c r="R33" i="29"/>
  <c r="Q33" i="29"/>
  <c r="U33" i="29" s="1"/>
  <c r="P33" i="29"/>
  <c r="T33" i="29" s="1"/>
  <c r="E33" i="29"/>
  <c r="O31" i="29"/>
  <c r="N31" i="29"/>
  <c r="M31" i="29"/>
  <c r="L31" i="29"/>
  <c r="K31" i="29"/>
  <c r="J31" i="29"/>
  <c r="I31" i="29"/>
  <c r="H31" i="29"/>
  <c r="G31" i="29"/>
  <c r="F31" i="29"/>
  <c r="C31" i="29"/>
  <c r="B31" i="29"/>
  <c r="E31" i="29" s="1"/>
  <c r="U30" i="29"/>
  <c r="S30" i="29"/>
  <c r="R30" i="29"/>
  <c r="Q30" i="29"/>
  <c r="P30" i="29"/>
  <c r="E30" i="29"/>
  <c r="T30" i="29" s="1"/>
  <c r="U29" i="29"/>
  <c r="T29" i="29"/>
  <c r="S29" i="29"/>
  <c r="R29" i="29"/>
  <c r="Q29" i="29"/>
  <c r="P29" i="29"/>
  <c r="E29" i="29"/>
  <c r="T28" i="29"/>
  <c r="S28" i="29"/>
  <c r="R28" i="29"/>
  <c r="Q28" i="29"/>
  <c r="P28" i="29"/>
  <c r="E28" i="29"/>
  <c r="U28" i="29" s="1"/>
  <c r="U27" i="29"/>
  <c r="S27" i="29"/>
  <c r="R27" i="29"/>
  <c r="Q27" i="29"/>
  <c r="P27" i="29"/>
  <c r="E27" i="29"/>
  <c r="T27" i="29" s="1"/>
  <c r="O25" i="29"/>
  <c r="N25" i="29"/>
  <c r="M25" i="29"/>
  <c r="L25" i="29"/>
  <c r="K25" i="29"/>
  <c r="J25" i="29"/>
  <c r="I25" i="29"/>
  <c r="S25" i="29" s="1"/>
  <c r="H25" i="29"/>
  <c r="R25" i="29" s="1"/>
  <c r="G25" i="29"/>
  <c r="F25" i="29"/>
  <c r="C25" i="29"/>
  <c r="E25" i="29" s="1"/>
  <c r="B25" i="29"/>
  <c r="U24" i="29"/>
  <c r="S24" i="29"/>
  <c r="R24" i="29"/>
  <c r="Q24" i="29"/>
  <c r="P24" i="29"/>
  <c r="E24" i="29"/>
  <c r="T24" i="29" s="1"/>
  <c r="T23" i="29"/>
  <c r="S23" i="29"/>
  <c r="R23" i="29"/>
  <c r="Q23" i="29"/>
  <c r="P23" i="29"/>
  <c r="E23" i="29"/>
  <c r="U23" i="29" s="1"/>
  <c r="S22" i="29"/>
  <c r="R22" i="29"/>
  <c r="Q22" i="29"/>
  <c r="P22" i="29"/>
  <c r="E22" i="29"/>
  <c r="T22" i="29" s="1"/>
  <c r="S21" i="29"/>
  <c r="R21" i="29"/>
  <c r="Q21" i="29"/>
  <c r="P21" i="29"/>
  <c r="E21" i="29"/>
  <c r="S20" i="29"/>
  <c r="R20" i="29"/>
  <c r="Q20" i="29"/>
  <c r="P20" i="29"/>
  <c r="E20" i="29"/>
  <c r="U20" i="29" s="1"/>
  <c r="U19" i="29"/>
  <c r="T19" i="29"/>
  <c r="S19" i="29"/>
  <c r="R19" i="29"/>
  <c r="Q19" i="29"/>
  <c r="P19" i="29"/>
  <c r="E19" i="29"/>
  <c r="S18" i="29"/>
  <c r="R18" i="29"/>
  <c r="Q18" i="29"/>
  <c r="P18" i="29"/>
  <c r="E18" i="29"/>
  <c r="T18" i="29" s="1"/>
  <c r="R16" i="29"/>
  <c r="O16" i="29"/>
  <c r="N16" i="29"/>
  <c r="M16" i="29"/>
  <c r="L16" i="29"/>
  <c r="K16" i="29"/>
  <c r="J16" i="29"/>
  <c r="I16" i="29"/>
  <c r="S16" i="29" s="1"/>
  <c r="H16" i="29"/>
  <c r="G16" i="29"/>
  <c r="F16" i="29"/>
  <c r="C16" i="29"/>
  <c r="B16" i="29"/>
  <c r="U15" i="29"/>
  <c r="T15" i="29"/>
  <c r="S15" i="29"/>
  <c r="R15" i="29"/>
  <c r="Q15" i="29"/>
  <c r="P15" i="29"/>
  <c r="E15" i="29"/>
  <c r="T14" i="29"/>
  <c r="S14" i="29"/>
  <c r="R14" i="29"/>
  <c r="Q14" i="29"/>
  <c r="P14" i="29"/>
  <c r="E14" i="29"/>
  <c r="U14" i="29" s="1"/>
  <c r="U13" i="29"/>
  <c r="S13" i="29"/>
  <c r="R13" i="29"/>
  <c r="Q13" i="29"/>
  <c r="P13" i="29"/>
  <c r="E13" i="29"/>
  <c r="T13" i="29" s="1"/>
  <c r="S12" i="29"/>
  <c r="R12" i="29"/>
  <c r="Q12" i="29"/>
  <c r="P12" i="29"/>
  <c r="E12" i="29"/>
  <c r="U12" i="29" s="1"/>
  <c r="S11" i="29"/>
  <c r="R11" i="29"/>
  <c r="Q11" i="29"/>
  <c r="P11" i="29"/>
  <c r="E11" i="29"/>
  <c r="T11" i="29" s="1"/>
  <c r="S10" i="29"/>
  <c r="R10" i="29"/>
  <c r="Q10" i="29"/>
  <c r="P10" i="29"/>
  <c r="E10" i="29"/>
  <c r="S9" i="29"/>
  <c r="R9" i="29"/>
  <c r="Q9" i="29"/>
  <c r="P9" i="29"/>
  <c r="E9" i="29"/>
  <c r="S96" i="28"/>
  <c r="R96" i="28"/>
  <c r="Q96" i="28"/>
  <c r="P96" i="28"/>
  <c r="E96" i="28"/>
  <c r="U96" i="28" s="1"/>
  <c r="U95" i="28"/>
  <c r="S95" i="28"/>
  <c r="R95" i="28"/>
  <c r="Q95" i="28"/>
  <c r="P95" i="28"/>
  <c r="E95" i="28"/>
  <c r="T95" i="28" s="1"/>
  <c r="U94" i="28"/>
  <c r="T94" i="28"/>
  <c r="S94" i="28"/>
  <c r="R94" i="28"/>
  <c r="Q94" i="28"/>
  <c r="P94" i="28"/>
  <c r="E94" i="28"/>
  <c r="S93" i="28"/>
  <c r="R93" i="28"/>
  <c r="Q93" i="28"/>
  <c r="P93" i="28"/>
  <c r="E93" i="28"/>
  <c r="T93" i="28" s="1"/>
  <c r="S92" i="28"/>
  <c r="R92" i="28"/>
  <c r="Q92" i="28"/>
  <c r="P92" i="28"/>
  <c r="T92" i="28" s="1"/>
  <c r="E92" i="28"/>
  <c r="S91" i="28"/>
  <c r="R91" i="28"/>
  <c r="Q91" i="28"/>
  <c r="U91" i="28" s="1"/>
  <c r="P91" i="28"/>
  <c r="E91" i="28"/>
  <c r="S90" i="28"/>
  <c r="R90" i="28"/>
  <c r="Q90" i="28"/>
  <c r="P90" i="28"/>
  <c r="E90" i="28"/>
  <c r="S89" i="28"/>
  <c r="R89" i="28"/>
  <c r="Q89" i="28"/>
  <c r="P89" i="28"/>
  <c r="E89" i="28"/>
  <c r="U89" i="28" s="1"/>
  <c r="S88" i="28"/>
  <c r="R88" i="28"/>
  <c r="Q88" i="28"/>
  <c r="P88" i="28"/>
  <c r="E88" i="28"/>
  <c r="U88" i="28" s="1"/>
  <c r="S86" i="28"/>
  <c r="R86" i="28"/>
  <c r="Q86" i="28"/>
  <c r="P86" i="28"/>
  <c r="E86" i="28"/>
  <c r="U86" i="28" s="1"/>
  <c r="O74" i="28"/>
  <c r="N74" i="28"/>
  <c r="M74" i="28"/>
  <c r="L74" i="28"/>
  <c r="K74" i="28"/>
  <c r="J74" i="28"/>
  <c r="I74" i="28"/>
  <c r="H74" i="28"/>
  <c r="G74" i="28"/>
  <c r="F74" i="28"/>
  <c r="C74" i="28"/>
  <c r="B74" i="28"/>
  <c r="O73" i="28"/>
  <c r="N73" i="28"/>
  <c r="M73" i="28"/>
  <c r="L73" i="28"/>
  <c r="K73" i="28"/>
  <c r="J73" i="28"/>
  <c r="I73" i="28"/>
  <c r="S73" i="28" s="1"/>
  <c r="H73" i="28"/>
  <c r="G73" i="28"/>
  <c r="F73" i="28"/>
  <c r="C73" i="28"/>
  <c r="B73" i="28"/>
  <c r="E73" i="28" s="1"/>
  <c r="S72" i="28"/>
  <c r="O72" i="28"/>
  <c r="N72" i="28"/>
  <c r="M72" i="28"/>
  <c r="L72" i="28"/>
  <c r="K72" i="28"/>
  <c r="J72" i="28"/>
  <c r="I72" i="28"/>
  <c r="H72" i="28"/>
  <c r="R72" i="28" s="1"/>
  <c r="G72" i="28"/>
  <c r="F72" i="28"/>
  <c r="C72" i="28"/>
  <c r="B72" i="28"/>
  <c r="S71" i="28"/>
  <c r="R71" i="28"/>
  <c r="Q71" i="28"/>
  <c r="P71" i="28"/>
  <c r="E71" i="28"/>
  <c r="S70" i="28"/>
  <c r="R70" i="28"/>
  <c r="Q70" i="28"/>
  <c r="P70" i="28"/>
  <c r="E70" i="28"/>
  <c r="U70" i="28" s="1"/>
  <c r="O68" i="28"/>
  <c r="N68" i="28"/>
  <c r="M68" i="28"/>
  <c r="L68" i="28"/>
  <c r="K68" i="28"/>
  <c r="J68" i="28"/>
  <c r="I68" i="28"/>
  <c r="S68" i="28" s="1"/>
  <c r="H68" i="28"/>
  <c r="G68" i="28"/>
  <c r="F68" i="28"/>
  <c r="C68" i="28"/>
  <c r="B68" i="28"/>
  <c r="O67" i="28"/>
  <c r="N67" i="28"/>
  <c r="M67" i="28"/>
  <c r="L67" i="28"/>
  <c r="K67" i="28"/>
  <c r="J67" i="28"/>
  <c r="I67" i="28"/>
  <c r="S67" i="28" s="1"/>
  <c r="H67" i="28"/>
  <c r="R67" i="28" s="1"/>
  <c r="G67" i="28"/>
  <c r="F67" i="28"/>
  <c r="C67" i="28"/>
  <c r="B67" i="28"/>
  <c r="S66" i="28"/>
  <c r="R66" i="28"/>
  <c r="Q66" i="28"/>
  <c r="P66" i="28"/>
  <c r="E66" i="28"/>
  <c r="U65" i="28"/>
  <c r="T65" i="28"/>
  <c r="S65" i="28"/>
  <c r="R65" i="28"/>
  <c r="Q65" i="28"/>
  <c r="P65" i="28"/>
  <c r="E65" i="28"/>
  <c r="T64" i="28"/>
  <c r="S64" i="28"/>
  <c r="R64" i="28"/>
  <c r="Q64" i="28"/>
  <c r="P64" i="28"/>
  <c r="E64" i="28"/>
  <c r="U64" i="28" s="1"/>
  <c r="T63" i="28"/>
  <c r="S63" i="28"/>
  <c r="R63" i="28"/>
  <c r="Q63" i="28"/>
  <c r="P63" i="28"/>
  <c r="E63" i="28"/>
  <c r="U63" i="28" s="1"/>
  <c r="S62" i="28"/>
  <c r="R62" i="28"/>
  <c r="Q62" i="28"/>
  <c r="P62" i="28"/>
  <c r="E62" i="28"/>
  <c r="T62" i="28" s="1"/>
  <c r="O60" i="28"/>
  <c r="N60" i="28"/>
  <c r="M60" i="28"/>
  <c r="L60" i="28"/>
  <c r="K60" i="28"/>
  <c r="J60" i="28"/>
  <c r="I60" i="28"/>
  <c r="Q60" i="28" s="1"/>
  <c r="H60" i="28"/>
  <c r="R60" i="28" s="1"/>
  <c r="C60" i="28"/>
  <c r="B60" i="28"/>
  <c r="E60" i="28" s="1"/>
  <c r="S59" i="28"/>
  <c r="R59" i="28"/>
  <c r="Q59" i="28"/>
  <c r="P59" i="28"/>
  <c r="E59" i="28"/>
  <c r="T59" i="28" s="1"/>
  <c r="S58" i="28"/>
  <c r="R58" i="28"/>
  <c r="Q58" i="28"/>
  <c r="P58" i="28"/>
  <c r="E58" i="28"/>
  <c r="S57" i="28"/>
  <c r="R57" i="28"/>
  <c r="Q57" i="28"/>
  <c r="P57" i="28"/>
  <c r="E57" i="28"/>
  <c r="U56" i="28"/>
  <c r="S56" i="28"/>
  <c r="R56" i="28"/>
  <c r="Q56" i="28"/>
  <c r="P56" i="28"/>
  <c r="E56" i="28"/>
  <c r="T56" i="28" s="1"/>
  <c r="O54" i="28"/>
  <c r="N54" i="28"/>
  <c r="M54" i="28"/>
  <c r="L54" i="28"/>
  <c r="K54" i="28"/>
  <c r="J54" i="28"/>
  <c r="I54" i="28"/>
  <c r="H54" i="28"/>
  <c r="G54" i="28"/>
  <c r="F54" i="28"/>
  <c r="C54" i="28"/>
  <c r="B54" i="28"/>
  <c r="E54" i="28" s="1"/>
  <c r="U53" i="28"/>
  <c r="S53" i="28"/>
  <c r="R53" i="28"/>
  <c r="Q53" i="28"/>
  <c r="P53" i="28"/>
  <c r="E53" i="28"/>
  <c r="S52" i="28"/>
  <c r="R52" i="28"/>
  <c r="Q52" i="28"/>
  <c r="P52" i="28"/>
  <c r="E52" i="28"/>
  <c r="U52" i="28" s="1"/>
  <c r="S51" i="28"/>
  <c r="R51" i="28"/>
  <c r="Q51" i="28"/>
  <c r="P51" i="28"/>
  <c r="E51" i="28"/>
  <c r="U51" i="28" s="1"/>
  <c r="S50" i="28"/>
  <c r="R50" i="28"/>
  <c r="Q50" i="28"/>
  <c r="P50" i="28"/>
  <c r="E50" i="28"/>
  <c r="T50" i="28" s="1"/>
  <c r="T49" i="28"/>
  <c r="S49" i="28"/>
  <c r="R49" i="28"/>
  <c r="Q49" i="28"/>
  <c r="P49" i="28"/>
  <c r="E49" i="28"/>
  <c r="U49" i="28" s="1"/>
  <c r="S48" i="28"/>
  <c r="R48" i="28"/>
  <c r="Q48" i="28"/>
  <c r="P48" i="28"/>
  <c r="E48" i="28"/>
  <c r="T48" i="28" s="1"/>
  <c r="S47" i="28"/>
  <c r="R47" i="28"/>
  <c r="Q47" i="28"/>
  <c r="P47" i="28"/>
  <c r="E47" i="28"/>
  <c r="S46" i="28"/>
  <c r="R46" i="28"/>
  <c r="Q46" i="28"/>
  <c r="P46" i="28"/>
  <c r="E46" i="28"/>
  <c r="T45" i="28"/>
  <c r="S45" i="28"/>
  <c r="R45" i="28"/>
  <c r="Q45" i="28"/>
  <c r="P45" i="28"/>
  <c r="E45" i="28"/>
  <c r="U45" i="28" s="1"/>
  <c r="S44" i="28"/>
  <c r="R44" i="28"/>
  <c r="Q44" i="28"/>
  <c r="P44" i="28"/>
  <c r="E44" i="28"/>
  <c r="U44" i="28" s="1"/>
  <c r="S43" i="28"/>
  <c r="R43" i="28"/>
  <c r="Q43" i="28"/>
  <c r="P43" i="28"/>
  <c r="E43" i="28"/>
  <c r="U43" i="28" s="1"/>
  <c r="O41" i="28"/>
  <c r="N41" i="28"/>
  <c r="M41" i="28"/>
  <c r="L41" i="28"/>
  <c r="K41" i="28"/>
  <c r="J41" i="28"/>
  <c r="I41" i="28"/>
  <c r="S41" i="28" s="1"/>
  <c r="H41" i="28"/>
  <c r="R41" i="28" s="1"/>
  <c r="G41" i="28"/>
  <c r="F41" i="28"/>
  <c r="C41" i="28"/>
  <c r="B41" i="28"/>
  <c r="S40" i="28"/>
  <c r="R40" i="28"/>
  <c r="Q40" i="28"/>
  <c r="P40" i="28"/>
  <c r="E40" i="28"/>
  <c r="U40" i="28" s="1"/>
  <c r="S39" i="28"/>
  <c r="R39" i="28"/>
  <c r="Q39" i="28"/>
  <c r="P39" i="28"/>
  <c r="E39" i="28"/>
  <c r="S38" i="28"/>
  <c r="R38" i="28"/>
  <c r="Q38" i="28"/>
  <c r="P38" i="28"/>
  <c r="E38" i="28"/>
  <c r="U38" i="28" s="1"/>
  <c r="U37" i="28"/>
  <c r="S37" i="28"/>
  <c r="R37" i="28"/>
  <c r="Q37" i="28"/>
  <c r="P37" i="28"/>
  <c r="E37" i="28"/>
  <c r="T37" i="28" s="1"/>
  <c r="S36" i="28"/>
  <c r="R36" i="28"/>
  <c r="Q36" i="28"/>
  <c r="P36" i="28"/>
  <c r="E36" i="28"/>
  <c r="O34" i="28"/>
  <c r="N34" i="28"/>
  <c r="M34" i="28"/>
  <c r="L34" i="28"/>
  <c r="K34" i="28"/>
  <c r="J34" i="28"/>
  <c r="I34" i="28"/>
  <c r="S34" i="28" s="1"/>
  <c r="H34" i="28"/>
  <c r="G34" i="28"/>
  <c r="F34" i="28"/>
  <c r="C34" i="28"/>
  <c r="B34" i="28"/>
  <c r="E34" i="28" s="1"/>
  <c r="S33" i="28"/>
  <c r="R33" i="28"/>
  <c r="Q33" i="28"/>
  <c r="P33" i="28"/>
  <c r="E33" i="28"/>
  <c r="O31" i="28"/>
  <c r="N31" i="28"/>
  <c r="M31" i="28"/>
  <c r="L31" i="28"/>
  <c r="K31" i="28"/>
  <c r="J31" i="28"/>
  <c r="I31" i="28"/>
  <c r="S31" i="28" s="1"/>
  <c r="H31" i="28"/>
  <c r="R31" i="28" s="1"/>
  <c r="G31" i="28"/>
  <c r="F31" i="28"/>
  <c r="C31" i="28"/>
  <c r="E31" i="28" s="1"/>
  <c r="B31" i="28"/>
  <c r="S30" i="28"/>
  <c r="R30" i="28"/>
  <c r="Q30" i="28"/>
  <c r="P30" i="28"/>
  <c r="E30" i="28"/>
  <c r="S29" i="28"/>
  <c r="R29" i="28"/>
  <c r="Q29" i="28"/>
  <c r="P29" i="28"/>
  <c r="E29" i="28"/>
  <c r="S28" i="28"/>
  <c r="R28" i="28"/>
  <c r="Q28" i="28"/>
  <c r="P28" i="28"/>
  <c r="E28" i="28"/>
  <c r="U28" i="28" s="1"/>
  <c r="S27" i="28"/>
  <c r="R27" i="28"/>
  <c r="Q27" i="28"/>
  <c r="P27" i="28"/>
  <c r="E27" i="28"/>
  <c r="T27" i="28" s="1"/>
  <c r="O25" i="28"/>
  <c r="N25" i="28"/>
  <c r="M25" i="28"/>
  <c r="L25" i="28"/>
  <c r="K25" i="28"/>
  <c r="J25" i="28"/>
  <c r="R25" i="28" s="1"/>
  <c r="I25" i="28"/>
  <c r="Q25" i="28" s="1"/>
  <c r="H25" i="28"/>
  <c r="G25" i="28"/>
  <c r="F25" i="28"/>
  <c r="C25" i="28"/>
  <c r="B25" i="28"/>
  <c r="U24" i="28"/>
  <c r="T24" i="28"/>
  <c r="S24" i="28"/>
  <c r="R24" i="28"/>
  <c r="Q24" i="28"/>
  <c r="P24" i="28"/>
  <c r="E24" i="28"/>
  <c r="S23" i="28"/>
  <c r="R23" i="28"/>
  <c r="Q23" i="28"/>
  <c r="P23" i="28"/>
  <c r="E23" i="28"/>
  <c r="U23" i="28" s="1"/>
  <c r="S22" i="28"/>
  <c r="R22" i="28"/>
  <c r="Q22" i="28"/>
  <c r="P22" i="28"/>
  <c r="E22" i="28"/>
  <c r="T22" i="28" s="1"/>
  <c r="S21" i="28"/>
  <c r="R21" i="28"/>
  <c r="Q21" i="28"/>
  <c r="P21" i="28"/>
  <c r="E21" i="28"/>
  <c r="T21" i="28" s="1"/>
  <c r="U20" i="28"/>
  <c r="S20" i="28"/>
  <c r="R20" i="28"/>
  <c r="Q20" i="28"/>
  <c r="P20" i="28"/>
  <c r="E20" i="28"/>
  <c r="T20" i="28" s="1"/>
  <c r="S19" i="28"/>
  <c r="R19" i="28"/>
  <c r="Q19" i="28"/>
  <c r="P19" i="28"/>
  <c r="E19" i="28"/>
  <c r="S18" i="28"/>
  <c r="R18" i="28"/>
  <c r="Q18" i="28"/>
  <c r="P18" i="28"/>
  <c r="E18" i="28"/>
  <c r="O16" i="28"/>
  <c r="N16" i="28"/>
  <c r="M16" i="28"/>
  <c r="L16" i="28"/>
  <c r="K16" i="28"/>
  <c r="J16" i="28"/>
  <c r="I16" i="28"/>
  <c r="S16" i="28" s="1"/>
  <c r="H16" i="28"/>
  <c r="G16" i="28"/>
  <c r="F16" i="28"/>
  <c r="C16" i="28"/>
  <c r="B16" i="28"/>
  <c r="S15" i="28"/>
  <c r="R15" i="28"/>
  <c r="Q15" i="28"/>
  <c r="P15" i="28"/>
  <c r="E15" i="28"/>
  <c r="S14" i="28"/>
  <c r="R14" i="28"/>
  <c r="Q14" i="28"/>
  <c r="P14" i="28"/>
  <c r="E14" i="28"/>
  <c r="U14" i="28" s="1"/>
  <c r="S13" i="28"/>
  <c r="R13" i="28"/>
  <c r="Q13" i="28"/>
  <c r="P13" i="28"/>
  <c r="E13" i="28"/>
  <c r="T13" i="28" s="1"/>
  <c r="T12" i="28"/>
  <c r="S12" i="28"/>
  <c r="R12" i="28"/>
  <c r="Q12" i="28"/>
  <c r="P12" i="28"/>
  <c r="E12" i="28"/>
  <c r="U12" i="28" s="1"/>
  <c r="U11" i="28"/>
  <c r="S11" i="28"/>
  <c r="R11" i="28"/>
  <c r="Q11" i="28"/>
  <c r="P11" i="28"/>
  <c r="E11" i="28"/>
  <c r="S10" i="28"/>
  <c r="R10" i="28"/>
  <c r="Q10" i="28"/>
  <c r="U10" i="28" s="1"/>
  <c r="P10" i="28"/>
  <c r="E10" i="28"/>
  <c r="T10" i="28" s="1"/>
  <c r="S9" i="28"/>
  <c r="R9" i="28"/>
  <c r="Q9" i="28"/>
  <c r="P9" i="28"/>
  <c r="E9" i="28"/>
  <c r="T9" i="28" s="1"/>
  <c r="S96" i="27"/>
  <c r="R96" i="27"/>
  <c r="Q96" i="27"/>
  <c r="P96" i="27"/>
  <c r="E96" i="27"/>
  <c r="S95" i="27"/>
  <c r="R95" i="27"/>
  <c r="Q95" i="27"/>
  <c r="P95" i="27"/>
  <c r="E95" i="27"/>
  <c r="S94" i="27"/>
  <c r="R94" i="27"/>
  <c r="Q94" i="27"/>
  <c r="P94" i="27"/>
  <c r="E94" i="27"/>
  <c r="U94" i="27" s="1"/>
  <c r="S93" i="27"/>
  <c r="R93" i="27"/>
  <c r="Q93" i="27"/>
  <c r="P93" i="27"/>
  <c r="E93" i="27"/>
  <c r="T93" i="27" s="1"/>
  <c r="T92" i="27"/>
  <c r="S92" i="27"/>
  <c r="R92" i="27"/>
  <c r="Q92" i="27"/>
  <c r="P92" i="27"/>
  <c r="E92" i="27"/>
  <c r="U92" i="27" s="1"/>
  <c r="U91" i="27"/>
  <c r="S91" i="27"/>
  <c r="R91" i="27"/>
  <c r="Q91" i="27"/>
  <c r="P91" i="27"/>
  <c r="E91" i="27"/>
  <c r="T91" i="27" s="1"/>
  <c r="S90" i="27"/>
  <c r="R90" i="27"/>
  <c r="Q90" i="27"/>
  <c r="P90" i="27"/>
  <c r="E90" i="27"/>
  <c r="U90" i="27" s="1"/>
  <c r="S89" i="27"/>
  <c r="R89" i="27"/>
  <c r="Q89" i="27"/>
  <c r="P89" i="27"/>
  <c r="E89" i="27"/>
  <c r="T89" i="27" s="1"/>
  <c r="S88" i="27"/>
  <c r="R88" i="27"/>
  <c r="Q88" i="27"/>
  <c r="P88" i="27"/>
  <c r="E88" i="27"/>
  <c r="S86" i="27"/>
  <c r="R86" i="27"/>
  <c r="Q86" i="27"/>
  <c r="P86" i="27"/>
  <c r="E86" i="27"/>
  <c r="O74" i="27"/>
  <c r="N74" i="27"/>
  <c r="M74" i="27"/>
  <c r="L74" i="27"/>
  <c r="K74" i="27"/>
  <c r="J74" i="27"/>
  <c r="I74" i="27"/>
  <c r="S74" i="27" s="1"/>
  <c r="H74" i="27"/>
  <c r="G74" i="27"/>
  <c r="F74" i="27"/>
  <c r="C74" i="27"/>
  <c r="B74" i="27"/>
  <c r="O73" i="27"/>
  <c r="N73" i="27"/>
  <c r="M73" i="27"/>
  <c r="L73" i="27"/>
  <c r="K73" i="27"/>
  <c r="J73" i="27"/>
  <c r="I73" i="27"/>
  <c r="S73" i="27" s="1"/>
  <c r="H73" i="27"/>
  <c r="R73" i="27" s="1"/>
  <c r="G73" i="27"/>
  <c r="F73" i="27"/>
  <c r="C73" i="27"/>
  <c r="B73" i="27"/>
  <c r="E73" i="27" s="1"/>
  <c r="O72" i="27"/>
  <c r="N72" i="27"/>
  <c r="M72" i="27"/>
  <c r="L72" i="27"/>
  <c r="K72" i="27"/>
  <c r="J72" i="27"/>
  <c r="I72" i="27"/>
  <c r="S72" i="27" s="1"/>
  <c r="H72" i="27"/>
  <c r="R72" i="27" s="1"/>
  <c r="G72" i="27"/>
  <c r="F72" i="27"/>
  <c r="E72" i="27"/>
  <c r="C72" i="27"/>
  <c r="B72" i="27"/>
  <c r="S71" i="27"/>
  <c r="R71" i="27"/>
  <c r="Q71" i="27"/>
  <c r="P71" i="27"/>
  <c r="E71" i="27"/>
  <c r="T71" i="27" s="1"/>
  <c r="S70" i="27"/>
  <c r="R70" i="27"/>
  <c r="Q70" i="27"/>
  <c r="P70" i="27"/>
  <c r="E70" i="27"/>
  <c r="O68" i="27"/>
  <c r="N68" i="27"/>
  <c r="M68" i="27"/>
  <c r="L68" i="27"/>
  <c r="K68" i="27"/>
  <c r="J68" i="27"/>
  <c r="I68" i="27"/>
  <c r="S68" i="27" s="1"/>
  <c r="H68" i="27"/>
  <c r="R68" i="27" s="1"/>
  <c r="G68" i="27"/>
  <c r="F68" i="27"/>
  <c r="C68" i="27"/>
  <c r="B68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E67" i="27" s="1"/>
  <c r="B67" i="27"/>
  <c r="U66" i="27"/>
  <c r="S66" i="27"/>
  <c r="R66" i="27"/>
  <c r="Q66" i="27"/>
  <c r="P66" i="27"/>
  <c r="E66" i="27"/>
  <c r="T66" i="27" s="1"/>
  <c r="S65" i="27"/>
  <c r="R65" i="27"/>
  <c r="Q65" i="27"/>
  <c r="P65" i="27"/>
  <c r="E65" i="27"/>
  <c r="S64" i="27"/>
  <c r="R64" i="27"/>
  <c r="Q64" i="27"/>
  <c r="P64" i="27"/>
  <c r="E64" i="27"/>
  <c r="U63" i="27"/>
  <c r="T63" i="27"/>
  <c r="S63" i="27"/>
  <c r="R63" i="27"/>
  <c r="Q63" i="27"/>
  <c r="P63" i="27"/>
  <c r="E63" i="27"/>
  <c r="T62" i="27"/>
  <c r="S62" i="27"/>
  <c r="R62" i="27"/>
  <c r="Q62" i="27"/>
  <c r="P62" i="27"/>
  <c r="E62" i="27"/>
  <c r="U62" i="27" s="1"/>
  <c r="O60" i="27"/>
  <c r="N60" i="27"/>
  <c r="M60" i="27"/>
  <c r="L60" i="27"/>
  <c r="K60" i="27"/>
  <c r="J60" i="27"/>
  <c r="I60" i="27"/>
  <c r="S60" i="27" s="1"/>
  <c r="H60" i="27"/>
  <c r="C60" i="27"/>
  <c r="B60" i="27"/>
  <c r="S59" i="27"/>
  <c r="R59" i="27"/>
  <c r="Q59" i="27"/>
  <c r="P59" i="27"/>
  <c r="E59" i="27"/>
  <c r="T59" i="27" s="1"/>
  <c r="S58" i="27"/>
  <c r="R58" i="27"/>
  <c r="Q58" i="27"/>
  <c r="P58" i="27"/>
  <c r="E58" i="27"/>
  <c r="U58" i="27" s="1"/>
  <c r="U57" i="27"/>
  <c r="S57" i="27"/>
  <c r="R57" i="27"/>
  <c r="Q57" i="27"/>
  <c r="P57" i="27"/>
  <c r="E57" i="27"/>
  <c r="T57" i="27" s="1"/>
  <c r="S56" i="27"/>
  <c r="R56" i="27"/>
  <c r="Q56" i="27"/>
  <c r="P56" i="27"/>
  <c r="E56" i="27"/>
  <c r="O54" i="27"/>
  <c r="N54" i="27"/>
  <c r="M54" i="27"/>
  <c r="L54" i="27"/>
  <c r="K54" i="27"/>
  <c r="J54" i="27"/>
  <c r="I54" i="27"/>
  <c r="S54" i="27" s="1"/>
  <c r="H54" i="27"/>
  <c r="R54" i="27" s="1"/>
  <c r="G54" i="27"/>
  <c r="F54" i="27"/>
  <c r="C54" i="27"/>
  <c r="B54" i="27"/>
  <c r="S53" i="27"/>
  <c r="R53" i="27"/>
  <c r="Q53" i="27"/>
  <c r="P53" i="27"/>
  <c r="E53" i="27"/>
  <c r="S52" i="27"/>
  <c r="R52" i="27"/>
  <c r="Q52" i="27"/>
  <c r="P52" i="27"/>
  <c r="E52" i="27"/>
  <c r="S51" i="27"/>
  <c r="R51" i="27"/>
  <c r="Q51" i="27"/>
  <c r="P51" i="27"/>
  <c r="E51" i="27"/>
  <c r="U51" i="27" s="1"/>
  <c r="T50" i="27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S48" i="27"/>
  <c r="R48" i="27"/>
  <c r="Q48" i="27"/>
  <c r="P48" i="27"/>
  <c r="E48" i="27"/>
  <c r="T48" i="27" s="1"/>
  <c r="S47" i="27"/>
  <c r="R47" i="27"/>
  <c r="Q47" i="27"/>
  <c r="P47" i="27"/>
  <c r="E47" i="27"/>
  <c r="U47" i="27" s="1"/>
  <c r="U46" i="27"/>
  <c r="S46" i="27"/>
  <c r="R46" i="27"/>
  <c r="Q46" i="27"/>
  <c r="P46" i="27"/>
  <c r="E46" i="27"/>
  <c r="T46" i="27" s="1"/>
  <c r="S45" i="27"/>
  <c r="R45" i="27"/>
  <c r="Q45" i="27"/>
  <c r="P45" i="27"/>
  <c r="E45" i="27"/>
  <c r="U45" i="27" s="1"/>
  <c r="S44" i="27"/>
  <c r="R44" i="27"/>
  <c r="Q44" i="27"/>
  <c r="P44" i="27"/>
  <c r="E44" i="27"/>
  <c r="S43" i="27"/>
  <c r="R43" i="27"/>
  <c r="Q43" i="27"/>
  <c r="P43" i="27"/>
  <c r="E43" i="27"/>
  <c r="U43" i="27" s="1"/>
  <c r="O41" i="27"/>
  <c r="N41" i="27"/>
  <c r="M41" i="27"/>
  <c r="L41" i="27"/>
  <c r="K41" i="27"/>
  <c r="J41" i="27"/>
  <c r="I41" i="27"/>
  <c r="S41" i="27" s="1"/>
  <c r="H41" i="27"/>
  <c r="R41" i="27" s="1"/>
  <c r="G41" i="27"/>
  <c r="F41" i="27"/>
  <c r="C41" i="27"/>
  <c r="B41" i="27"/>
  <c r="E41" i="27" s="1"/>
  <c r="U40" i="27"/>
  <c r="S40" i="27"/>
  <c r="R40" i="27"/>
  <c r="Q40" i="27"/>
  <c r="P40" i="27"/>
  <c r="E40" i="27"/>
  <c r="T40" i="27" s="1"/>
  <c r="S39" i="27"/>
  <c r="R39" i="27"/>
  <c r="Q39" i="27"/>
  <c r="P39" i="27"/>
  <c r="E39" i="27"/>
  <c r="U39" i="27" s="1"/>
  <c r="S38" i="27"/>
  <c r="R38" i="27"/>
  <c r="Q38" i="27"/>
  <c r="P38" i="27"/>
  <c r="E38" i="27"/>
  <c r="U38" i="27" s="1"/>
  <c r="S37" i="27"/>
  <c r="R37" i="27"/>
  <c r="Q37" i="27"/>
  <c r="P37" i="27"/>
  <c r="E37" i="27"/>
  <c r="T37" i="27" s="1"/>
  <c r="U36" i="27"/>
  <c r="T36" i="27"/>
  <c r="S36" i="27"/>
  <c r="R36" i="27"/>
  <c r="Q36" i="27"/>
  <c r="P36" i="27"/>
  <c r="E36" i="27"/>
  <c r="O34" i="27"/>
  <c r="N34" i="27"/>
  <c r="M34" i="27"/>
  <c r="L34" i="27"/>
  <c r="K34" i="27"/>
  <c r="J34" i="27"/>
  <c r="R34" i="27" s="1"/>
  <c r="I34" i="27"/>
  <c r="S34" i="27" s="1"/>
  <c r="H34" i="27"/>
  <c r="G34" i="27"/>
  <c r="F34" i="27"/>
  <c r="C34" i="27"/>
  <c r="B34" i="27"/>
  <c r="E34" i="27" s="1"/>
  <c r="S33" i="27"/>
  <c r="R33" i="27"/>
  <c r="Q33" i="27"/>
  <c r="P33" i="27"/>
  <c r="E33" i="27"/>
  <c r="T33" i="27" s="1"/>
  <c r="O31" i="27"/>
  <c r="N31" i="27"/>
  <c r="M31" i="27"/>
  <c r="L31" i="27"/>
  <c r="K31" i="27"/>
  <c r="J31" i="27"/>
  <c r="I31" i="27"/>
  <c r="S31" i="27" s="1"/>
  <c r="H31" i="27"/>
  <c r="G31" i="27"/>
  <c r="F31" i="27"/>
  <c r="C31" i="27"/>
  <c r="B31" i="27"/>
  <c r="S30" i="27"/>
  <c r="R30" i="27"/>
  <c r="Q30" i="27"/>
  <c r="P30" i="27"/>
  <c r="E30" i="27"/>
  <c r="T30" i="27" s="1"/>
  <c r="S29" i="27"/>
  <c r="R29" i="27"/>
  <c r="Q29" i="27"/>
  <c r="P29" i="27"/>
  <c r="E29" i="27"/>
  <c r="T29" i="27" s="1"/>
  <c r="S28" i="27"/>
  <c r="R28" i="27"/>
  <c r="Q28" i="27"/>
  <c r="P28" i="27"/>
  <c r="E28" i="27"/>
  <c r="U28" i="27" s="1"/>
  <c r="S27" i="27"/>
  <c r="R27" i="27"/>
  <c r="Q27" i="27"/>
  <c r="P27" i="27"/>
  <c r="E27" i="27"/>
  <c r="O25" i="27"/>
  <c r="N25" i="27"/>
  <c r="M25" i="27"/>
  <c r="L25" i="27"/>
  <c r="K25" i="27"/>
  <c r="J25" i="27"/>
  <c r="I25" i="27"/>
  <c r="S25" i="27" s="1"/>
  <c r="H25" i="27"/>
  <c r="R25" i="27" s="1"/>
  <c r="G25" i="27"/>
  <c r="F25" i="27"/>
  <c r="C25" i="27"/>
  <c r="B25" i="27"/>
  <c r="E25" i="27" s="1"/>
  <c r="S24" i="27"/>
  <c r="R24" i="27"/>
  <c r="Q24" i="27"/>
  <c r="P24" i="27"/>
  <c r="E24" i="27"/>
  <c r="U23" i="27"/>
  <c r="S23" i="27"/>
  <c r="R23" i="27"/>
  <c r="Q23" i="27"/>
  <c r="P23" i="27"/>
  <c r="E23" i="27"/>
  <c r="T23" i="27" s="1"/>
  <c r="U22" i="27"/>
  <c r="T22" i="27"/>
  <c r="S22" i="27"/>
  <c r="R22" i="27"/>
  <c r="Q22" i="27"/>
  <c r="P22" i="27"/>
  <c r="E22" i="27"/>
  <c r="T21" i="27"/>
  <c r="S21" i="27"/>
  <c r="R21" i="27"/>
  <c r="Q21" i="27"/>
  <c r="P21" i="27"/>
  <c r="E21" i="27"/>
  <c r="U21" i="27" s="1"/>
  <c r="S20" i="27"/>
  <c r="R20" i="27"/>
  <c r="Q20" i="27"/>
  <c r="P20" i="27"/>
  <c r="E20" i="27"/>
  <c r="T20" i="27" s="1"/>
  <c r="T19" i="27"/>
  <c r="S19" i="27"/>
  <c r="R19" i="27"/>
  <c r="Q19" i="27"/>
  <c r="P19" i="27"/>
  <c r="E19" i="27"/>
  <c r="U19" i="27" s="1"/>
  <c r="U18" i="27"/>
  <c r="S18" i="27"/>
  <c r="R18" i="27"/>
  <c r="Q18" i="27"/>
  <c r="P18" i="27"/>
  <c r="E18" i="27"/>
  <c r="T18" i="27" s="1"/>
  <c r="O16" i="27"/>
  <c r="N16" i="27"/>
  <c r="M16" i="27"/>
  <c r="L16" i="27"/>
  <c r="K16" i="27"/>
  <c r="J16" i="27"/>
  <c r="I16" i="27"/>
  <c r="S16" i="27" s="1"/>
  <c r="H16" i="27"/>
  <c r="G16" i="27"/>
  <c r="F16" i="27"/>
  <c r="C16" i="27"/>
  <c r="B16" i="27"/>
  <c r="E16" i="27" s="1"/>
  <c r="U15" i="27"/>
  <c r="S15" i="27"/>
  <c r="R15" i="27"/>
  <c r="Q15" i="27"/>
  <c r="P15" i="27"/>
  <c r="E15" i="27"/>
  <c r="T15" i="27" s="1"/>
  <c r="S14" i="27"/>
  <c r="R14" i="27"/>
  <c r="Q14" i="27"/>
  <c r="P14" i="27"/>
  <c r="E14" i="27"/>
  <c r="U14" i="27" s="1"/>
  <c r="S13" i="27"/>
  <c r="R13" i="27"/>
  <c r="Q13" i="27"/>
  <c r="P13" i="27"/>
  <c r="E13" i="27"/>
  <c r="S12" i="27"/>
  <c r="R12" i="27"/>
  <c r="Q12" i="27"/>
  <c r="P12" i="27"/>
  <c r="E12" i="27"/>
  <c r="U12" i="27" s="1"/>
  <c r="T11" i="27"/>
  <c r="S11" i="27"/>
  <c r="R11" i="27"/>
  <c r="Q11" i="27"/>
  <c r="P11" i="27"/>
  <c r="E11" i="27"/>
  <c r="U11" i="27" s="1"/>
  <c r="S10" i="27"/>
  <c r="R10" i="27"/>
  <c r="Q10" i="27"/>
  <c r="P10" i="27"/>
  <c r="E10" i="27"/>
  <c r="S9" i="27"/>
  <c r="R9" i="27"/>
  <c r="Q9" i="27"/>
  <c r="P9" i="27"/>
  <c r="E9" i="27"/>
  <c r="U9" i="27" s="1"/>
  <c r="T96" i="26"/>
  <c r="S96" i="26"/>
  <c r="R96" i="26"/>
  <c r="Q96" i="26"/>
  <c r="P96" i="26"/>
  <c r="E96" i="26"/>
  <c r="U96" i="26" s="1"/>
  <c r="U95" i="26"/>
  <c r="S95" i="26"/>
  <c r="R95" i="26"/>
  <c r="Q95" i="26"/>
  <c r="P95" i="26"/>
  <c r="E95" i="26"/>
  <c r="T95" i="26" s="1"/>
  <c r="S94" i="26"/>
  <c r="R94" i="26"/>
  <c r="Q94" i="26"/>
  <c r="P94" i="26"/>
  <c r="E94" i="26"/>
  <c r="U94" i="26" s="1"/>
  <c r="S93" i="26"/>
  <c r="R93" i="26"/>
  <c r="Q93" i="26"/>
  <c r="P93" i="26"/>
  <c r="E93" i="26"/>
  <c r="S92" i="26"/>
  <c r="R92" i="26"/>
  <c r="Q92" i="26"/>
  <c r="P92" i="26"/>
  <c r="E92" i="26"/>
  <c r="U92" i="26" s="1"/>
  <c r="S91" i="26"/>
  <c r="R91" i="26"/>
  <c r="Q91" i="26"/>
  <c r="P91" i="26"/>
  <c r="E91" i="26"/>
  <c r="U91" i="26" s="1"/>
  <c r="S90" i="26"/>
  <c r="R90" i="26"/>
  <c r="Q90" i="26"/>
  <c r="P90" i="26"/>
  <c r="E90" i="26"/>
  <c r="U90" i="26" s="1"/>
  <c r="S89" i="26"/>
  <c r="R89" i="26"/>
  <c r="Q89" i="26"/>
  <c r="P89" i="26"/>
  <c r="E89" i="26"/>
  <c r="T89" i="26" s="1"/>
  <c r="S88" i="26"/>
  <c r="R88" i="26"/>
  <c r="Q88" i="26"/>
  <c r="P88" i="26"/>
  <c r="E88" i="26"/>
  <c r="U88" i="26" s="1"/>
  <c r="S86" i="26"/>
  <c r="R86" i="26"/>
  <c r="Q86" i="26"/>
  <c r="P86" i="26"/>
  <c r="E86" i="26"/>
  <c r="T86" i="26" s="1"/>
  <c r="O74" i="26"/>
  <c r="N74" i="26"/>
  <c r="M74" i="26"/>
  <c r="L74" i="26"/>
  <c r="K74" i="26"/>
  <c r="J74" i="26"/>
  <c r="I74" i="26"/>
  <c r="S74" i="26" s="1"/>
  <c r="H74" i="26"/>
  <c r="G74" i="26"/>
  <c r="F74" i="26"/>
  <c r="C74" i="26"/>
  <c r="B74" i="26"/>
  <c r="O73" i="26"/>
  <c r="N73" i="26"/>
  <c r="M73" i="26"/>
  <c r="L73" i="26"/>
  <c r="K73" i="26"/>
  <c r="J73" i="26"/>
  <c r="I73" i="26"/>
  <c r="H73" i="26"/>
  <c r="P73" i="26" s="1"/>
  <c r="G73" i="26"/>
  <c r="F73" i="26"/>
  <c r="C73" i="26"/>
  <c r="B73" i="26"/>
  <c r="O72" i="26"/>
  <c r="N72" i="26"/>
  <c r="M72" i="26"/>
  <c r="L72" i="26"/>
  <c r="K72" i="26"/>
  <c r="J72" i="26"/>
  <c r="I72" i="26"/>
  <c r="H72" i="26"/>
  <c r="P72" i="26" s="1"/>
  <c r="G72" i="26"/>
  <c r="F72" i="26"/>
  <c r="C72" i="26"/>
  <c r="B72" i="26"/>
  <c r="S71" i="26"/>
  <c r="R71" i="26"/>
  <c r="Q71" i="26"/>
  <c r="P71" i="26"/>
  <c r="E71" i="26"/>
  <c r="S70" i="26"/>
  <c r="R70" i="26"/>
  <c r="Q70" i="26"/>
  <c r="P70" i="26"/>
  <c r="E70" i="26"/>
  <c r="O68" i="26"/>
  <c r="N68" i="26"/>
  <c r="M68" i="26"/>
  <c r="L68" i="26"/>
  <c r="K68" i="26"/>
  <c r="J68" i="26"/>
  <c r="I68" i="26"/>
  <c r="S68" i="26" s="1"/>
  <c r="H68" i="26"/>
  <c r="G68" i="26"/>
  <c r="F68" i="26"/>
  <c r="C68" i="26"/>
  <c r="B68" i="26"/>
  <c r="E68" i="26" s="1"/>
  <c r="O67" i="26"/>
  <c r="N67" i="26"/>
  <c r="M67" i="26"/>
  <c r="L67" i="26"/>
  <c r="K67" i="26"/>
  <c r="J67" i="26"/>
  <c r="I67" i="26"/>
  <c r="S67" i="26" s="1"/>
  <c r="H67" i="26"/>
  <c r="R67" i="26" s="1"/>
  <c r="G67" i="26"/>
  <c r="F67" i="26"/>
  <c r="C67" i="26"/>
  <c r="B67" i="26"/>
  <c r="E67" i="26" s="1"/>
  <c r="U66" i="26"/>
  <c r="S66" i="26"/>
  <c r="R66" i="26"/>
  <c r="Q66" i="26"/>
  <c r="P66" i="26"/>
  <c r="E66" i="26"/>
  <c r="T66" i="26" s="1"/>
  <c r="U65" i="26"/>
  <c r="T65" i="26"/>
  <c r="S65" i="26"/>
  <c r="R65" i="26"/>
  <c r="Q65" i="26"/>
  <c r="P65" i="26"/>
  <c r="E65" i="26"/>
  <c r="S64" i="26"/>
  <c r="R64" i="26"/>
  <c r="Q64" i="26"/>
  <c r="P64" i="26"/>
  <c r="E64" i="26"/>
  <c r="T64" i="26" s="1"/>
  <c r="S63" i="26"/>
  <c r="R63" i="26"/>
  <c r="Q63" i="26"/>
  <c r="P63" i="26"/>
  <c r="E63" i="26"/>
  <c r="U63" i="26" s="1"/>
  <c r="U62" i="26"/>
  <c r="S62" i="26"/>
  <c r="R62" i="26"/>
  <c r="Q62" i="26"/>
  <c r="P62" i="26"/>
  <c r="E62" i="26"/>
  <c r="O60" i="26"/>
  <c r="N60" i="26"/>
  <c r="M60" i="26"/>
  <c r="L60" i="26"/>
  <c r="K60" i="26"/>
  <c r="J60" i="26"/>
  <c r="I60" i="26"/>
  <c r="H60" i="26"/>
  <c r="R60" i="26" s="1"/>
  <c r="C60" i="26"/>
  <c r="B60" i="26"/>
  <c r="S59" i="26"/>
  <c r="R59" i="26"/>
  <c r="Q59" i="26"/>
  <c r="P59" i="26"/>
  <c r="E59" i="26"/>
  <c r="U59" i="26" s="1"/>
  <c r="S58" i="26"/>
  <c r="R58" i="26"/>
  <c r="Q58" i="26"/>
  <c r="P58" i="26"/>
  <c r="E58" i="26"/>
  <c r="U58" i="26" s="1"/>
  <c r="S57" i="26"/>
  <c r="R57" i="26"/>
  <c r="Q57" i="26"/>
  <c r="P57" i="26"/>
  <c r="E57" i="26"/>
  <c r="T57" i="26" s="1"/>
  <c r="U56" i="26"/>
  <c r="S56" i="26"/>
  <c r="R56" i="26"/>
  <c r="Q56" i="26"/>
  <c r="P56" i="26"/>
  <c r="E56" i="26"/>
  <c r="T56" i="26" s="1"/>
  <c r="O54" i="26"/>
  <c r="N54" i="26"/>
  <c r="M54" i="26"/>
  <c r="L54" i="26"/>
  <c r="K54" i="26"/>
  <c r="J54" i="26"/>
  <c r="I54" i="26"/>
  <c r="S54" i="26" s="1"/>
  <c r="H54" i="26"/>
  <c r="G54" i="26"/>
  <c r="F54" i="26"/>
  <c r="C54" i="26"/>
  <c r="B54" i="26"/>
  <c r="S53" i="26"/>
  <c r="R53" i="26"/>
  <c r="Q53" i="26"/>
  <c r="P53" i="26"/>
  <c r="E53" i="26"/>
  <c r="T53" i="26" s="1"/>
  <c r="S52" i="26"/>
  <c r="R52" i="26"/>
  <c r="Q52" i="26"/>
  <c r="P52" i="26"/>
  <c r="E52" i="26"/>
  <c r="T51" i="26"/>
  <c r="S51" i="26"/>
  <c r="R51" i="26"/>
  <c r="Q51" i="26"/>
  <c r="P51" i="26"/>
  <c r="E51" i="26"/>
  <c r="U51" i="26" s="1"/>
  <c r="S50" i="26"/>
  <c r="R50" i="26"/>
  <c r="Q50" i="26"/>
  <c r="P50" i="26"/>
  <c r="E50" i="26"/>
  <c r="T50" i="26" s="1"/>
  <c r="S49" i="26"/>
  <c r="R49" i="26"/>
  <c r="Q49" i="26"/>
  <c r="P49" i="26"/>
  <c r="E49" i="26"/>
  <c r="T49" i="26" s="1"/>
  <c r="S48" i="26"/>
  <c r="R48" i="26"/>
  <c r="Q48" i="26"/>
  <c r="P48" i="26"/>
  <c r="E48" i="26"/>
  <c r="U48" i="26" s="1"/>
  <c r="T47" i="26"/>
  <c r="S47" i="26"/>
  <c r="R47" i="26"/>
  <c r="Q47" i="26"/>
  <c r="P47" i="26"/>
  <c r="E47" i="26"/>
  <c r="U47" i="26" s="1"/>
  <c r="S46" i="26"/>
  <c r="R46" i="26"/>
  <c r="Q46" i="26"/>
  <c r="P46" i="26"/>
  <c r="E46" i="26"/>
  <c r="T46" i="26" s="1"/>
  <c r="S45" i="26"/>
  <c r="R45" i="26"/>
  <c r="Q45" i="26"/>
  <c r="P45" i="26"/>
  <c r="E45" i="26"/>
  <c r="T45" i="26" s="1"/>
  <c r="S44" i="26"/>
  <c r="R44" i="26"/>
  <c r="Q44" i="26"/>
  <c r="P44" i="26"/>
  <c r="E44" i="26"/>
  <c r="U44" i="26" s="1"/>
  <c r="S43" i="26"/>
  <c r="R43" i="26"/>
  <c r="Q43" i="26"/>
  <c r="P43" i="26"/>
  <c r="E43" i="26"/>
  <c r="U43" i="26" s="1"/>
  <c r="O41" i="26"/>
  <c r="N41" i="26"/>
  <c r="M41" i="26"/>
  <c r="L41" i="26"/>
  <c r="K41" i="26"/>
  <c r="J41" i="26"/>
  <c r="I41" i="26"/>
  <c r="S41" i="26" s="1"/>
  <c r="H41" i="26"/>
  <c r="R41" i="26" s="1"/>
  <c r="G41" i="26"/>
  <c r="F41" i="26"/>
  <c r="C41" i="26"/>
  <c r="B41" i="26"/>
  <c r="E41" i="26" s="1"/>
  <c r="T40" i="26"/>
  <c r="S40" i="26"/>
  <c r="R40" i="26"/>
  <c r="Q40" i="26"/>
  <c r="P40" i="26"/>
  <c r="E40" i="26"/>
  <c r="U40" i="26" s="1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T36" i="26"/>
  <c r="S36" i="26"/>
  <c r="R36" i="26"/>
  <c r="Q36" i="26"/>
  <c r="P36" i="26"/>
  <c r="E36" i="26"/>
  <c r="U36" i="26" s="1"/>
  <c r="O34" i="26"/>
  <c r="N34" i="26"/>
  <c r="M34" i="26"/>
  <c r="L34" i="26"/>
  <c r="K34" i="26"/>
  <c r="J34" i="26"/>
  <c r="I34" i="26"/>
  <c r="S34" i="26" s="1"/>
  <c r="H34" i="26"/>
  <c r="R34" i="26" s="1"/>
  <c r="G34" i="26"/>
  <c r="F34" i="26"/>
  <c r="C34" i="26"/>
  <c r="B34" i="26"/>
  <c r="E34" i="26" s="1"/>
  <c r="S33" i="26"/>
  <c r="R33" i="26"/>
  <c r="Q33" i="26"/>
  <c r="P33" i="26"/>
  <c r="E33" i="26"/>
  <c r="O31" i="26"/>
  <c r="N31" i="26"/>
  <c r="M31" i="26"/>
  <c r="L31" i="26"/>
  <c r="K31" i="26"/>
  <c r="J31" i="26"/>
  <c r="I31" i="26"/>
  <c r="S31" i="26" s="1"/>
  <c r="H31" i="26"/>
  <c r="R31" i="26" s="1"/>
  <c r="G31" i="26"/>
  <c r="F31" i="26"/>
  <c r="C31" i="26"/>
  <c r="B31" i="26"/>
  <c r="E31" i="26" s="1"/>
  <c r="T30" i="26"/>
  <c r="S30" i="26"/>
  <c r="R30" i="26"/>
  <c r="Q30" i="26"/>
  <c r="P30" i="26"/>
  <c r="E30" i="26"/>
  <c r="U30" i="26" s="1"/>
  <c r="S29" i="26"/>
  <c r="R29" i="26"/>
  <c r="Q29" i="26"/>
  <c r="P29" i="26"/>
  <c r="E29" i="26"/>
  <c r="S28" i="26"/>
  <c r="R28" i="26"/>
  <c r="Q28" i="26"/>
  <c r="P28" i="26"/>
  <c r="E28" i="26"/>
  <c r="U28" i="26" s="1"/>
  <c r="U27" i="26"/>
  <c r="S27" i="26"/>
  <c r="R27" i="26"/>
  <c r="Q27" i="26"/>
  <c r="P27" i="26"/>
  <c r="E27" i="26"/>
  <c r="T27" i="26" s="1"/>
  <c r="O25" i="26"/>
  <c r="N25" i="26"/>
  <c r="M25" i="26"/>
  <c r="L25" i="26"/>
  <c r="K25" i="26"/>
  <c r="J25" i="26"/>
  <c r="I25" i="26"/>
  <c r="S25" i="26" s="1"/>
  <c r="H25" i="26"/>
  <c r="G25" i="26"/>
  <c r="F25" i="26"/>
  <c r="C25" i="26"/>
  <c r="E25" i="26" s="1"/>
  <c r="B25" i="26"/>
  <c r="S24" i="26"/>
  <c r="R24" i="26"/>
  <c r="Q24" i="26"/>
  <c r="P24" i="26"/>
  <c r="E24" i="26"/>
  <c r="U24" i="26" s="1"/>
  <c r="S23" i="26"/>
  <c r="R23" i="26"/>
  <c r="Q23" i="26"/>
  <c r="P23" i="26"/>
  <c r="E23" i="26"/>
  <c r="U23" i="26" s="1"/>
  <c r="S22" i="26"/>
  <c r="R22" i="26"/>
  <c r="Q22" i="26"/>
  <c r="P22" i="26"/>
  <c r="E22" i="26"/>
  <c r="T22" i="26" s="1"/>
  <c r="U21" i="26"/>
  <c r="T21" i="26"/>
  <c r="S21" i="26"/>
  <c r="R21" i="26"/>
  <c r="Q21" i="26"/>
  <c r="P21" i="26"/>
  <c r="E21" i="26"/>
  <c r="S20" i="26"/>
  <c r="R20" i="26"/>
  <c r="Q20" i="26"/>
  <c r="P20" i="26"/>
  <c r="E20" i="26"/>
  <c r="U20" i="26" s="1"/>
  <c r="S19" i="26"/>
  <c r="R19" i="26"/>
  <c r="Q19" i="26"/>
  <c r="P19" i="26"/>
  <c r="E19" i="26"/>
  <c r="U19" i="26" s="1"/>
  <c r="S18" i="26"/>
  <c r="R18" i="26"/>
  <c r="Q18" i="26"/>
  <c r="P18" i="26"/>
  <c r="E18" i="26"/>
  <c r="T18" i="26" s="1"/>
  <c r="O16" i="26"/>
  <c r="N16" i="26"/>
  <c r="M16" i="26"/>
  <c r="L16" i="26"/>
  <c r="K16" i="26"/>
  <c r="J16" i="26"/>
  <c r="I16" i="26"/>
  <c r="Q16" i="26" s="1"/>
  <c r="H16" i="26"/>
  <c r="R16" i="26" s="1"/>
  <c r="G16" i="26"/>
  <c r="F16" i="26"/>
  <c r="C16" i="26"/>
  <c r="B16" i="26"/>
  <c r="S15" i="26"/>
  <c r="R15" i="26"/>
  <c r="Q15" i="26"/>
  <c r="P15" i="26"/>
  <c r="E15" i="26"/>
  <c r="U14" i="26"/>
  <c r="S14" i="26"/>
  <c r="R14" i="26"/>
  <c r="Q14" i="26"/>
  <c r="P14" i="26"/>
  <c r="E14" i="26"/>
  <c r="T14" i="26" s="1"/>
  <c r="S13" i="26"/>
  <c r="R13" i="26"/>
  <c r="Q13" i="26"/>
  <c r="P13" i="26"/>
  <c r="E13" i="26"/>
  <c r="U13" i="26" s="1"/>
  <c r="T12" i="26"/>
  <c r="S12" i="26"/>
  <c r="R12" i="26"/>
  <c r="Q12" i="26"/>
  <c r="P12" i="26"/>
  <c r="E12" i="26"/>
  <c r="U12" i="26" s="1"/>
  <c r="S11" i="26"/>
  <c r="R11" i="26"/>
  <c r="Q11" i="26"/>
  <c r="P11" i="26"/>
  <c r="E11" i="26"/>
  <c r="S10" i="26"/>
  <c r="R10" i="26"/>
  <c r="Q10" i="26"/>
  <c r="P10" i="26"/>
  <c r="T10" i="26" s="1"/>
  <c r="E10" i="26"/>
  <c r="S9" i="26"/>
  <c r="R9" i="26"/>
  <c r="Q9" i="26"/>
  <c r="P9" i="26"/>
  <c r="E9" i="26"/>
  <c r="S96" i="25"/>
  <c r="R96" i="25"/>
  <c r="Q96" i="25"/>
  <c r="P96" i="25"/>
  <c r="E96" i="25"/>
  <c r="S95" i="25"/>
  <c r="R95" i="25"/>
  <c r="Q95" i="25"/>
  <c r="P95" i="25"/>
  <c r="E95" i="25"/>
  <c r="T95" i="25" s="1"/>
  <c r="T94" i="25"/>
  <c r="S94" i="25"/>
  <c r="R94" i="25"/>
  <c r="Q94" i="25"/>
  <c r="P94" i="25"/>
  <c r="E94" i="25"/>
  <c r="U94" i="25" s="1"/>
  <c r="S93" i="25"/>
  <c r="R93" i="25"/>
  <c r="Q93" i="25"/>
  <c r="P93" i="25"/>
  <c r="T93" i="25" s="1"/>
  <c r="E93" i="25"/>
  <c r="S92" i="25"/>
  <c r="R92" i="25"/>
  <c r="Q92" i="25"/>
  <c r="P92" i="25"/>
  <c r="E92" i="25"/>
  <c r="S91" i="25"/>
  <c r="R91" i="25"/>
  <c r="Q91" i="25"/>
  <c r="P91" i="25"/>
  <c r="E91" i="25"/>
  <c r="U91" i="25" s="1"/>
  <c r="T90" i="25"/>
  <c r="S90" i="25"/>
  <c r="R90" i="25"/>
  <c r="Q90" i="25"/>
  <c r="P90" i="25"/>
  <c r="E90" i="25"/>
  <c r="U90" i="25" s="1"/>
  <c r="S89" i="25"/>
  <c r="R89" i="25"/>
  <c r="Q89" i="25"/>
  <c r="P89" i="25"/>
  <c r="E89" i="25"/>
  <c r="U89" i="25" s="1"/>
  <c r="S88" i="25"/>
  <c r="R88" i="25"/>
  <c r="Q88" i="25"/>
  <c r="P88" i="25"/>
  <c r="E88" i="25"/>
  <c r="T88" i="25" s="1"/>
  <c r="S86" i="25"/>
  <c r="R86" i="25"/>
  <c r="Q86" i="25"/>
  <c r="P86" i="25"/>
  <c r="E86" i="25"/>
  <c r="U86" i="25" s="1"/>
  <c r="O74" i="25"/>
  <c r="N74" i="25"/>
  <c r="M74" i="25"/>
  <c r="L74" i="25"/>
  <c r="K74" i="25"/>
  <c r="J74" i="25"/>
  <c r="I74" i="25"/>
  <c r="H74" i="25"/>
  <c r="G74" i="25"/>
  <c r="F74" i="25"/>
  <c r="C74" i="25"/>
  <c r="B74" i="25"/>
  <c r="O73" i="25"/>
  <c r="N73" i="25"/>
  <c r="M73" i="25"/>
  <c r="L73" i="25"/>
  <c r="K73" i="25"/>
  <c r="J73" i="25"/>
  <c r="I73" i="25"/>
  <c r="H73" i="25"/>
  <c r="R73" i="25" s="1"/>
  <c r="G73" i="25"/>
  <c r="F73" i="25"/>
  <c r="C73" i="25"/>
  <c r="B73" i="25"/>
  <c r="E73" i="25" s="1"/>
  <c r="O72" i="25"/>
  <c r="N72" i="25"/>
  <c r="M72" i="25"/>
  <c r="L72" i="25"/>
  <c r="K72" i="25"/>
  <c r="J72" i="25"/>
  <c r="I72" i="25"/>
  <c r="S72" i="25" s="1"/>
  <c r="H72" i="25"/>
  <c r="R72" i="25" s="1"/>
  <c r="G72" i="25"/>
  <c r="F72" i="25"/>
  <c r="C72" i="25"/>
  <c r="B72" i="25"/>
  <c r="S71" i="25"/>
  <c r="R71" i="25"/>
  <c r="Q71" i="25"/>
  <c r="P71" i="25"/>
  <c r="E71" i="25"/>
  <c r="U71" i="25" s="1"/>
  <c r="S70" i="25"/>
  <c r="R70" i="25"/>
  <c r="Q70" i="25"/>
  <c r="P70" i="25"/>
  <c r="E70" i="25"/>
  <c r="O68" i="25"/>
  <c r="N68" i="25"/>
  <c r="M68" i="25"/>
  <c r="L68" i="25"/>
  <c r="K68" i="25"/>
  <c r="J68" i="25"/>
  <c r="I68" i="25"/>
  <c r="H68" i="25"/>
  <c r="G68" i="25"/>
  <c r="F68" i="25"/>
  <c r="C68" i="25"/>
  <c r="B68" i="25"/>
  <c r="E68" i="25" s="1"/>
  <c r="O67" i="25"/>
  <c r="N67" i="25"/>
  <c r="M67" i="25"/>
  <c r="L67" i="25"/>
  <c r="K67" i="25"/>
  <c r="J67" i="25"/>
  <c r="I67" i="25"/>
  <c r="S67" i="25" s="1"/>
  <c r="H67" i="25"/>
  <c r="R67" i="25" s="1"/>
  <c r="G67" i="25"/>
  <c r="F67" i="25"/>
  <c r="C67" i="25"/>
  <c r="B67" i="25"/>
  <c r="S66" i="25"/>
  <c r="R66" i="25"/>
  <c r="Q66" i="25"/>
  <c r="P66" i="25"/>
  <c r="E66" i="25"/>
  <c r="T65" i="25"/>
  <c r="S65" i="25"/>
  <c r="R65" i="25"/>
  <c r="Q65" i="25"/>
  <c r="P65" i="25"/>
  <c r="E65" i="25"/>
  <c r="U65" i="25" s="1"/>
  <c r="S64" i="25"/>
  <c r="R64" i="25"/>
  <c r="Q64" i="25"/>
  <c r="P64" i="25"/>
  <c r="E64" i="25"/>
  <c r="U64" i="25" s="1"/>
  <c r="S63" i="25"/>
  <c r="R63" i="25"/>
  <c r="Q63" i="25"/>
  <c r="P63" i="25"/>
  <c r="E63" i="25"/>
  <c r="S62" i="25"/>
  <c r="R62" i="25"/>
  <c r="Q62" i="25"/>
  <c r="P62" i="25"/>
  <c r="E62" i="25"/>
  <c r="O60" i="25"/>
  <c r="N60" i="25"/>
  <c r="M60" i="25"/>
  <c r="L60" i="25"/>
  <c r="K60" i="25"/>
  <c r="J60" i="25"/>
  <c r="I60" i="25"/>
  <c r="Q60" i="25" s="1"/>
  <c r="H60" i="25"/>
  <c r="C60" i="25"/>
  <c r="B60" i="25"/>
  <c r="E60" i="25" s="1"/>
  <c r="S59" i="25"/>
  <c r="R59" i="25"/>
  <c r="Q59" i="25"/>
  <c r="P59" i="25"/>
  <c r="E59" i="25"/>
  <c r="U59" i="25" s="1"/>
  <c r="S58" i="25"/>
  <c r="R58" i="25"/>
  <c r="Q58" i="25"/>
  <c r="P58" i="25"/>
  <c r="E58" i="25"/>
  <c r="U58" i="25" s="1"/>
  <c r="T57" i="25"/>
  <c r="S57" i="25"/>
  <c r="R57" i="25"/>
  <c r="Q57" i="25"/>
  <c r="P57" i="25"/>
  <c r="E57" i="25"/>
  <c r="U57" i="25" s="1"/>
  <c r="U56" i="25"/>
  <c r="T56" i="25"/>
  <c r="S56" i="25"/>
  <c r="R56" i="25"/>
  <c r="Q56" i="25"/>
  <c r="P56" i="25"/>
  <c r="E56" i="25"/>
  <c r="O54" i="25"/>
  <c r="N54" i="25"/>
  <c r="M54" i="25"/>
  <c r="L54" i="25"/>
  <c r="K54" i="25"/>
  <c r="J54" i="25"/>
  <c r="I54" i="25"/>
  <c r="S54" i="25" s="1"/>
  <c r="H54" i="25"/>
  <c r="G54" i="25"/>
  <c r="F54" i="25"/>
  <c r="C54" i="25"/>
  <c r="B54" i="25"/>
  <c r="E54" i="25" s="1"/>
  <c r="S53" i="25"/>
  <c r="R53" i="25"/>
  <c r="Q53" i="25"/>
  <c r="P53" i="25"/>
  <c r="E53" i="25"/>
  <c r="U53" i="25" s="1"/>
  <c r="S52" i="25"/>
  <c r="R52" i="25"/>
  <c r="Q52" i="25"/>
  <c r="P52" i="25"/>
  <c r="E52" i="25"/>
  <c r="U52" i="25" s="1"/>
  <c r="S51" i="25"/>
  <c r="R51" i="25"/>
  <c r="Q51" i="25"/>
  <c r="P51" i="25"/>
  <c r="E51" i="25"/>
  <c r="S50" i="25"/>
  <c r="R50" i="25"/>
  <c r="Q50" i="25"/>
  <c r="P50" i="25"/>
  <c r="E50" i="25"/>
  <c r="U50" i="25" s="1"/>
  <c r="T49" i="25"/>
  <c r="S49" i="25"/>
  <c r="R49" i="25"/>
  <c r="Q49" i="25"/>
  <c r="P49" i="25"/>
  <c r="E49" i="25"/>
  <c r="U49" i="25" s="1"/>
  <c r="S48" i="25"/>
  <c r="R48" i="25"/>
  <c r="Q48" i="25"/>
  <c r="P48" i="25"/>
  <c r="E48" i="25"/>
  <c r="U47" i="25"/>
  <c r="T47" i="25"/>
  <c r="S47" i="25"/>
  <c r="R47" i="25"/>
  <c r="Q47" i="25"/>
  <c r="P47" i="25"/>
  <c r="E47" i="25"/>
  <c r="U46" i="25"/>
  <c r="T46" i="25"/>
  <c r="S46" i="25"/>
  <c r="R46" i="25"/>
  <c r="Q46" i="25"/>
  <c r="P46" i="25"/>
  <c r="E46" i="25"/>
  <c r="T45" i="25"/>
  <c r="S45" i="25"/>
  <c r="R45" i="25"/>
  <c r="Q45" i="25"/>
  <c r="P45" i="25"/>
  <c r="E45" i="25"/>
  <c r="U45" i="25" s="1"/>
  <c r="S44" i="25"/>
  <c r="R44" i="25"/>
  <c r="Q44" i="25"/>
  <c r="P44" i="25"/>
  <c r="E44" i="25"/>
  <c r="U44" i="25" s="1"/>
  <c r="S43" i="25"/>
  <c r="R43" i="25"/>
  <c r="Q43" i="25"/>
  <c r="P43" i="25"/>
  <c r="E43" i="25"/>
  <c r="S41" i="25"/>
  <c r="O41" i="25"/>
  <c r="N41" i="25"/>
  <c r="M41" i="25"/>
  <c r="L41" i="25"/>
  <c r="K41" i="25"/>
  <c r="J41" i="25"/>
  <c r="I41" i="25"/>
  <c r="H41" i="25"/>
  <c r="R41" i="25" s="1"/>
  <c r="G41" i="25"/>
  <c r="F41" i="25"/>
  <c r="C41" i="25"/>
  <c r="E41" i="25" s="1"/>
  <c r="B41" i="25"/>
  <c r="S40" i="25"/>
  <c r="R40" i="25"/>
  <c r="Q40" i="25"/>
  <c r="P40" i="25"/>
  <c r="E40" i="25"/>
  <c r="S39" i="25"/>
  <c r="R39" i="25"/>
  <c r="Q39" i="25"/>
  <c r="P39" i="25"/>
  <c r="E39" i="25"/>
  <c r="U39" i="25" s="1"/>
  <c r="T38" i="25"/>
  <c r="S38" i="25"/>
  <c r="R38" i="25"/>
  <c r="Q38" i="25"/>
  <c r="P38" i="25"/>
  <c r="E38" i="25"/>
  <c r="U38" i="25" s="1"/>
  <c r="S37" i="25"/>
  <c r="R37" i="25"/>
  <c r="Q37" i="25"/>
  <c r="P37" i="25"/>
  <c r="E37" i="25"/>
  <c r="U37" i="25" s="1"/>
  <c r="T36" i="25"/>
  <c r="S36" i="25"/>
  <c r="R36" i="25"/>
  <c r="Q36" i="25"/>
  <c r="P36" i="25"/>
  <c r="E36" i="25"/>
  <c r="U36" i="25" s="1"/>
  <c r="S34" i="25"/>
  <c r="O34" i="25"/>
  <c r="N34" i="25"/>
  <c r="M34" i="25"/>
  <c r="L34" i="25"/>
  <c r="K34" i="25"/>
  <c r="J34" i="25"/>
  <c r="I34" i="25"/>
  <c r="H34" i="25"/>
  <c r="R34" i="25" s="1"/>
  <c r="G34" i="25"/>
  <c r="F34" i="25"/>
  <c r="C34" i="25"/>
  <c r="B34" i="25"/>
  <c r="U33" i="25"/>
  <c r="S33" i="25"/>
  <c r="R33" i="25"/>
  <c r="Q33" i="25"/>
  <c r="P33" i="25"/>
  <c r="E33" i="25"/>
  <c r="T33" i="25" s="1"/>
  <c r="O31" i="25"/>
  <c r="N31" i="25"/>
  <c r="M31" i="25"/>
  <c r="L31" i="25"/>
  <c r="K31" i="25"/>
  <c r="J31" i="25"/>
  <c r="I31" i="25"/>
  <c r="S31" i="25" s="1"/>
  <c r="H31" i="25"/>
  <c r="R31" i="25" s="1"/>
  <c r="G31" i="25"/>
  <c r="F31" i="25"/>
  <c r="C31" i="25"/>
  <c r="B31" i="25"/>
  <c r="E31" i="25" s="1"/>
  <c r="S30" i="25"/>
  <c r="R30" i="25"/>
  <c r="Q30" i="25"/>
  <c r="P30" i="25"/>
  <c r="E30" i="25"/>
  <c r="U30" i="25" s="1"/>
  <c r="U29" i="25"/>
  <c r="S29" i="25"/>
  <c r="R29" i="25"/>
  <c r="Q29" i="25"/>
  <c r="P29" i="25"/>
  <c r="E29" i="25"/>
  <c r="T29" i="25" s="1"/>
  <c r="S28" i="25"/>
  <c r="R28" i="25"/>
  <c r="Q28" i="25"/>
  <c r="P28" i="25"/>
  <c r="E28" i="25"/>
  <c r="S27" i="25"/>
  <c r="R27" i="25"/>
  <c r="Q27" i="25"/>
  <c r="P27" i="25"/>
  <c r="E27" i="25"/>
  <c r="U27" i="25" s="1"/>
  <c r="O25" i="25"/>
  <c r="N25" i="25"/>
  <c r="M25" i="25"/>
  <c r="L25" i="25"/>
  <c r="K25" i="25"/>
  <c r="J25" i="25"/>
  <c r="I25" i="25"/>
  <c r="S25" i="25" s="1"/>
  <c r="H25" i="25"/>
  <c r="R25" i="25" s="1"/>
  <c r="G25" i="25"/>
  <c r="F25" i="25"/>
  <c r="E25" i="25"/>
  <c r="C25" i="25"/>
  <c r="B25" i="25"/>
  <c r="S24" i="25"/>
  <c r="R24" i="25"/>
  <c r="Q24" i="25"/>
  <c r="P24" i="25"/>
  <c r="E24" i="25"/>
  <c r="U24" i="25" s="1"/>
  <c r="S23" i="25"/>
  <c r="R23" i="25"/>
  <c r="Q23" i="25"/>
  <c r="P23" i="25"/>
  <c r="E23" i="25"/>
  <c r="S22" i="25"/>
  <c r="R22" i="25"/>
  <c r="Q22" i="25"/>
  <c r="P22" i="25"/>
  <c r="E22" i="25"/>
  <c r="U22" i="25" s="1"/>
  <c r="T21" i="25"/>
  <c r="S21" i="25"/>
  <c r="R21" i="25"/>
  <c r="Q21" i="25"/>
  <c r="P21" i="25"/>
  <c r="E21" i="25"/>
  <c r="U21" i="25" s="1"/>
  <c r="S20" i="25"/>
  <c r="R20" i="25"/>
  <c r="Q20" i="25"/>
  <c r="P20" i="25"/>
  <c r="E20" i="25"/>
  <c r="T19" i="25"/>
  <c r="S19" i="25"/>
  <c r="R19" i="25"/>
  <c r="Q19" i="25"/>
  <c r="P19" i="25"/>
  <c r="E19" i="25"/>
  <c r="U19" i="25" s="1"/>
  <c r="U18" i="25"/>
  <c r="S18" i="25"/>
  <c r="R18" i="25"/>
  <c r="Q18" i="25"/>
  <c r="P18" i="25"/>
  <c r="E18" i="25"/>
  <c r="T18" i="25" s="1"/>
  <c r="O16" i="25"/>
  <c r="N16" i="25"/>
  <c r="M16" i="25"/>
  <c r="L16" i="25"/>
  <c r="K16" i="25"/>
  <c r="J16" i="25"/>
  <c r="I16" i="25"/>
  <c r="S16" i="25" s="1"/>
  <c r="H16" i="25"/>
  <c r="G16" i="25"/>
  <c r="F16" i="25"/>
  <c r="C16" i="25"/>
  <c r="B16" i="25"/>
  <c r="T15" i="25"/>
  <c r="S15" i="25"/>
  <c r="R15" i="25"/>
  <c r="Q15" i="25"/>
  <c r="P15" i="25"/>
  <c r="E15" i="25"/>
  <c r="U15" i="25" s="1"/>
  <c r="S14" i="25"/>
  <c r="R14" i="25"/>
  <c r="Q14" i="25"/>
  <c r="P14" i="25"/>
  <c r="E14" i="25"/>
  <c r="U14" i="25" s="1"/>
  <c r="S13" i="25"/>
  <c r="R13" i="25"/>
  <c r="Q13" i="25"/>
  <c r="P13" i="25"/>
  <c r="E13" i="25"/>
  <c r="U13" i="25" s="1"/>
  <c r="S12" i="25"/>
  <c r="R12" i="25"/>
  <c r="Q12" i="25"/>
  <c r="P12" i="25"/>
  <c r="E12" i="25"/>
  <c r="S11" i="25"/>
  <c r="R11" i="25"/>
  <c r="Q11" i="25"/>
  <c r="P11" i="25"/>
  <c r="E11" i="25"/>
  <c r="U11" i="25" s="1"/>
  <c r="S10" i="25"/>
  <c r="R10" i="25"/>
  <c r="Q10" i="25"/>
  <c r="P10" i="25"/>
  <c r="E10" i="25"/>
  <c r="U10" i="25" s="1"/>
  <c r="S9" i="25"/>
  <c r="R9" i="25"/>
  <c r="Q9" i="25"/>
  <c r="P9" i="25"/>
  <c r="E9" i="25"/>
  <c r="U9" i="25" s="1"/>
  <c r="U96" i="24"/>
  <c r="T96" i="24"/>
  <c r="S96" i="24"/>
  <c r="R96" i="24"/>
  <c r="Q96" i="24"/>
  <c r="P96" i="24"/>
  <c r="E96" i="24"/>
  <c r="T95" i="24"/>
  <c r="S95" i="24"/>
  <c r="R95" i="24"/>
  <c r="Q95" i="24"/>
  <c r="P95" i="24"/>
  <c r="E95" i="24"/>
  <c r="U95" i="24" s="1"/>
  <c r="S94" i="24"/>
  <c r="R94" i="24"/>
  <c r="Q94" i="24"/>
  <c r="P94" i="24"/>
  <c r="E94" i="24"/>
  <c r="U94" i="24" s="1"/>
  <c r="S93" i="24"/>
  <c r="R93" i="24"/>
  <c r="Q93" i="24"/>
  <c r="P93" i="24"/>
  <c r="E93" i="24"/>
  <c r="U93" i="24" s="1"/>
  <c r="S92" i="24"/>
  <c r="R92" i="24"/>
  <c r="Q92" i="24"/>
  <c r="P92" i="24"/>
  <c r="E92" i="24"/>
  <c r="S91" i="24"/>
  <c r="R91" i="24"/>
  <c r="Q91" i="24"/>
  <c r="P91" i="24"/>
  <c r="E91" i="24"/>
  <c r="T90" i="24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U88" i="24"/>
  <c r="T88" i="24"/>
  <c r="S88" i="24"/>
  <c r="R88" i="24"/>
  <c r="Q88" i="24"/>
  <c r="P88" i="24"/>
  <c r="E88" i="24"/>
  <c r="S86" i="24"/>
  <c r="R86" i="24"/>
  <c r="Q86" i="24"/>
  <c r="P86" i="24"/>
  <c r="E86" i="24"/>
  <c r="U86" i="24" s="1"/>
  <c r="O74" i="24"/>
  <c r="N74" i="24"/>
  <c r="M74" i="24"/>
  <c r="L74" i="24"/>
  <c r="K74" i="24"/>
  <c r="J74" i="24"/>
  <c r="I74" i="24"/>
  <c r="S74" i="24" s="1"/>
  <c r="H74" i="24"/>
  <c r="G74" i="24"/>
  <c r="F74" i="24"/>
  <c r="C74" i="24"/>
  <c r="B74" i="24"/>
  <c r="S73" i="24"/>
  <c r="O73" i="24"/>
  <c r="N73" i="24"/>
  <c r="M73" i="24"/>
  <c r="L73" i="24"/>
  <c r="K73" i="24"/>
  <c r="J73" i="24"/>
  <c r="I73" i="24"/>
  <c r="H73" i="24"/>
  <c r="R73" i="24" s="1"/>
  <c r="G73" i="24"/>
  <c r="F73" i="24"/>
  <c r="C73" i="24"/>
  <c r="B73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E72" i="24" s="1"/>
  <c r="S71" i="24"/>
  <c r="R71" i="24"/>
  <c r="Q71" i="24"/>
  <c r="P71" i="24"/>
  <c r="E71" i="24"/>
  <c r="U71" i="24" s="1"/>
  <c r="S70" i="24"/>
  <c r="R70" i="24"/>
  <c r="Q70" i="24"/>
  <c r="P70" i="24"/>
  <c r="E70" i="24"/>
  <c r="U70" i="24" s="1"/>
  <c r="O68" i="24"/>
  <c r="N68" i="24"/>
  <c r="M68" i="24"/>
  <c r="L68" i="24"/>
  <c r="K68" i="24"/>
  <c r="J68" i="24"/>
  <c r="I68" i="24"/>
  <c r="S68" i="24" s="1"/>
  <c r="H68" i="24"/>
  <c r="R68" i="24" s="1"/>
  <c r="G68" i="24"/>
  <c r="F68" i="24"/>
  <c r="C68" i="24"/>
  <c r="B68" i="24"/>
  <c r="O67" i="24"/>
  <c r="N67" i="24"/>
  <c r="M67" i="24"/>
  <c r="L67" i="24"/>
  <c r="K67" i="24"/>
  <c r="J67" i="24"/>
  <c r="I67" i="24"/>
  <c r="S67" i="24" s="1"/>
  <c r="H67" i="24"/>
  <c r="R67" i="24" s="1"/>
  <c r="G67" i="24"/>
  <c r="F67" i="24"/>
  <c r="C67" i="24"/>
  <c r="B67" i="24"/>
  <c r="S66" i="24"/>
  <c r="R66" i="24"/>
  <c r="Q66" i="24"/>
  <c r="P66" i="24"/>
  <c r="E66" i="24"/>
  <c r="U66" i="24" s="1"/>
  <c r="U65" i="24"/>
  <c r="S65" i="24"/>
  <c r="R65" i="24"/>
  <c r="Q65" i="24"/>
  <c r="P65" i="24"/>
  <c r="E65" i="24"/>
  <c r="T65" i="24" s="1"/>
  <c r="U64" i="24"/>
  <c r="T64" i="24"/>
  <c r="S64" i="24"/>
  <c r="R64" i="24"/>
  <c r="Q64" i="24"/>
  <c r="P64" i="24"/>
  <c r="E64" i="24"/>
  <c r="U63" i="24"/>
  <c r="S63" i="24"/>
  <c r="R63" i="24"/>
  <c r="Q63" i="24"/>
  <c r="P63" i="24"/>
  <c r="E63" i="24"/>
  <c r="T63" i="24" s="1"/>
  <c r="S62" i="24"/>
  <c r="R62" i="24"/>
  <c r="Q62" i="24"/>
  <c r="P62" i="24"/>
  <c r="E62" i="24"/>
  <c r="U62" i="24" s="1"/>
  <c r="O60" i="24"/>
  <c r="N60" i="24"/>
  <c r="M60" i="24"/>
  <c r="L60" i="24"/>
  <c r="K60" i="24"/>
  <c r="J60" i="24"/>
  <c r="I60" i="24"/>
  <c r="S60" i="24" s="1"/>
  <c r="H60" i="24"/>
  <c r="R60" i="24" s="1"/>
  <c r="C60" i="24"/>
  <c r="B60" i="24"/>
  <c r="S59" i="24"/>
  <c r="R59" i="24"/>
  <c r="Q59" i="24"/>
  <c r="P59" i="24"/>
  <c r="E59" i="24"/>
  <c r="S58" i="24"/>
  <c r="R58" i="24"/>
  <c r="Q58" i="24"/>
  <c r="P58" i="24"/>
  <c r="E58" i="24"/>
  <c r="U58" i="24" s="1"/>
  <c r="U57" i="24"/>
  <c r="S57" i="24"/>
  <c r="R57" i="24"/>
  <c r="Q57" i="24"/>
  <c r="P57" i="24"/>
  <c r="E57" i="24"/>
  <c r="T57" i="24" s="1"/>
  <c r="U56" i="24"/>
  <c r="T56" i="24"/>
  <c r="S56" i="24"/>
  <c r="R56" i="24"/>
  <c r="Q56" i="24"/>
  <c r="P56" i="24"/>
  <c r="E56" i="24"/>
  <c r="O54" i="24"/>
  <c r="N54" i="24"/>
  <c r="M54" i="24"/>
  <c r="L54" i="24"/>
  <c r="K54" i="24"/>
  <c r="J54" i="24"/>
  <c r="I54" i="24"/>
  <c r="S54" i="24" s="1"/>
  <c r="H54" i="24"/>
  <c r="R54" i="24" s="1"/>
  <c r="G54" i="24"/>
  <c r="F54" i="24"/>
  <c r="C54" i="24"/>
  <c r="B54" i="24"/>
  <c r="E54" i="24" s="1"/>
  <c r="U53" i="24"/>
  <c r="T53" i="24"/>
  <c r="S53" i="24"/>
  <c r="R53" i="24"/>
  <c r="Q53" i="24"/>
  <c r="P53" i="24"/>
  <c r="E53" i="24"/>
  <c r="U52" i="24"/>
  <c r="S52" i="24"/>
  <c r="R52" i="24"/>
  <c r="Q52" i="24"/>
  <c r="P52" i="24"/>
  <c r="E52" i="24"/>
  <c r="T52" i="24" s="1"/>
  <c r="T51" i="24"/>
  <c r="S51" i="24"/>
  <c r="R51" i="24"/>
  <c r="Q51" i="24"/>
  <c r="P51" i="24"/>
  <c r="E51" i="24"/>
  <c r="U51" i="24" s="1"/>
  <c r="S50" i="24"/>
  <c r="R50" i="24"/>
  <c r="Q50" i="24"/>
  <c r="P50" i="24"/>
  <c r="E50" i="24"/>
  <c r="S49" i="24"/>
  <c r="R49" i="24"/>
  <c r="Q49" i="24"/>
  <c r="P49" i="24"/>
  <c r="E49" i="24"/>
  <c r="S48" i="24"/>
  <c r="R48" i="24"/>
  <c r="Q48" i="24"/>
  <c r="P48" i="24"/>
  <c r="E48" i="24"/>
  <c r="T48" i="24" s="1"/>
  <c r="U47" i="24"/>
  <c r="T47" i="24"/>
  <c r="S47" i="24"/>
  <c r="R47" i="24"/>
  <c r="Q47" i="24"/>
  <c r="P47" i="24"/>
  <c r="E47" i="24"/>
  <c r="S46" i="24"/>
  <c r="R46" i="24"/>
  <c r="Q46" i="24"/>
  <c r="P46" i="24"/>
  <c r="E46" i="24"/>
  <c r="U46" i="24" s="1"/>
  <c r="U45" i="24"/>
  <c r="T45" i="24"/>
  <c r="S45" i="24"/>
  <c r="R45" i="24"/>
  <c r="Q45" i="24"/>
  <c r="P45" i="24"/>
  <c r="E45" i="24"/>
  <c r="U44" i="24"/>
  <c r="S44" i="24"/>
  <c r="R44" i="24"/>
  <c r="Q44" i="24"/>
  <c r="P44" i="24"/>
  <c r="E44" i="24"/>
  <c r="T44" i="24" s="1"/>
  <c r="T43" i="24"/>
  <c r="S43" i="24"/>
  <c r="R43" i="24"/>
  <c r="Q43" i="24"/>
  <c r="P43" i="24"/>
  <c r="E43" i="24"/>
  <c r="U43" i="24" s="1"/>
  <c r="O41" i="24"/>
  <c r="N41" i="24"/>
  <c r="M41" i="24"/>
  <c r="Q41" i="24" s="1"/>
  <c r="L41" i="24"/>
  <c r="K41" i="24"/>
  <c r="J41" i="24"/>
  <c r="I41" i="24"/>
  <c r="S41" i="24" s="1"/>
  <c r="H41" i="24"/>
  <c r="R41" i="24" s="1"/>
  <c r="G41" i="24"/>
  <c r="F41" i="24"/>
  <c r="E41" i="24"/>
  <c r="C41" i="24"/>
  <c r="B41" i="24"/>
  <c r="S40" i="24"/>
  <c r="R40" i="24"/>
  <c r="Q40" i="24"/>
  <c r="P40" i="24"/>
  <c r="E40" i="24"/>
  <c r="U40" i="24" s="1"/>
  <c r="S39" i="24"/>
  <c r="R39" i="24"/>
  <c r="Q39" i="24"/>
  <c r="P39" i="24"/>
  <c r="E39" i="24"/>
  <c r="S38" i="24"/>
  <c r="R38" i="24"/>
  <c r="Q38" i="24"/>
  <c r="P38" i="24"/>
  <c r="E38" i="24"/>
  <c r="S37" i="24"/>
  <c r="R37" i="24"/>
  <c r="Q37" i="24"/>
  <c r="P37" i="24"/>
  <c r="E37" i="24"/>
  <c r="T37" i="24" s="1"/>
  <c r="S36" i="24"/>
  <c r="R36" i="24"/>
  <c r="Q36" i="24"/>
  <c r="P36" i="24"/>
  <c r="T36" i="24" s="1"/>
  <c r="E36" i="24"/>
  <c r="U36" i="24" s="1"/>
  <c r="O34" i="24"/>
  <c r="N34" i="24"/>
  <c r="M34" i="24"/>
  <c r="L34" i="24"/>
  <c r="K34" i="24"/>
  <c r="J34" i="24"/>
  <c r="R34" i="24" s="1"/>
  <c r="I34" i="24"/>
  <c r="S34" i="24" s="1"/>
  <c r="H34" i="24"/>
  <c r="G34" i="24"/>
  <c r="F34" i="24"/>
  <c r="C34" i="24"/>
  <c r="B34" i="24"/>
  <c r="S33" i="24"/>
  <c r="R33" i="24"/>
  <c r="Q33" i="24"/>
  <c r="P33" i="24"/>
  <c r="T33" i="24" s="1"/>
  <c r="E33" i="24"/>
  <c r="U33" i="24" s="1"/>
  <c r="S31" i="24"/>
  <c r="O31" i="24"/>
  <c r="N31" i="24"/>
  <c r="M31" i="24"/>
  <c r="L31" i="24"/>
  <c r="K31" i="24"/>
  <c r="J31" i="24"/>
  <c r="I31" i="24"/>
  <c r="H31" i="24"/>
  <c r="R31" i="24" s="1"/>
  <c r="G31" i="24"/>
  <c r="F31" i="24"/>
  <c r="C31" i="24"/>
  <c r="B31" i="24"/>
  <c r="U30" i="24"/>
  <c r="S30" i="24"/>
  <c r="R30" i="24"/>
  <c r="Q30" i="24"/>
  <c r="P30" i="24"/>
  <c r="E30" i="24"/>
  <c r="T30" i="24" s="1"/>
  <c r="T29" i="24"/>
  <c r="S29" i="24"/>
  <c r="R29" i="24"/>
  <c r="Q29" i="24"/>
  <c r="P29" i="24"/>
  <c r="E29" i="24"/>
  <c r="U29" i="24" s="1"/>
  <c r="U28" i="24"/>
  <c r="S28" i="24"/>
  <c r="R28" i="24"/>
  <c r="Q28" i="24"/>
  <c r="P28" i="24"/>
  <c r="E28" i="24"/>
  <c r="T28" i="24" s="1"/>
  <c r="U27" i="24"/>
  <c r="T27" i="24"/>
  <c r="S27" i="24"/>
  <c r="R27" i="24"/>
  <c r="Q27" i="24"/>
  <c r="P27" i="24"/>
  <c r="E27" i="24"/>
  <c r="O25" i="24"/>
  <c r="N25" i="24"/>
  <c r="M25" i="24"/>
  <c r="L25" i="24"/>
  <c r="K25" i="24"/>
  <c r="J25" i="24"/>
  <c r="I25" i="24"/>
  <c r="S25" i="24" s="1"/>
  <c r="H25" i="24"/>
  <c r="R25" i="24" s="1"/>
  <c r="G25" i="24"/>
  <c r="F25" i="24"/>
  <c r="C25" i="24"/>
  <c r="B25" i="24"/>
  <c r="S24" i="24"/>
  <c r="R24" i="24"/>
  <c r="Q24" i="24"/>
  <c r="P24" i="24"/>
  <c r="E24" i="24"/>
  <c r="T24" i="24" s="1"/>
  <c r="T23" i="24"/>
  <c r="S23" i="24"/>
  <c r="R23" i="24"/>
  <c r="Q23" i="24"/>
  <c r="P23" i="24"/>
  <c r="E23" i="24"/>
  <c r="U23" i="24" s="1"/>
  <c r="S22" i="24"/>
  <c r="R22" i="24"/>
  <c r="Q22" i="24"/>
  <c r="P22" i="24"/>
  <c r="E22" i="24"/>
  <c r="S21" i="24"/>
  <c r="R21" i="24"/>
  <c r="Q21" i="24"/>
  <c r="P21" i="24"/>
  <c r="E21" i="24"/>
  <c r="S20" i="24"/>
  <c r="R20" i="24"/>
  <c r="Q20" i="24"/>
  <c r="P20" i="24"/>
  <c r="E20" i="24"/>
  <c r="T20" i="24" s="1"/>
  <c r="U19" i="24"/>
  <c r="T19" i="24"/>
  <c r="S19" i="24"/>
  <c r="R19" i="24"/>
  <c r="Q19" i="24"/>
  <c r="P19" i="24"/>
  <c r="E19" i="24"/>
  <c r="S18" i="24"/>
  <c r="R18" i="24"/>
  <c r="Q18" i="24"/>
  <c r="P18" i="24"/>
  <c r="E18" i="24"/>
  <c r="O16" i="24"/>
  <c r="N16" i="24"/>
  <c r="M16" i="24"/>
  <c r="L16" i="24"/>
  <c r="K16" i="24"/>
  <c r="J16" i="24"/>
  <c r="I16" i="24"/>
  <c r="S16" i="24" s="1"/>
  <c r="H16" i="24"/>
  <c r="R16" i="24" s="1"/>
  <c r="G16" i="24"/>
  <c r="F16" i="24"/>
  <c r="C16" i="24"/>
  <c r="B16" i="24"/>
  <c r="S15" i="24"/>
  <c r="R15" i="24"/>
  <c r="Q15" i="24"/>
  <c r="P15" i="24"/>
  <c r="E15" i="24"/>
  <c r="T15" i="24" s="1"/>
  <c r="U14" i="24"/>
  <c r="T14" i="24"/>
  <c r="S14" i="24"/>
  <c r="R14" i="24"/>
  <c r="Q14" i="24"/>
  <c r="P14" i="24"/>
  <c r="E14" i="24"/>
  <c r="S13" i="24"/>
  <c r="R13" i="24"/>
  <c r="Q13" i="24"/>
  <c r="P13" i="24"/>
  <c r="E13" i="24"/>
  <c r="U13" i="24" s="1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S9" i="24"/>
  <c r="R9" i="24"/>
  <c r="Q9" i="24"/>
  <c r="P9" i="24"/>
  <c r="E9" i="24"/>
  <c r="U96" i="23"/>
  <c r="T96" i="23"/>
  <c r="S96" i="23"/>
  <c r="R96" i="23"/>
  <c r="Q96" i="23"/>
  <c r="P96" i="23"/>
  <c r="E96" i="23"/>
  <c r="U95" i="23"/>
  <c r="S95" i="23"/>
  <c r="R95" i="23"/>
  <c r="Q95" i="23"/>
  <c r="P95" i="23"/>
  <c r="E95" i="23"/>
  <c r="T95" i="23" s="1"/>
  <c r="U94" i="23"/>
  <c r="S94" i="23"/>
  <c r="R94" i="23"/>
  <c r="Q94" i="23"/>
  <c r="P94" i="23"/>
  <c r="E94" i="23"/>
  <c r="T94" i="23" s="1"/>
  <c r="U93" i="23"/>
  <c r="T93" i="23"/>
  <c r="S93" i="23"/>
  <c r="R93" i="23"/>
  <c r="Q93" i="23"/>
  <c r="P93" i="23"/>
  <c r="E93" i="23"/>
  <c r="S92" i="23"/>
  <c r="R92" i="23"/>
  <c r="Q92" i="23"/>
  <c r="P92" i="23"/>
  <c r="E92" i="23"/>
  <c r="S91" i="23"/>
  <c r="R91" i="23"/>
  <c r="Q91" i="23"/>
  <c r="P91" i="23"/>
  <c r="E91" i="23"/>
  <c r="S90" i="23"/>
  <c r="R90" i="23"/>
  <c r="Q90" i="23"/>
  <c r="P90" i="23"/>
  <c r="E90" i="23"/>
  <c r="S89" i="23"/>
  <c r="R89" i="23"/>
  <c r="Q89" i="23"/>
  <c r="P89" i="23"/>
  <c r="E89" i="23"/>
  <c r="T89" i="23" s="1"/>
  <c r="U88" i="23"/>
  <c r="S88" i="23"/>
  <c r="R88" i="23"/>
  <c r="Q88" i="23"/>
  <c r="P88" i="23"/>
  <c r="E88" i="23"/>
  <c r="T88" i="23" s="1"/>
  <c r="S86" i="23"/>
  <c r="R86" i="23"/>
  <c r="Q86" i="23"/>
  <c r="P86" i="23"/>
  <c r="E86" i="23"/>
  <c r="O74" i="23"/>
  <c r="N74" i="23"/>
  <c r="M74" i="23"/>
  <c r="L74" i="23"/>
  <c r="K74" i="23"/>
  <c r="J74" i="23"/>
  <c r="I74" i="23"/>
  <c r="S74" i="23" s="1"/>
  <c r="H74" i="23"/>
  <c r="G74" i="23"/>
  <c r="F74" i="23"/>
  <c r="C74" i="23"/>
  <c r="B74" i="23"/>
  <c r="O73" i="23"/>
  <c r="N73" i="23"/>
  <c r="M73" i="23"/>
  <c r="L73" i="23"/>
  <c r="K73" i="23"/>
  <c r="J73" i="23"/>
  <c r="I73" i="23"/>
  <c r="S73" i="23" s="1"/>
  <c r="H73" i="23"/>
  <c r="G73" i="23"/>
  <c r="F73" i="23"/>
  <c r="C73" i="23"/>
  <c r="B73" i="23"/>
  <c r="E73" i="23" s="1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U71" i="23"/>
  <c r="S71" i="23"/>
  <c r="R71" i="23"/>
  <c r="Q71" i="23"/>
  <c r="P71" i="23"/>
  <c r="E71" i="23"/>
  <c r="T71" i="23" s="1"/>
  <c r="U70" i="23"/>
  <c r="T70" i="23"/>
  <c r="S70" i="23"/>
  <c r="R70" i="23"/>
  <c r="Q70" i="23"/>
  <c r="P70" i="23"/>
  <c r="E70" i="23"/>
  <c r="O68" i="23"/>
  <c r="N68" i="23"/>
  <c r="M68" i="23"/>
  <c r="L68" i="23"/>
  <c r="K68" i="23"/>
  <c r="J68" i="23"/>
  <c r="I68" i="23"/>
  <c r="S68" i="23" s="1"/>
  <c r="H68" i="23"/>
  <c r="G68" i="23"/>
  <c r="F68" i="23"/>
  <c r="C68" i="23"/>
  <c r="B68" i="23"/>
  <c r="O67" i="23"/>
  <c r="N67" i="23"/>
  <c r="M67" i="23"/>
  <c r="L67" i="23"/>
  <c r="K67" i="23"/>
  <c r="J67" i="23"/>
  <c r="I67" i="23"/>
  <c r="H67" i="23"/>
  <c r="R67" i="23" s="1"/>
  <c r="G67" i="23"/>
  <c r="F67" i="23"/>
  <c r="C67" i="23"/>
  <c r="B67" i="23"/>
  <c r="S66" i="23"/>
  <c r="R66" i="23"/>
  <c r="Q66" i="23"/>
  <c r="P66" i="23"/>
  <c r="E66" i="23"/>
  <c r="T66" i="23" s="1"/>
  <c r="S65" i="23"/>
  <c r="R65" i="23"/>
  <c r="Q65" i="23"/>
  <c r="P65" i="23"/>
  <c r="E65" i="23"/>
  <c r="U65" i="23" s="1"/>
  <c r="U64" i="23"/>
  <c r="S64" i="23"/>
  <c r="R64" i="23"/>
  <c r="Q64" i="23"/>
  <c r="P64" i="23"/>
  <c r="E64" i="23"/>
  <c r="T64" i="23" s="1"/>
  <c r="U63" i="23"/>
  <c r="T63" i="23"/>
  <c r="S63" i="23"/>
  <c r="R63" i="23"/>
  <c r="Q63" i="23"/>
  <c r="P63" i="23"/>
  <c r="E63" i="23"/>
  <c r="U62" i="23"/>
  <c r="S62" i="23"/>
  <c r="R62" i="23"/>
  <c r="Q62" i="23"/>
  <c r="P62" i="23"/>
  <c r="E62" i="23"/>
  <c r="T62" i="23" s="1"/>
  <c r="O60" i="23"/>
  <c r="N60" i="23"/>
  <c r="M60" i="23"/>
  <c r="L60" i="23"/>
  <c r="K60" i="23"/>
  <c r="J60" i="23"/>
  <c r="I60" i="23"/>
  <c r="S60" i="23" s="1"/>
  <c r="H60" i="23"/>
  <c r="R60" i="23" s="1"/>
  <c r="C60" i="23"/>
  <c r="B60" i="23"/>
  <c r="S59" i="23"/>
  <c r="R59" i="23"/>
  <c r="Q59" i="23"/>
  <c r="P59" i="23"/>
  <c r="E59" i="23"/>
  <c r="S58" i="23"/>
  <c r="R58" i="23"/>
  <c r="Q58" i="23"/>
  <c r="P58" i="23"/>
  <c r="E58" i="23"/>
  <c r="S57" i="23"/>
  <c r="R57" i="23"/>
  <c r="Q57" i="23"/>
  <c r="P57" i="23"/>
  <c r="E57" i="23"/>
  <c r="S56" i="23"/>
  <c r="R56" i="23"/>
  <c r="Q56" i="23"/>
  <c r="P56" i="23"/>
  <c r="E56" i="23"/>
  <c r="U56" i="23" s="1"/>
  <c r="O54" i="23"/>
  <c r="N54" i="23"/>
  <c r="M54" i="23"/>
  <c r="L54" i="23"/>
  <c r="K54" i="23"/>
  <c r="J54" i="23"/>
  <c r="I54" i="23"/>
  <c r="H54" i="23"/>
  <c r="R54" i="23" s="1"/>
  <c r="G54" i="23"/>
  <c r="F54" i="23"/>
  <c r="C54" i="23"/>
  <c r="B54" i="23"/>
  <c r="S53" i="23"/>
  <c r="R53" i="23"/>
  <c r="Q53" i="23"/>
  <c r="P53" i="23"/>
  <c r="E53" i="23"/>
  <c r="T52" i="23"/>
  <c r="S52" i="23"/>
  <c r="R52" i="23"/>
  <c r="Q52" i="23"/>
  <c r="P52" i="23"/>
  <c r="E52" i="23"/>
  <c r="U52" i="23" s="1"/>
  <c r="U51" i="23"/>
  <c r="S51" i="23"/>
  <c r="R51" i="23"/>
  <c r="Q51" i="23"/>
  <c r="P51" i="23"/>
  <c r="E51" i="23"/>
  <c r="T51" i="23" s="1"/>
  <c r="U50" i="23"/>
  <c r="T50" i="23"/>
  <c r="S50" i="23"/>
  <c r="R50" i="23"/>
  <c r="Q50" i="23"/>
  <c r="P50" i="23"/>
  <c r="E50" i="23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U46" i="23"/>
  <c r="S46" i="23"/>
  <c r="R46" i="23"/>
  <c r="Q46" i="23"/>
  <c r="P46" i="23"/>
  <c r="E46" i="23"/>
  <c r="T46" i="23" s="1"/>
  <c r="S45" i="23"/>
  <c r="R45" i="23"/>
  <c r="Q45" i="23"/>
  <c r="P45" i="23"/>
  <c r="E45" i="23"/>
  <c r="S44" i="23"/>
  <c r="R44" i="23"/>
  <c r="Q44" i="23"/>
  <c r="P44" i="23"/>
  <c r="E44" i="23"/>
  <c r="U43" i="23"/>
  <c r="S43" i="23"/>
  <c r="R43" i="23"/>
  <c r="Q43" i="23"/>
  <c r="P43" i="23"/>
  <c r="E43" i="23"/>
  <c r="T43" i="23" s="1"/>
  <c r="S41" i="23"/>
  <c r="O41" i="23"/>
  <c r="N41" i="23"/>
  <c r="M41" i="23"/>
  <c r="L41" i="23"/>
  <c r="K41" i="23"/>
  <c r="J41" i="23"/>
  <c r="I41" i="23"/>
  <c r="H41" i="23"/>
  <c r="R41" i="23" s="1"/>
  <c r="G41" i="23"/>
  <c r="F41" i="23"/>
  <c r="C41" i="23"/>
  <c r="B41" i="23"/>
  <c r="U40" i="23"/>
  <c r="S40" i="23"/>
  <c r="R40" i="23"/>
  <c r="Q40" i="23"/>
  <c r="P40" i="23"/>
  <c r="E40" i="23"/>
  <c r="T40" i="23" s="1"/>
  <c r="U39" i="23"/>
  <c r="T39" i="23"/>
  <c r="S39" i="23"/>
  <c r="R39" i="23"/>
  <c r="Q39" i="23"/>
  <c r="P39" i="23"/>
  <c r="E39" i="23"/>
  <c r="U38" i="23"/>
  <c r="S38" i="23"/>
  <c r="R38" i="23"/>
  <c r="Q38" i="23"/>
  <c r="P38" i="23"/>
  <c r="E38" i="23"/>
  <c r="T38" i="23" s="1"/>
  <c r="S37" i="23"/>
  <c r="R37" i="23"/>
  <c r="Q37" i="23"/>
  <c r="P37" i="23"/>
  <c r="E37" i="23"/>
  <c r="S36" i="23"/>
  <c r="R36" i="23"/>
  <c r="Q36" i="23"/>
  <c r="P36" i="23"/>
  <c r="E36" i="23"/>
  <c r="O34" i="23"/>
  <c r="N34" i="23"/>
  <c r="M34" i="23"/>
  <c r="L34" i="23"/>
  <c r="K34" i="23"/>
  <c r="J34" i="23"/>
  <c r="I34" i="23"/>
  <c r="S34" i="23" s="1"/>
  <c r="H34" i="23"/>
  <c r="R34" i="23" s="1"/>
  <c r="G34" i="23"/>
  <c r="F34" i="23"/>
  <c r="C34" i="23"/>
  <c r="B34" i="23"/>
  <c r="E34" i="23" s="1"/>
  <c r="S33" i="23"/>
  <c r="R33" i="23"/>
  <c r="Q33" i="23"/>
  <c r="P33" i="23"/>
  <c r="E33" i="23"/>
  <c r="O31" i="23"/>
  <c r="N31" i="23"/>
  <c r="M31" i="23"/>
  <c r="L31" i="23"/>
  <c r="K31" i="23"/>
  <c r="J31" i="23"/>
  <c r="I31" i="23"/>
  <c r="S31" i="23" s="1"/>
  <c r="H31" i="23"/>
  <c r="R31" i="23" s="1"/>
  <c r="G31" i="23"/>
  <c r="F31" i="23"/>
  <c r="C31" i="23"/>
  <c r="B31" i="23"/>
  <c r="S30" i="23"/>
  <c r="R30" i="23"/>
  <c r="Q30" i="23"/>
  <c r="P30" i="23"/>
  <c r="E30" i="23"/>
  <c r="S29" i="23"/>
  <c r="R29" i="23"/>
  <c r="Q29" i="23"/>
  <c r="P29" i="23"/>
  <c r="E29" i="23"/>
  <c r="T29" i="23" s="1"/>
  <c r="S28" i="23"/>
  <c r="R28" i="23"/>
  <c r="Q28" i="23"/>
  <c r="P28" i="23"/>
  <c r="E28" i="23"/>
  <c r="S27" i="23"/>
  <c r="R27" i="23"/>
  <c r="Q27" i="23"/>
  <c r="P27" i="23"/>
  <c r="E27" i="23"/>
  <c r="O25" i="23"/>
  <c r="N25" i="23"/>
  <c r="M25" i="23"/>
  <c r="L25" i="23"/>
  <c r="K25" i="23"/>
  <c r="J25" i="23"/>
  <c r="I25" i="23"/>
  <c r="S25" i="23" s="1"/>
  <c r="H25" i="23"/>
  <c r="R25" i="23" s="1"/>
  <c r="G25" i="23"/>
  <c r="F25" i="23"/>
  <c r="C25" i="23"/>
  <c r="B25" i="23"/>
  <c r="S24" i="23"/>
  <c r="R24" i="23"/>
  <c r="Q24" i="23"/>
  <c r="P24" i="23"/>
  <c r="E24" i="23"/>
  <c r="U24" i="23" s="1"/>
  <c r="T23" i="23"/>
  <c r="S23" i="23"/>
  <c r="R23" i="23"/>
  <c r="Q23" i="23"/>
  <c r="P23" i="23"/>
  <c r="E23" i="23"/>
  <c r="U23" i="23" s="1"/>
  <c r="U22" i="23"/>
  <c r="S22" i="23"/>
  <c r="R22" i="23"/>
  <c r="Q22" i="23"/>
  <c r="P22" i="23"/>
  <c r="E22" i="23"/>
  <c r="T22" i="23" s="1"/>
  <c r="U21" i="23"/>
  <c r="T21" i="23"/>
  <c r="S21" i="23"/>
  <c r="R21" i="23"/>
  <c r="Q21" i="23"/>
  <c r="P21" i="23"/>
  <c r="E21" i="23"/>
  <c r="S20" i="23"/>
  <c r="R20" i="23"/>
  <c r="Q20" i="23"/>
  <c r="P20" i="23"/>
  <c r="E20" i="23"/>
  <c r="S19" i="23"/>
  <c r="R19" i="23"/>
  <c r="Q19" i="23"/>
  <c r="P19" i="23"/>
  <c r="E19" i="23"/>
  <c r="U18" i="23"/>
  <c r="S18" i="23"/>
  <c r="R18" i="23"/>
  <c r="Q18" i="23"/>
  <c r="P18" i="23"/>
  <c r="E18" i="23"/>
  <c r="T18" i="23" s="1"/>
  <c r="O16" i="23"/>
  <c r="N16" i="23"/>
  <c r="M16" i="23"/>
  <c r="L16" i="23"/>
  <c r="K16" i="23"/>
  <c r="J16" i="23"/>
  <c r="I16" i="23"/>
  <c r="H16" i="23"/>
  <c r="R16" i="23" s="1"/>
  <c r="G16" i="23"/>
  <c r="F16" i="23"/>
  <c r="C16" i="23"/>
  <c r="B16" i="23"/>
  <c r="S15" i="23"/>
  <c r="R15" i="23"/>
  <c r="Q15" i="23"/>
  <c r="P15" i="23"/>
  <c r="E15" i="23"/>
  <c r="T15" i="23" s="1"/>
  <c r="S14" i="23"/>
  <c r="R14" i="23"/>
  <c r="Q14" i="23"/>
  <c r="P14" i="23"/>
  <c r="E14" i="23"/>
  <c r="S13" i="23"/>
  <c r="R13" i="23"/>
  <c r="Q13" i="23"/>
  <c r="P13" i="23"/>
  <c r="E13" i="23"/>
  <c r="U13" i="23" s="1"/>
  <c r="U12" i="23"/>
  <c r="T12" i="23"/>
  <c r="S12" i="23"/>
  <c r="R12" i="23"/>
  <c r="Q12" i="23"/>
  <c r="P12" i="23"/>
  <c r="E12" i="23"/>
  <c r="U11" i="23"/>
  <c r="S11" i="23"/>
  <c r="R11" i="23"/>
  <c r="Q11" i="23"/>
  <c r="P11" i="23"/>
  <c r="E11" i="23"/>
  <c r="T11" i="23" s="1"/>
  <c r="S10" i="23"/>
  <c r="R10" i="23"/>
  <c r="Q10" i="23"/>
  <c r="P10" i="23"/>
  <c r="E10" i="23"/>
  <c r="U10" i="23" s="1"/>
  <c r="T9" i="23"/>
  <c r="S9" i="23"/>
  <c r="R9" i="23"/>
  <c r="Q9" i="23"/>
  <c r="P9" i="23"/>
  <c r="E9" i="23"/>
  <c r="S96" i="22"/>
  <c r="R96" i="22"/>
  <c r="Q96" i="22"/>
  <c r="P96" i="22"/>
  <c r="E96" i="22"/>
  <c r="S95" i="22"/>
  <c r="R95" i="22"/>
  <c r="Q95" i="22"/>
  <c r="P95" i="22"/>
  <c r="E95" i="22"/>
  <c r="T94" i="22"/>
  <c r="S94" i="22"/>
  <c r="R94" i="22"/>
  <c r="Q94" i="22"/>
  <c r="P94" i="22"/>
  <c r="E94" i="22"/>
  <c r="U94" i="22" s="1"/>
  <c r="U93" i="22"/>
  <c r="S93" i="22"/>
  <c r="R93" i="22"/>
  <c r="Q93" i="22"/>
  <c r="P93" i="22"/>
  <c r="E93" i="22"/>
  <c r="T92" i="22"/>
  <c r="S92" i="22"/>
  <c r="R92" i="22"/>
  <c r="Q92" i="22"/>
  <c r="P92" i="22"/>
  <c r="E92" i="22"/>
  <c r="U92" i="22" s="1"/>
  <c r="S91" i="22"/>
  <c r="R91" i="22"/>
  <c r="Q91" i="22"/>
  <c r="U91" i="22" s="1"/>
  <c r="P91" i="22"/>
  <c r="E91" i="22"/>
  <c r="T91" i="22" s="1"/>
  <c r="U90" i="22"/>
  <c r="T90" i="22"/>
  <c r="S90" i="22"/>
  <c r="R90" i="22"/>
  <c r="Q90" i="22"/>
  <c r="P90" i="22"/>
  <c r="E90" i="22"/>
  <c r="T89" i="22"/>
  <c r="S89" i="22"/>
  <c r="R89" i="22"/>
  <c r="Q89" i="22"/>
  <c r="P89" i="22"/>
  <c r="E89" i="22"/>
  <c r="U89" i="22" s="1"/>
  <c r="S88" i="22"/>
  <c r="S87" i="22" s="1"/>
  <c r="R88" i="22"/>
  <c r="Q88" i="22"/>
  <c r="P88" i="22"/>
  <c r="E88" i="22"/>
  <c r="S86" i="22"/>
  <c r="R86" i="22"/>
  <c r="Q86" i="22"/>
  <c r="P86" i="22"/>
  <c r="E86" i="22"/>
  <c r="T86" i="22" s="1"/>
  <c r="O74" i="22"/>
  <c r="N74" i="22"/>
  <c r="M74" i="22"/>
  <c r="L74" i="22"/>
  <c r="K74" i="22"/>
  <c r="J74" i="22"/>
  <c r="I74" i="22"/>
  <c r="H74" i="22"/>
  <c r="G74" i="22"/>
  <c r="F74" i="22"/>
  <c r="C74" i="22"/>
  <c r="B74" i="22"/>
  <c r="O73" i="22"/>
  <c r="N73" i="22"/>
  <c r="M73" i="22"/>
  <c r="L73" i="22"/>
  <c r="K73" i="22"/>
  <c r="S73" i="22" s="1"/>
  <c r="J73" i="22"/>
  <c r="I73" i="22"/>
  <c r="H73" i="22"/>
  <c r="G73" i="22"/>
  <c r="F73" i="22"/>
  <c r="C73" i="22"/>
  <c r="B73" i="22"/>
  <c r="Q72" i="22"/>
  <c r="O72" i="22"/>
  <c r="N72" i="22"/>
  <c r="M72" i="22"/>
  <c r="L72" i="22"/>
  <c r="K72" i="22"/>
  <c r="J72" i="22"/>
  <c r="I72" i="22"/>
  <c r="H72" i="22"/>
  <c r="G72" i="22"/>
  <c r="F72" i="22"/>
  <c r="C72" i="22"/>
  <c r="E72" i="22" s="1"/>
  <c r="B72" i="22"/>
  <c r="S71" i="22"/>
  <c r="R71" i="22"/>
  <c r="Q71" i="22"/>
  <c r="P71" i="22"/>
  <c r="E71" i="22"/>
  <c r="U71" i="22" s="1"/>
  <c r="S70" i="22"/>
  <c r="R70" i="22"/>
  <c r="Q70" i="22"/>
  <c r="P70" i="22"/>
  <c r="E70" i="22"/>
  <c r="O68" i="22"/>
  <c r="N68" i="22"/>
  <c r="M68" i="22"/>
  <c r="L68" i="22"/>
  <c r="K68" i="22"/>
  <c r="J68" i="22"/>
  <c r="I68" i="22"/>
  <c r="H68" i="22"/>
  <c r="G68" i="22"/>
  <c r="F68" i="22"/>
  <c r="C68" i="22"/>
  <c r="B68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E67" i="22" s="1"/>
  <c r="U66" i="22"/>
  <c r="T66" i="22"/>
  <c r="S66" i="22"/>
  <c r="R66" i="22"/>
  <c r="Q66" i="22"/>
  <c r="P66" i="22"/>
  <c r="E66" i="22"/>
  <c r="S65" i="22"/>
  <c r="R65" i="22"/>
  <c r="Q65" i="22"/>
  <c r="P65" i="22"/>
  <c r="E65" i="22"/>
  <c r="T65" i="22" s="1"/>
  <c r="U64" i="22"/>
  <c r="S64" i="22"/>
  <c r="R64" i="22"/>
  <c r="Q64" i="22"/>
  <c r="P64" i="22"/>
  <c r="E64" i="22"/>
  <c r="T64" i="22" s="1"/>
  <c r="S63" i="22"/>
  <c r="R63" i="22"/>
  <c r="Q63" i="22"/>
  <c r="P63" i="22"/>
  <c r="E63" i="22"/>
  <c r="S62" i="22"/>
  <c r="R62" i="22"/>
  <c r="Q62" i="22"/>
  <c r="P62" i="22"/>
  <c r="E62" i="22"/>
  <c r="O60" i="22"/>
  <c r="N60" i="22"/>
  <c r="M60" i="22"/>
  <c r="L60" i="22"/>
  <c r="K60" i="22"/>
  <c r="J60" i="22"/>
  <c r="I60" i="22"/>
  <c r="S60" i="22" s="1"/>
  <c r="H60" i="22"/>
  <c r="R60" i="22" s="1"/>
  <c r="C60" i="22"/>
  <c r="B60" i="22"/>
  <c r="U59" i="22"/>
  <c r="S59" i="22"/>
  <c r="R59" i="22"/>
  <c r="Q59" i="22"/>
  <c r="P59" i="22"/>
  <c r="E59" i="22"/>
  <c r="T59" i="22" s="1"/>
  <c r="U58" i="22"/>
  <c r="T58" i="22"/>
  <c r="S58" i="22"/>
  <c r="R58" i="22"/>
  <c r="Q58" i="22"/>
  <c r="P58" i="22"/>
  <c r="E58" i="22"/>
  <c r="U57" i="22"/>
  <c r="S57" i="22"/>
  <c r="R57" i="22"/>
  <c r="Q57" i="22"/>
  <c r="P57" i="22"/>
  <c r="E57" i="22"/>
  <c r="T57" i="22" s="1"/>
  <c r="S56" i="22"/>
  <c r="R56" i="22"/>
  <c r="Q56" i="22"/>
  <c r="P56" i="22"/>
  <c r="E56" i="22"/>
  <c r="T56" i="22" s="1"/>
  <c r="O54" i="22"/>
  <c r="N54" i="22"/>
  <c r="M54" i="22"/>
  <c r="L54" i="22"/>
  <c r="K54" i="22"/>
  <c r="J54" i="22"/>
  <c r="I54" i="22"/>
  <c r="S54" i="22" s="1"/>
  <c r="H54" i="22"/>
  <c r="R54" i="22" s="1"/>
  <c r="G54" i="22"/>
  <c r="F54" i="22"/>
  <c r="C54" i="22"/>
  <c r="B54" i="22"/>
  <c r="E54" i="22" s="1"/>
  <c r="S53" i="22"/>
  <c r="R53" i="22"/>
  <c r="Q53" i="22"/>
  <c r="P53" i="22"/>
  <c r="E53" i="22"/>
  <c r="S52" i="22"/>
  <c r="R52" i="22"/>
  <c r="Q52" i="22"/>
  <c r="P52" i="22"/>
  <c r="E52" i="22"/>
  <c r="U51" i="22"/>
  <c r="S51" i="22"/>
  <c r="R51" i="22"/>
  <c r="Q51" i="22"/>
  <c r="P51" i="22"/>
  <c r="E51" i="22"/>
  <c r="T51" i="22" s="1"/>
  <c r="S50" i="22"/>
  <c r="R50" i="22"/>
  <c r="Q50" i="22"/>
  <c r="P50" i="22"/>
  <c r="E50" i="22"/>
  <c r="S49" i="22"/>
  <c r="R49" i="22"/>
  <c r="Q49" i="22"/>
  <c r="P49" i="22"/>
  <c r="E49" i="22"/>
  <c r="U49" i="22" s="1"/>
  <c r="U48" i="22"/>
  <c r="S48" i="22"/>
  <c r="R48" i="22"/>
  <c r="Q48" i="22"/>
  <c r="P48" i="22"/>
  <c r="E48" i="22"/>
  <c r="T48" i="22" s="1"/>
  <c r="T47" i="22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U45" i="22"/>
  <c r="S45" i="22"/>
  <c r="R45" i="22"/>
  <c r="Q45" i="22"/>
  <c r="P45" i="22"/>
  <c r="E45" i="22"/>
  <c r="T45" i="22" s="1"/>
  <c r="U44" i="22"/>
  <c r="S44" i="22"/>
  <c r="R44" i="22"/>
  <c r="Q44" i="22"/>
  <c r="P44" i="22"/>
  <c r="E44" i="22"/>
  <c r="T44" i="22" s="1"/>
  <c r="S43" i="22"/>
  <c r="R43" i="22"/>
  <c r="Q43" i="22"/>
  <c r="P43" i="22"/>
  <c r="E43" i="22"/>
  <c r="U43" i="22" s="1"/>
  <c r="O41" i="22"/>
  <c r="N41" i="22"/>
  <c r="M41" i="22"/>
  <c r="L41" i="22"/>
  <c r="K41" i="22"/>
  <c r="J41" i="22"/>
  <c r="I41" i="22"/>
  <c r="H41" i="22"/>
  <c r="G41" i="22"/>
  <c r="F41" i="22"/>
  <c r="C41" i="22"/>
  <c r="B41" i="22"/>
  <c r="E41" i="22" s="1"/>
  <c r="S40" i="22"/>
  <c r="R40" i="22"/>
  <c r="Q40" i="22"/>
  <c r="P40" i="22"/>
  <c r="E40" i="22"/>
  <c r="U40" i="22" s="1"/>
  <c r="S39" i="22"/>
  <c r="R39" i="22"/>
  <c r="Q39" i="22"/>
  <c r="P39" i="22"/>
  <c r="E39" i="22"/>
  <c r="S38" i="22"/>
  <c r="R38" i="22"/>
  <c r="Q38" i="22"/>
  <c r="P38" i="22"/>
  <c r="E38" i="22"/>
  <c r="U38" i="22" s="1"/>
  <c r="U37" i="22"/>
  <c r="S37" i="22"/>
  <c r="R37" i="22"/>
  <c r="Q37" i="22"/>
  <c r="P37" i="22"/>
  <c r="E37" i="22"/>
  <c r="S36" i="22"/>
  <c r="R36" i="22"/>
  <c r="Q36" i="22"/>
  <c r="U36" i="22" s="1"/>
  <c r="P36" i="22"/>
  <c r="E36" i="22"/>
  <c r="T36" i="22" s="1"/>
  <c r="O34" i="22"/>
  <c r="N34" i="22"/>
  <c r="M34" i="22"/>
  <c r="L34" i="22"/>
  <c r="K34" i="22"/>
  <c r="J34" i="22"/>
  <c r="R34" i="22" s="1"/>
  <c r="I34" i="22"/>
  <c r="H34" i="22"/>
  <c r="G34" i="22"/>
  <c r="F34" i="22"/>
  <c r="C34" i="22"/>
  <c r="B34" i="22"/>
  <c r="E34" i="22" s="1"/>
  <c r="T33" i="22"/>
  <c r="S33" i="22"/>
  <c r="R33" i="22"/>
  <c r="Q33" i="22"/>
  <c r="U33" i="22" s="1"/>
  <c r="P33" i="22"/>
  <c r="E33" i="22"/>
  <c r="R31" i="22"/>
  <c r="O31" i="22"/>
  <c r="N31" i="22"/>
  <c r="M31" i="22"/>
  <c r="L31" i="22"/>
  <c r="K31" i="22"/>
  <c r="J31" i="22"/>
  <c r="I31" i="22"/>
  <c r="H31" i="22"/>
  <c r="G31" i="22"/>
  <c r="F31" i="22"/>
  <c r="C31" i="22"/>
  <c r="B31" i="22"/>
  <c r="E31" i="22" s="1"/>
  <c r="U30" i="22"/>
  <c r="S30" i="22"/>
  <c r="R30" i="22"/>
  <c r="Q30" i="22"/>
  <c r="P30" i="22"/>
  <c r="E30" i="22"/>
  <c r="T30" i="22" s="1"/>
  <c r="U29" i="22"/>
  <c r="T29" i="22"/>
  <c r="S29" i="22"/>
  <c r="R29" i="22"/>
  <c r="Q29" i="22"/>
  <c r="P29" i="22"/>
  <c r="E29" i="22"/>
  <c r="S28" i="22"/>
  <c r="R28" i="22"/>
  <c r="Q28" i="22"/>
  <c r="P28" i="22"/>
  <c r="E28" i="22"/>
  <c r="T28" i="22" s="1"/>
  <c r="U27" i="22"/>
  <c r="S27" i="22"/>
  <c r="R27" i="22"/>
  <c r="Q27" i="22"/>
  <c r="P27" i="22"/>
  <c r="E27" i="22"/>
  <c r="T27" i="22" s="1"/>
  <c r="O25" i="22"/>
  <c r="N25" i="22"/>
  <c r="M25" i="22"/>
  <c r="L25" i="22"/>
  <c r="K25" i="22"/>
  <c r="J25" i="22"/>
  <c r="I25" i="22"/>
  <c r="S25" i="22" s="1"/>
  <c r="H25" i="22"/>
  <c r="R25" i="22" s="1"/>
  <c r="G25" i="22"/>
  <c r="F25" i="22"/>
  <c r="C25" i="22"/>
  <c r="B25" i="22"/>
  <c r="E25" i="22" s="1"/>
  <c r="U24" i="22"/>
  <c r="T24" i="22"/>
  <c r="S24" i="22"/>
  <c r="R24" i="22"/>
  <c r="Q24" i="22"/>
  <c r="P24" i="22"/>
  <c r="E24" i="22"/>
  <c r="S23" i="22"/>
  <c r="R23" i="22"/>
  <c r="Q23" i="22"/>
  <c r="P23" i="22"/>
  <c r="E23" i="22"/>
  <c r="U23" i="22" s="1"/>
  <c r="S22" i="22"/>
  <c r="R22" i="22"/>
  <c r="Q22" i="22"/>
  <c r="P22" i="22"/>
  <c r="E22" i="22"/>
  <c r="S21" i="22"/>
  <c r="R21" i="22"/>
  <c r="Q21" i="22"/>
  <c r="P21" i="22"/>
  <c r="E21" i="22"/>
  <c r="U21" i="22" s="1"/>
  <c r="T20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U18" i="22"/>
  <c r="S18" i="22"/>
  <c r="R18" i="22"/>
  <c r="Q18" i="22"/>
  <c r="P18" i="22"/>
  <c r="E18" i="22"/>
  <c r="T18" i="22" s="1"/>
  <c r="O16" i="22"/>
  <c r="N16" i="22"/>
  <c r="M16" i="22"/>
  <c r="L16" i="22"/>
  <c r="K16" i="22"/>
  <c r="J16" i="22"/>
  <c r="I16" i="22"/>
  <c r="H16" i="22"/>
  <c r="G16" i="22"/>
  <c r="F16" i="22"/>
  <c r="C16" i="22"/>
  <c r="B16" i="22"/>
  <c r="U15" i="22"/>
  <c r="T15" i="22"/>
  <c r="S15" i="22"/>
  <c r="R15" i="22"/>
  <c r="Q15" i="22"/>
  <c r="P15" i="22"/>
  <c r="E15" i="22"/>
  <c r="S14" i="22"/>
  <c r="R14" i="22"/>
  <c r="Q14" i="22"/>
  <c r="P14" i="22"/>
  <c r="E14" i="22"/>
  <c r="T14" i="22" s="1"/>
  <c r="S13" i="22"/>
  <c r="R13" i="22"/>
  <c r="Q13" i="22"/>
  <c r="P13" i="22"/>
  <c r="E13" i="22"/>
  <c r="S12" i="22"/>
  <c r="R12" i="22"/>
  <c r="Q12" i="22"/>
  <c r="P12" i="22"/>
  <c r="E12" i="22"/>
  <c r="U12" i="22" s="1"/>
  <c r="S11" i="22"/>
  <c r="R11" i="22"/>
  <c r="Q11" i="22"/>
  <c r="P11" i="22"/>
  <c r="E11" i="22"/>
  <c r="S10" i="22"/>
  <c r="R10" i="22"/>
  <c r="Q10" i="22"/>
  <c r="P10" i="22"/>
  <c r="E10" i="22"/>
  <c r="U9" i="22"/>
  <c r="S9" i="22"/>
  <c r="R9" i="22"/>
  <c r="Q9" i="22"/>
  <c r="P9" i="22"/>
  <c r="E9" i="22"/>
  <c r="T9" i="22" s="1"/>
  <c r="T96" i="21"/>
  <c r="S96" i="21"/>
  <c r="R96" i="21"/>
  <c r="Q96" i="21"/>
  <c r="P96" i="21"/>
  <c r="E96" i="21"/>
  <c r="U96" i="21" s="1"/>
  <c r="U95" i="21"/>
  <c r="S95" i="21"/>
  <c r="R95" i="21"/>
  <c r="Q95" i="21"/>
  <c r="P95" i="21"/>
  <c r="E95" i="21"/>
  <c r="T95" i="21" s="1"/>
  <c r="U94" i="21"/>
  <c r="S94" i="21"/>
  <c r="R94" i="21"/>
  <c r="Q94" i="21"/>
  <c r="P94" i="21"/>
  <c r="E94" i="21"/>
  <c r="T94" i="21" s="1"/>
  <c r="S93" i="21"/>
  <c r="R93" i="21"/>
  <c r="Q93" i="21"/>
  <c r="U93" i="21" s="1"/>
  <c r="P93" i="21"/>
  <c r="E93" i="21"/>
  <c r="T93" i="21" s="1"/>
  <c r="S92" i="21"/>
  <c r="R92" i="21"/>
  <c r="Q92" i="21"/>
  <c r="P92" i="21"/>
  <c r="E92" i="21"/>
  <c r="U92" i="21" s="1"/>
  <c r="S91" i="21"/>
  <c r="R91" i="21"/>
  <c r="Q91" i="21"/>
  <c r="P91" i="21"/>
  <c r="E91" i="21"/>
  <c r="S90" i="21"/>
  <c r="R90" i="21"/>
  <c r="Q90" i="21"/>
  <c r="P90" i="21"/>
  <c r="E90" i="21"/>
  <c r="U90" i="21" s="1"/>
  <c r="S89" i="21"/>
  <c r="R89" i="21"/>
  <c r="Q89" i="21"/>
  <c r="P89" i="21"/>
  <c r="E89" i="21"/>
  <c r="T89" i="21" s="1"/>
  <c r="T88" i="21"/>
  <c r="S88" i="21"/>
  <c r="R88" i="21"/>
  <c r="Q88" i="21"/>
  <c r="P88" i="21"/>
  <c r="E88" i="21"/>
  <c r="U88" i="21" s="1"/>
  <c r="S86" i="21"/>
  <c r="R86" i="21"/>
  <c r="Q86" i="21"/>
  <c r="P86" i="21"/>
  <c r="E86" i="21"/>
  <c r="U86" i="21" s="1"/>
  <c r="O74" i="21"/>
  <c r="N74" i="21"/>
  <c r="M74" i="21"/>
  <c r="L74" i="21"/>
  <c r="K74" i="21"/>
  <c r="J74" i="21"/>
  <c r="I74" i="21"/>
  <c r="H74" i="21"/>
  <c r="G74" i="21"/>
  <c r="F74" i="21"/>
  <c r="C74" i="21"/>
  <c r="B74" i="21"/>
  <c r="E74" i="21" s="1"/>
  <c r="O73" i="21"/>
  <c r="N73" i="21"/>
  <c r="M73" i="21"/>
  <c r="L73" i="21"/>
  <c r="K73" i="21"/>
  <c r="J73" i="21"/>
  <c r="I73" i="21"/>
  <c r="S73" i="21" s="1"/>
  <c r="H73" i="21"/>
  <c r="G73" i="21"/>
  <c r="F73" i="21"/>
  <c r="C73" i="21"/>
  <c r="B73" i="21"/>
  <c r="O72" i="21"/>
  <c r="N72" i="21"/>
  <c r="M72" i="21"/>
  <c r="L72" i="21"/>
  <c r="K72" i="21"/>
  <c r="J72" i="21"/>
  <c r="I72" i="21"/>
  <c r="H72" i="21"/>
  <c r="P72" i="21" s="1"/>
  <c r="G72" i="21"/>
  <c r="F72" i="21"/>
  <c r="C72" i="21"/>
  <c r="B72" i="21"/>
  <c r="U71" i="21"/>
  <c r="S71" i="21"/>
  <c r="R71" i="21"/>
  <c r="Q71" i="21"/>
  <c r="P71" i="21"/>
  <c r="E71" i="21"/>
  <c r="T71" i="21" s="1"/>
  <c r="U70" i="21"/>
  <c r="T70" i="21"/>
  <c r="S70" i="21"/>
  <c r="R70" i="21"/>
  <c r="Q70" i="21"/>
  <c r="P70" i="21"/>
  <c r="E70" i="21"/>
  <c r="Q68" i="21"/>
  <c r="O68" i="21"/>
  <c r="N68" i="21"/>
  <c r="M68" i="21"/>
  <c r="L68" i="21"/>
  <c r="K68" i="21"/>
  <c r="J68" i="21"/>
  <c r="I68" i="21"/>
  <c r="H68" i="21"/>
  <c r="G68" i="21"/>
  <c r="F68" i="21"/>
  <c r="C68" i="21"/>
  <c r="B68" i="21"/>
  <c r="O67" i="21"/>
  <c r="N67" i="21"/>
  <c r="M67" i="21"/>
  <c r="L67" i="21"/>
  <c r="K67" i="21"/>
  <c r="J67" i="21"/>
  <c r="I67" i="21"/>
  <c r="Q67" i="21" s="1"/>
  <c r="H67" i="21"/>
  <c r="R67" i="21" s="1"/>
  <c r="G67" i="21"/>
  <c r="F67" i="21"/>
  <c r="C67" i="21"/>
  <c r="B67" i="21"/>
  <c r="E67" i="21" s="1"/>
  <c r="S66" i="21"/>
  <c r="R66" i="21"/>
  <c r="Q66" i="21"/>
  <c r="P66" i="21"/>
  <c r="E66" i="21"/>
  <c r="U66" i="21" s="1"/>
  <c r="U65" i="21"/>
  <c r="S65" i="21"/>
  <c r="R65" i="21"/>
  <c r="Q65" i="21"/>
  <c r="P65" i="21"/>
  <c r="E65" i="21"/>
  <c r="T65" i="21" s="1"/>
  <c r="U64" i="21"/>
  <c r="T64" i="21"/>
  <c r="S64" i="21"/>
  <c r="R64" i="21"/>
  <c r="Q64" i="21"/>
  <c r="P64" i="21"/>
  <c r="E64" i="21"/>
  <c r="S63" i="21"/>
  <c r="R63" i="21"/>
  <c r="Q63" i="21"/>
  <c r="P63" i="21"/>
  <c r="E63" i="21"/>
  <c r="T63" i="21" s="1"/>
  <c r="U62" i="21"/>
  <c r="S62" i="21"/>
  <c r="R62" i="21"/>
  <c r="Q62" i="21"/>
  <c r="P62" i="21"/>
  <c r="E62" i="21"/>
  <c r="T62" i="21" s="1"/>
  <c r="O60" i="21"/>
  <c r="N60" i="21"/>
  <c r="M60" i="21"/>
  <c r="L60" i="21"/>
  <c r="K60" i="21"/>
  <c r="J60" i="21"/>
  <c r="I60" i="21"/>
  <c r="S60" i="21" s="1"/>
  <c r="H60" i="21"/>
  <c r="R60" i="21" s="1"/>
  <c r="C60" i="21"/>
  <c r="B60" i="21"/>
  <c r="S59" i="21"/>
  <c r="R59" i="21"/>
  <c r="Q59" i="21"/>
  <c r="P59" i="21"/>
  <c r="E59" i="21"/>
  <c r="S58" i="21"/>
  <c r="R58" i="21"/>
  <c r="Q58" i="21"/>
  <c r="P58" i="21"/>
  <c r="E58" i="21"/>
  <c r="U58" i="21" s="1"/>
  <c r="U57" i="21"/>
  <c r="T57" i="21"/>
  <c r="S57" i="21"/>
  <c r="R57" i="21"/>
  <c r="Q57" i="21"/>
  <c r="P57" i="21"/>
  <c r="E57" i="21"/>
  <c r="S56" i="21"/>
  <c r="R56" i="21"/>
  <c r="Q56" i="21"/>
  <c r="P56" i="21"/>
  <c r="E56" i="21"/>
  <c r="O54" i="21"/>
  <c r="N54" i="21"/>
  <c r="M54" i="21"/>
  <c r="L54" i="21"/>
  <c r="K54" i="21"/>
  <c r="J54" i="21"/>
  <c r="I54" i="21"/>
  <c r="H54" i="21"/>
  <c r="G54" i="21"/>
  <c r="F54" i="21"/>
  <c r="C54" i="21"/>
  <c r="B54" i="21"/>
  <c r="T53" i="21"/>
  <c r="S53" i="21"/>
  <c r="R53" i="21"/>
  <c r="Q53" i="21"/>
  <c r="P53" i="21"/>
  <c r="E53" i="21"/>
  <c r="U53" i="21" s="1"/>
  <c r="S52" i="21"/>
  <c r="R52" i="21"/>
  <c r="Q52" i="21"/>
  <c r="P52" i="21"/>
  <c r="E52" i="21"/>
  <c r="U52" i="21" s="1"/>
  <c r="U51" i="21"/>
  <c r="S51" i="21"/>
  <c r="R51" i="21"/>
  <c r="Q51" i="21"/>
  <c r="P51" i="21"/>
  <c r="E51" i="21"/>
  <c r="T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U47" i="21" s="1"/>
  <c r="U46" i="21"/>
  <c r="S46" i="21"/>
  <c r="R46" i="21"/>
  <c r="Q46" i="21"/>
  <c r="P46" i="21"/>
  <c r="E46" i="21"/>
  <c r="T46" i="21" s="1"/>
  <c r="U45" i="21"/>
  <c r="T45" i="21"/>
  <c r="S45" i="21"/>
  <c r="R45" i="21"/>
  <c r="Q45" i="21"/>
  <c r="P45" i="21"/>
  <c r="E45" i="21"/>
  <c r="T44" i="21"/>
  <c r="S44" i="21"/>
  <c r="R44" i="21"/>
  <c r="Q44" i="21"/>
  <c r="P44" i="21"/>
  <c r="E44" i="21"/>
  <c r="U44" i="21" s="1"/>
  <c r="S43" i="21"/>
  <c r="R43" i="21"/>
  <c r="Q43" i="21"/>
  <c r="P43" i="21"/>
  <c r="E43" i="21"/>
  <c r="O41" i="21"/>
  <c r="N41" i="21"/>
  <c r="M41" i="21"/>
  <c r="L41" i="21"/>
  <c r="K41" i="21"/>
  <c r="J41" i="21"/>
  <c r="I41" i="21"/>
  <c r="S41" i="21" s="1"/>
  <c r="H41" i="21"/>
  <c r="R41" i="21" s="1"/>
  <c r="G41" i="21"/>
  <c r="F41" i="21"/>
  <c r="C41" i="21"/>
  <c r="B41" i="21"/>
  <c r="E41" i="21" s="1"/>
  <c r="U40" i="21"/>
  <c r="S40" i="21"/>
  <c r="R40" i="21"/>
  <c r="Q40" i="21"/>
  <c r="P40" i="21"/>
  <c r="E40" i="21"/>
  <c r="T40" i="21" s="1"/>
  <c r="S39" i="21"/>
  <c r="R39" i="21"/>
  <c r="Q39" i="21"/>
  <c r="P39" i="21"/>
  <c r="E39" i="21"/>
  <c r="U39" i="21" s="1"/>
  <c r="S38" i="21"/>
  <c r="R38" i="21"/>
  <c r="Q38" i="21"/>
  <c r="P38" i="21"/>
  <c r="E38" i="21"/>
  <c r="U38" i="21" s="1"/>
  <c r="S37" i="21"/>
  <c r="R37" i="21"/>
  <c r="Q37" i="21"/>
  <c r="P37" i="21"/>
  <c r="E37" i="21"/>
  <c r="S36" i="21"/>
  <c r="R36" i="21"/>
  <c r="Q36" i="21"/>
  <c r="P36" i="21"/>
  <c r="E36" i="21"/>
  <c r="O34" i="21"/>
  <c r="N34" i="21"/>
  <c r="M34" i="21"/>
  <c r="L34" i="21"/>
  <c r="K34" i="21"/>
  <c r="J34" i="21"/>
  <c r="R34" i="21" s="1"/>
  <c r="I34" i="21"/>
  <c r="H34" i="21"/>
  <c r="G34" i="21"/>
  <c r="F34" i="21"/>
  <c r="C34" i="21"/>
  <c r="B34" i="21"/>
  <c r="E34" i="21" s="1"/>
  <c r="S33" i="21"/>
  <c r="R33" i="21"/>
  <c r="Q33" i="21"/>
  <c r="P33" i="21"/>
  <c r="E33" i="21"/>
  <c r="O31" i="21"/>
  <c r="N31" i="21"/>
  <c r="M31" i="21"/>
  <c r="L31" i="21"/>
  <c r="K31" i="21"/>
  <c r="J31" i="21"/>
  <c r="R31" i="21" s="1"/>
  <c r="I31" i="21"/>
  <c r="H31" i="21"/>
  <c r="G31" i="21"/>
  <c r="F31" i="21"/>
  <c r="C31" i="21"/>
  <c r="B31" i="21"/>
  <c r="S30" i="21"/>
  <c r="R30" i="21"/>
  <c r="Q30" i="21"/>
  <c r="P30" i="21"/>
  <c r="E30" i="21"/>
  <c r="U29" i="21"/>
  <c r="T29" i="21"/>
  <c r="S29" i="21"/>
  <c r="R29" i="21"/>
  <c r="Q29" i="21"/>
  <c r="P29" i="21"/>
  <c r="E29" i="2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O25" i="21"/>
  <c r="N25" i="21"/>
  <c r="M25" i="21"/>
  <c r="L25" i="21"/>
  <c r="K25" i="21"/>
  <c r="J25" i="21"/>
  <c r="I25" i="21"/>
  <c r="S25" i="21" s="1"/>
  <c r="H25" i="21"/>
  <c r="R25" i="21" s="1"/>
  <c r="G25" i="21"/>
  <c r="F25" i="21"/>
  <c r="C25" i="21"/>
  <c r="B25" i="21"/>
  <c r="E25" i="21" s="1"/>
  <c r="U24" i="21"/>
  <c r="T24" i="21"/>
  <c r="S24" i="21"/>
  <c r="R24" i="21"/>
  <c r="Q24" i="21"/>
  <c r="P24" i="21"/>
  <c r="E24" i="21"/>
  <c r="U23" i="21"/>
  <c r="T23" i="21"/>
  <c r="S23" i="21"/>
  <c r="R23" i="21"/>
  <c r="Q23" i="21"/>
  <c r="P23" i="21"/>
  <c r="E23" i="21"/>
  <c r="T22" i="2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S20" i="21"/>
  <c r="R20" i="21"/>
  <c r="Q20" i="21"/>
  <c r="P20" i="21"/>
  <c r="E20" i="21"/>
  <c r="S19" i="21"/>
  <c r="R19" i="21"/>
  <c r="Q19" i="21"/>
  <c r="P19" i="21"/>
  <c r="E19" i="21"/>
  <c r="U19" i="21" s="1"/>
  <c r="S18" i="21"/>
  <c r="R18" i="21"/>
  <c r="Q18" i="21"/>
  <c r="P18" i="21"/>
  <c r="E18" i="21"/>
  <c r="T18" i="21" s="1"/>
  <c r="O16" i="21"/>
  <c r="N16" i="21"/>
  <c r="M16" i="21"/>
  <c r="L16" i="21"/>
  <c r="K16" i="21"/>
  <c r="S16" i="21" s="1"/>
  <c r="J16" i="21"/>
  <c r="I16" i="21"/>
  <c r="H16" i="21"/>
  <c r="G16" i="21"/>
  <c r="F16" i="21"/>
  <c r="C16" i="21"/>
  <c r="B16" i="21"/>
  <c r="E16" i="21" s="1"/>
  <c r="U15" i="21"/>
  <c r="T15" i="21"/>
  <c r="S15" i="21"/>
  <c r="R15" i="21"/>
  <c r="Q15" i="21"/>
  <c r="P15" i="21"/>
  <c r="E15" i="21"/>
  <c r="U14" i="21"/>
  <c r="T14" i="2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U11" i="21"/>
  <c r="S11" i="21"/>
  <c r="R11" i="21"/>
  <c r="Q11" i="21"/>
  <c r="P11" i="21"/>
  <c r="E11" i="21"/>
  <c r="T11" i="21" s="1"/>
  <c r="S10" i="21"/>
  <c r="R10" i="21"/>
  <c r="Q10" i="21"/>
  <c r="P10" i="21"/>
  <c r="E10" i="21"/>
  <c r="U10" i="21" s="1"/>
  <c r="S9" i="21"/>
  <c r="R9" i="21"/>
  <c r="Q9" i="21"/>
  <c r="P9" i="21"/>
  <c r="E9" i="21"/>
  <c r="S96" i="20"/>
  <c r="R96" i="20"/>
  <c r="Q96" i="20"/>
  <c r="P96" i="20"/>
  <c r="E96" i="20"/>
  <c r="U96" i="20" s="1"/>
  <c r="S95" i="20"/>
  <c r="R95" i="20"/>
  <c r="Q95" i="20"/>
  <c r="P95" i="20"/>
  <c r="E95" i="20"/>
  <c r="T95" i="20" s="1"/>
  <c r="T94" i="20"/>
  <c r="S94" i="20"/>
  <c r="R94" i="20"/>
  <c r="Q94" i="20"/>
  <c r="P94" i="20"/>
  <c r="E94" i="20"/>
  <c r="U94" i="20" s="1"/>
  <c r="U93" i="20"/>
  <c r="S93" i="20"/>
  <c r="R93" i="20"/>
  <c r="Q93" i="20"/>
  <c r="P93" i="20"/>
  <c r="E93" i="20"/>
  <c r="T93" i="20" s="1"/>
  <c r="U92" i="20"/>
  <c r="T92" i="20"/>
  <c r="S92" i="20"/>
  <c r="R92" i="20"/>
  <c r="Q92" i="20"/>
  <c r="P92" i="20"/>
  <c r="E92" i="20"/>
  <c r="S91" i="20"/>
  <c r="R91" i="20"/>
  <c r="Q91" i="20"/>
  <c r="P91" i="20"/>
  <c r="E91" i="20"/>
  <c r="S90" i="20"/>
  <c r="R90" i="20"/>
  <c r="Q90" i="20"/>
  <c r="P90" i="20"/>
  <c r="E90" i="20"/>
  <c r="U90" i="20" s="1"/>
  <c r="S89" i="20"/>
  <c r="R89" i="20"/>
  <c r="Q89" i="20"/>
  <c r="P89" i="20"/>
  <c r="E89" i="20"/>
  <c r="S88" i="20"/>
  <c r="R88" i="20"/>
  <c r="Q88" i="20"/>
  <c r="P88" i="20"/>
  <c r="E88" i="20"/>
  <c r="S86" i="20"/>
  <c r="R86" i="20"/>
  <c r="Q86" i="20"/>
  <c r="P86" i="20"/>
  <c r="E86" i="20"/>
  <c r="O74" i="20"/>
  <c r="N74" i="20"/>
  <c r="M74" i="20"/>
  <c r="L74" i="20"/>
  <c r="K74" i="20"/>
  <c r="J74" i="20"/>
  <c r="I74" i="20"/>
  <c r="H74" i="20"/>
  <c r="G74" i="20"/>
  <c r="F74" i="20"/>
  <c r="C74" i="20"/>
  <c r="B74" i="20"/>
  <c r="E74" i="20" s="1"/>
  <c r="O73" i="20"/>
  <c r="N73" i="20"/>
  <c r="M73" i="20"/>
  <c r="L73" i="20"/>
  <c r="K73" i="20"/>
  <c r="S73" i="20" s="1"/>
  <c r="J73" i="20"/>
  <c r="I73" i="20"/>
  <c r="H73" i="20"/>
  <c r="G73" i="20"/>
  <c r="F73" i="20"/>
  <c r="C73" i="20"/>
  <c r="B73" i="20"/>
  <c r="E73" i="20" s="1"/>
  <c r="O72" i="20"/>
  <c r="N72" i="20"/>
  <c r="M72" i="20"/>
  <c r="L72" i="20"/>
  <c r="K72" i="20"/>
  <c r="J72" i="20"/>
  <c r="I72" i="20"/>
  <c r="Q72" i="20" s="1"/>
  <c r="H72" i="20"/>
  <c r="R72" i="20" s="1"/>
  <c r="G72" i="20"/>
  <c r="F72" i="20"/>
  <c r="C72" i="20"/>
  <c r="B72" i="20"/>
  <c r="S71" i="20"/>
  <c r="R71" i="20"/>
  <c r="Q71" i="20"/>
  <c r="P71" i="20"/>
  <c r="E71" i="20"/>
  <c r="S70" i="20"/>
  <c r="R70" i="20"/>
  <c r="Q70" i="20"/>
  <c r="P70" i="20"/>
  <c r="E70" i="20"/>
  <c r="O68" i="20"/>
  <c r="N68" i="20"/>
  <c r="M68" i="20"/>
  <c r="L68" i="20"/>
  <c r="K68" i="20"/>
  <c r="J68" i="20"/>
  <c r="I68" i="20"/>
  <c r="S68" i="20" s="1"/>
  <c r="H68" i="20"/>
  <c r="G68" i="20"/>
  <c r="F68" i="20"/>
  <c r="C68" i="20"/>
  <c r="B68" i="20"/>
  <c r="O67" i="20"/>
  <c r="N67" i="20"/>
  <c r="M67" i="20"/>
  <c r="L67" i="20"/>
  <c r="K67" i="20"/>
  <c r="J67" i="20"/>
  <c r="I67" i="20"/>
  <c r="H67" i="20"/>
  <c r="R67" i="20" s="1"/>
  <c r="G67" i="20"/>
  <c r="F67" i="20"/>
  <c r="C67" i="20"/>
  <c r="B67" i="20"/>
  <c r="S66" i="20"/>
  <c r="R66" i="20"/>
  <c r="Q66" i="20"/>
  <c r="P66" i="20"/>
  <c r="E66" i="20"/>
  <c r="S65" i="20"/>
  <c r="R65" i="20"/>
  <c r="Q65" i="20"/>
  <c r="P65" i="20"/>
  <c r="E65" i="20"/>
  <c r="U65" i="20" s="1"/>
  <c r="U64" i="20"/>
  <c r="S64" i="20"/>
  <c r="R64" i="20"/>
  <c r="Q64" i="20"/>
  <c r="P64" i="20"/>
  <c r="E64" i="20"/>
  <c r="T64" i="20" s="1"/>
  <c r="U63" i="20"/>
  <c r="T63" i="20"/>
  <c r="S63" i="20"/>
  <c r="R63" i="20"/>
  <c r="Q63" i="20"/>
  <c r="P63" i="20"/>
  <c r="E63" i="20"/>
  <c r="U62" i="20"/>
  <c r="T62" i="20"/>
  <c r="S62" i="20"/>
  <c r="R62" i="20"/>
  <c r="Q62" i="20"/>
  <c r="P62" i="20"/>
  <c r="E62" i="20"/>
  <c r="O60" i="20"/>
  <c r="N60" i="20"/>
  <c r="M60" i="20"/>
  <c r="L60" i="20"/>
  <c r="K60" i="20"/>
  <c r="J60" i="20"/>
  <c r="I60" i="20"/>
  <c r="S60" i="20" s="1"/>
  <c r="H60" i="20"/>
  <c r="R60" i="20" s="1"/>
  <c r="C60" i="20"/>
  <c r="B60" i="20"/>
  <c r="E60" i="20" s="1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S56" i="20"/>
  <c r="R56" i="20"/>
  <c r="Q56" i="20"/>
  <c r="P56" i="20"/>
  <c r="E56" i="20"/>
  <c r="U56" i="20" s="1"/>
  <c r="O54" i="20"/>
  <c r="N54" i="20"/>
  <c r="M54" i="20"/>
  <c r="L54" i="20"/>
  <c r="K54" i="20"/>
  <c r="J54" i="20"/>
  <c r="I54" i="20"/>
  <c r="H54" i="20"/>
  <c r="G54" i="20"/>
  <c r="F54" i="20"/>
  <c r="C54" i="20"/>
  <c r="B54" i="20"/>
  <c r="E54" i="20" s="1"/>
  <c r="S53" i="20"/>
  <c r="R53" i="20"/>
  <c r="Q53" i="20"/>
  <c r="P53" i="20"/>
  <c r="E53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U49" i="20"/>
  <c r="T49" i="20"/>
  <c r="S49" i="20"/>
  <c r="R49" i="20"/>
  <c r="Q49" i="20"/>
  <c r="P49" i="20"/>
  <c r="E49" i="20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S46" i="20"/>
  <c r="R46" i="20"/>
  <c r="Q46" i="20"/>
  <c r="P46" i="20"/>
  <c r="E46" i="20"/>
  <c r="S45" i="20"/>
  <c r="R45" i="20"/>
  <c r="Q45" i="20"/>
  <c r="P45" i="20"/>
  <c r="E45" i="20"/>
  <c r="U45" i="20" s="1"/>
  <c r="U44" i="20"/>
  <c r="S44" i="20"/>
  <c r="R44" i="20"/>
  <c r="Q44" i="20"/>
  <c r="P44" i="20"/>
  <c r="E44" i="20"/>
  <c r="S43" i="20"/>
  <c r="R43" i="20"/>
  <c r="Q43" i="20"/>
  <c r="P43" i="20"/>
  <c r="E43" i="20"/>
  <c r="R41" i="20"/>
  <c r="O41" i="20"/>
  <c r="N41" i="20"/>
  <c r="M41" i="20"/>
  <c r="L41" i="20"/>
  <c r="K41" i="20"/>
  <c r="J41" i="20"/>
  <c r="I41" i="20"/>
  <c r="H41" i="20"/>
  <c r="G41" i="20"/>
  <c r="F41" i="20"/>
  <c r="C41" i="20"/>
  <c r="B41" i="20"/>
  <c r="S40" i="20"/>
  <c r="R40" i="20"/>
  <c r="Q40" i="20"/>
  <c r="P40" i="20"/>
  <c r="E40" i="20"/>
  <c r="U40" i="20" s="1"/>
  <c r="S39" i="20"/>
  <c r="R39" i="20"/>
  <c r="Q39" i="20"/>
  <c r="P39" i="20"/>
  <c r="E39" i="20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T37" i="20" s="1"/>
  <c r="S36" i="20"/>
  <c r="R36" i="20"/>
  <c r="Q36" i="20"/>
  <c r="P36" i="20"/>
  <c r="E36" i="20"/>
  <c r="U36" i="20" s="1"/>
  <c r="O34" i="20"/>
  <c r="N34" i="20"/>
  <c r="M34" i="20"/>
  <c r="L34" i="20"/>
  <c r="K34" i="20"/>
  <c r="J34" i="20"/>
  <c r="I34" i="20"/>
  <c r="S34" i="20" s="1"/>
  <c r="H34" i="20"/>
  <c r="R34" i="20" s="1"/>
  <c r="G34" i="20"/>
  <c r="F34" i="20"/>
  <c r="C34" i="20"/>
  <c r="E34" i="20" s="1"/>
  <c r="B34" i="20"/>
  <c r="S33" i="20"/>
  <c r="R33" i="20"/>
  <c r="Q33" i="20"/>
  <c r="P33" i="20"/>
  <c r="E33" i="20"/>
  <c r="O31" i="20"/>
  <c r="N31" i="20"/>
  <c r="M31" i="20"/>
  <c r="L31" i="20"/>
  <c r="K31" i="20"/>
  <c r="J31" i="20"/>
  <c r="I31" i="20"/>
  <c r="S31" i="20" s="1"/>
  <c r="H31" i="20"/>
  <c r="R31" i="20" s="1"/>
  <c r="G31" i="20"/>
  <c r="F31" i="20"/>
  <c r="C31" i="20"/>
  <c r="E31" i="20" s="1"/>
  <c r="B31" i="20"/>
  <c r="S30" i="20"/>
  <c r="R30" i="20"/>
  <c r="Q30" i="20"/>
  <c r="P30" i="20"/>
  <c r="E30" i="20"/>
  <c r="U30" i="20" s="1"/>
  <c r="S29" i="20"/>
  <c r="R29" i="20"/>
  <c r="Q29" i="20"/>
  <c r="P29" i="20"/>
  <c r="E29" i="20"/>
  <c r="S28" i="20"/>
  <c r="R28" i="20"/>
  <c r="Q28" i="20"/>
  <c r="P28" i="20"/>
  <c r="E28" i="20"/>
  <c r="U28" i="20" s="1"/>
  <c r="S27" i="20"/>
  <c r="R27" i="20"/>
  <c r="Q27" i="20"/>
  <c r="P27" i="20"/>
  <c r="E27" i="20"/>
  <c r="O25" i="20"/>
  <c r="N25" i="20"/>
  <c r="M25" i="20"/>
  <c r="L25" i="20"/>
  <c r="K25" i="20"/>
  <c r="J25" i="20"/>
  <c r="I25" i="20"/>
  <c r="H25" i="20"/>
  <c r="G25" i="20"/>
  <c r="F25" i="20"/>
  <c r="C25" i="20"/>
  <c r="B25" i="20"/>
  <c r="E25" i="20" s="1"/>
  <c r="U24" i="20"/>
  <c r="S24" i="20"/>
  <c r="R24" i="20"/>
  <c r="Q24" i="20"/>
  <c r="P24" i="20"/>
  <c r="E24" i="20"/>
  <c r="T24" i="20" s="1"/>
  <c r="T23" i="20"/>
  <c r="S23" i="20"/>
  <c r="R23" i="20"/>
  <c r="Q23" i="20"/>
  <c r="P23" i="20"/>
  <c r="E23" i="20"/>
  <c r="U23" i="20" s="1"/>
  <c r="U22" i="20"/>
  <c r="S22" i="20"/>
  <c r="R22" i="20"/>
  <c r="Q22" i="20"/>
  <c r="P22" i="20"/>
  <c r="E22" i="20"/>
  <c r="T22" i="20" s="1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O16" i="20"/>
  <c r="N16" i="20"/>
  <c r="M16" i="20"/>
  <c r="L16" i="20"/>
  <c r="K16" i="20"/>
  <c r="J16" i="20"/>
  <c r="I16" i="20"/>
  <c r="S16" i="20" s="1"/>
  <c r="H16" i="20"/>
  <c r="R16" i="20" s="1"/>
  <c r="G16" i="20"/>
  <c r="F16" i="20"/>
  <c r="C16" i="20"/>
  <c r="B16" i="20"/>
  <c r="S15" i="20"/>
  <c r="R15" i="20"/>
  <c r="Q15" i="20"/>
  <c r="P15" i="20"/>
  <c r="E15" i="20"/>
  <c r="S14" i="20"/>
  <c r="R14" i="20"/>
  <c r="Q14" i="20"/>
  <c r="P14" i="20"/>
  <c r="E14" i="20"/>
  <c r="U14" i="20" s="1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T10" i="20" s="1"/>
  <c r="T9" i="20"/>
  <c r="S9" i="20"/>
  <c r="R9" i="20"/>
  <c r="Q9" i="20"/>
  <c r="P9" i="20"/>
  <c r="E9" i="20"/>
  <c r="U9" i="20" s="1"/>
  <c r="S96" i="19"/>
  <c r="R96" i="19"/>
  <c r="Q96" i="19"/>
  <c r="P96" i="19"/>
  <c r="E96" i="19"/>
  <c r="U96" i="19" s="1"/>
  <c r="S95" i="19"/>
  <c r="R95" i="19"/>
  <c r="Q95" i="19"/>
  <c r="P95" i="19"/>
  <c r="E95" i="19"/>
  <c r="S94" i="19"/>
  <c r="R94" i="19"/>
  <c r="Q94" i="19"/>
  <c r="P94" i="19"/>
  <c r="E94" i="19"/>
  <c r="U94" i="19" s="1"/>
  <c r="S93" i="19"/>
  <c r="R93" i="19"/>
  <c r="Q93" i="19"/>
  <c r="P93" i="19"/>
  <c r="E93" i="19"/>
  <c r="T93" i="19" s="1"/>
  <c r="S92" i="19"/>
  <c r="R92" i="19"/>
  <c r="Q92" i="19"/>
  <c r="P92" i="19"/>
  <c r="E92" i="19"/>
  <c r="U92" i="19" s="1"/>
  <c r="S91" i="19"/>
  <c r="R91" i="19"/>
  <c r="Q91" i="19"/>
  <c r="P91" i="19"/>
  <c r="E91" i="19"/>
  <c r="T91" i="19" s="1"/>
  <c r="T90" i="19"/>
  <c r="S90" i="19"/>
  <c r="R90" i="19"/>
  <c r="Q90" i="19"/>
  <c r="P90" i="19"/>
  <c r="E90" i="19"/>
  <c r="U90" i="19" s="1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S86" i="19"/>
  <c r="R86" i="19"/>
  <c r="Q86" i="19"/>
  <c r="P86" i="19"/>
  <c r="E86" i="19"/>
  <c r="O74" i="19"/>
  <c r="N74" i="19"/>
  <c r="M74" i="19"/>
  <c r="L74" i="19"/>
  <c r="K74" i="19"/>
  <c r="J74" i="19"/>
  <c r="I74" i="19"/>
  <c r="H74" i="19"/>
  <c r="G74" i="19"/>
  <c r="F74" i="19"/>
  <c r="C74" i="19"/>
  <c r="E74" i="19" s="1"/>
  <c r="B74" i="19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B73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C72" i="19"/>
  <c r="B72" i="19"/>
  <c r="S71" i="19"/>
  <c r="R71" i="19"/>
  <c r="Q71" i="19"/>
  <c r="P71" i="19"/>
  <c r="E71" i="19"/>
  <c r="U71" i="19" s="1"/>
  <c r="S70" i="19"/>
  <c r="R70" i="19"/>
  <c r="Q70" i="19"/>
  <c r="P70" i="19"/>
  <c r="E70" i="19"/>
  <c r="U70" i="19" s="1"/>
  <c r="O68" i="19"/>
  <c r="N68" i="19"/>
  <c r="M68" i="19"/>
  <c r="L68" i="19"/>
  <c r="K68" i="19"/>
  <c r="J68" i="19"/>
  <c r="I68" i="19"/>
  <c r="H68" i="19"/>
  <c r="G68" i="19"/>
  <c r="F68" i="19"/>
  <c r="C68" i="19"/>
  <c r="B68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E67" i="19" s="1"/>
  <c r="S66" i="19"/>
  <c r="R66" i="19"/>
  <c r="Q66" i="19"/>
  <c r="P66" i="19"/>
  <c r="E66" i="19"/>
  <c r="U66" i="19" s="1"/>
  <c r="S65" i="19"/>
  <c r="R65" i="19"/>
  <c r="Q65" i="19"/>
  <c r="P65" i="19"/>
  <c r="E65" i="19"/>
  <c r="U65" i="19" s="1"/>
  <c r="S64" i="19"/>
  <c r="R64" i="19"/>
  <c r="Q64" i="19"/>
  <c r="P64" i="19"/>
  <c r="E64" i="19"/>
  <c r="S63" i="19"/>
  <c r="R63" i="19"/>
  <c r="Q63" i="19"/>
  <c r="P63" i="19"/>
  <c r="E63" i="19"/>
  <c r="U62" i="19"/>
  <c r="S62" i="19"/>
  <c r="R62" i="19"/>
  <c r="Q62" i="19"/>
  <c r="P62" i="19"/>
  <c r="E62" i="19"/>
  <c r="O60" i="19"/>
  <c r="N60" i="19"/>
  <c r="M60" i="19"/>
  <c r="L60" i="19"/>
  <c r="K60" i="19"/>
  <c r="J60" i="19"/>
  <c r="I60" i="19"/>
  <c r="H60" i="19"/>
  <c r="C60" i="19"/>
  <c r="B60" i="19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T57" i="19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O54" i="19"/>
  <c r="N54" i="19"/>
  <c r="M54" i="19"/>
  <c r="L54" i="19"/>
  <c r="K54" i="19"/>
  <c r="J54" i="19"/>
  <c r="I54" i="19"/>
  <c r="S54" i="19" s="1"/>
  <c r="H54" i="19"/>
  <c r="R54" i="19" s="1"/>
  <c r="G54" i="19"/>
  <c r="F54" i="19"/>
  <c r="C54" i="19"/>
  <c r="E54" i="19" s="1"/>
  <c r="B54" i="19"/>
  <c r="S53" i="19"/>
  <c r="R53" i="19"/>
  <c r="Q53" i="19"/>
  <c r="P53" i="19"/>
  <c r="E53" i="19"/>
  <c r="U53" i="19" s="1"/>
  <c r="S52" i="19"/>
  <c r="R52" i="19"/>
  <c r="Q52" i="19"/>
  <c r="P52" i="19"/>
  <c r="E52" i="19"/>
  <c r="S51" i="19"/>
  <c r="R51" i="19"/>
  <c r="Q51" i="19"/>
  <c r="P51" i="19"/>
  <c r="E51" i="19"/>
  <c r="S50" i="19"/>
  <c r="R50" i="19"/>
  <c r="Q50" i="19"/>
  <c r="P50" i="19"/>
  <c r="E50" i="19"/>
  <c r="T49" i="19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T47" i="19"/>
  <c r="S47" i="19"/>
  <c r="R47" i="19"/>
  <c r="Q47" i="19"/>
  <c r="P47" i="19"/>
  <c r="E47" i="19"/>
  <c r="U47" i="19" s="1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S44" i="19"/>
  <c r="R44" i="19"/>
  <c r="Q44" i="19"/>
  <c r="P44" i="19"/>
  <c r="E44" i="19"/>
  <c r="S43" i="19"/>
  <c r="R43" i="19"/>
  <c r="Q43" i="19"/>
  <c r="P43" i="19"/>
  <c r="E43" i="19"/>
  <c r="T43" i="19" s="1"/>
  <c r="S41" i="19"/>
  <c r="O41" i="19"/>
  <c r="N41" i="19"/>
  <c r="M41" i="19"/>
  <c r="L41" i="19"/>
  <c r="K41" i="19"/>
  <c r="J41" i="19"/>
  <c r="I41" i="19"/>
  <c r="H41" i="19"/>
  <c r="R41" i="19" s="1"/>
  <c r="G41" i="19"/>
  <c r="F41" i="19"/>
  <c r="C41" i="19"/>
  <c r="B41" i="19"/>
  <c r="S40" i="19"/>
  <c r="R40" i="19"/>
  <c r="Q40" i="19"/>
  <c r="P40" i="19"/>
  <c r="E40" i="19"/>
  <c r="T40" i="19" s="1"/>
  <c r="S39" i="19"/>
  <c r="R39" i="19"/>
  <c r="Q39" i="19"/>
  <c r="P39" i="19"/>
  <c r="E39" i="19"/>
  <c r="S38" i="19"/>
  <c r="R38" i="19"/>
  <c r="Q38" i="19"/>
  <c r="P38" i="19"/>
  <c r="E38" i="19"/>
  <c r="U37" i="19"/>
  <c r="S37" i="19"/>
  <c r="R37" i="19"/>
  <c r="Q37" i="19"/>
  <c r="P37" i="19"/>
  <c r="E37" i="19"/>
  <c r="T37" i="19" s="1"/>
  <c r="U36" i="19"/>
  <c r="T36" i="19"/>
  <c r="S36" i="19"/>
  <c r="R36" i="19"/>
  <c r="Q36" i="19"/>
  <c r="P36" i="19"/>
  <c r="E36" i="19"/>
  <c r="O34" i="19"/>
  <c r="N34" i="19"/>
  <c r="M34" i="19"/>
  <c r="L34" i="19"/>
  <c r="K34" i="19"/>
  <c r="J34" i="19"/>
  <c r="I34" i="19"/>
  <c r="H34" i="19"/>
  <c r="R34" i="19" s="1"/>
  <c r="G34" i="19"/>
  <c r="F34" i="19"/>
  <c r="C34" i="19"/>
  <c r="B34" i="19"/>
  <c r="T33" i="19"/>
  <c r="S33" i="19"/>
  <c r="R33" i="19"/>
  <c r="Q33" i="19"/>
  <c r="P33" i="19"/>
  <c r="E33" i="19"/>
  <c r="O31" i="19"/>
  <c r="N31" i="19"/>
  <c r="M31" i="19"/>
  <c r="L31" i="19"/>
  <c r="K31" i="19"/>
  <c r="J31" i="19"/>
  <c r="I31" i="19"/>
  <c r="S31" i="19" s="1"/>
  <c r="H31" i="19"/>
  <c r="R31" i="19" s="1"/>
  <c r="G31" i="19"/>
  <c r="F31" i="19"/>
  <c r="C31" i="19"/>
  <c r="B31" i="19"/>
  <c r="U30" i="19"/>
  <c r="S30" i="19"/>
  <c r="R30" i="19"/>
  <c r="Q30" i="19"/>
  <c r="P30" i="19"/>
  <c r="E30" i="19"/>
  <c r="T30" i="19" s="1"/>
  <c r="T29" i="19"/>
  <c r="S29" i="19"/>
  <c r="R29" i="19"/>
  <c r="Q29" i="19"/>
  <c r="P29" i="19"/>
  <c r="E29" i="19"/>
  <c r="U29" i="19" s="1"/>
  <c r="S28" i="19"/>
  <c r="R28" i="19"/>
  <c r="Q28" i="19"/>
  <c r="P28" i="19"/>
  <c r="E28" i="19"/>
  <c r="S27" i="19"/>
  <c r="R27" i="19"/>
  <c r="Q27" i="19"/>
  <c r="P27" i="19"/>
  <c r="E27" i="19"/>
  <c r="S25" i="19"/>
  <c r="O25" i="19"/>
  <c r="N25" i="19"/>
  <c r="M25" i="19"/>
  <c r="L25" i="19"/>
  <c r="K25" i="19"/>
  <c r="J25" i="19"/>
  <c r="I25" i="19"/>
  <c r="H25" i="19"/>
  <c r="R25" i="19" s="1"/>
  <c r="G25" i="19"/>
  <c r="F25" i="19"/>
  <c r="C25" i="19"/>
  <c r="B25" i="19"/>
  <c r="E25" i="19" s="1"/>
  <c r="S24" i="19"/>
  <c r="R24" i="19"/>
  <c r="Q24" i="19"/>
  <c r="P24" i="19"/>
  <c r="E24" i="19"/>
  <c r="S23" i="19"/>
  <c r="R23" i="19"/>
  <c r="Q23" i="19"/>
  <c r="P23" i="19"/>
  <c r="E23" i="19"/>
  <c r="T23" i="19" s="1"/>
  <c r="S22" i="19"/>
  <c r="R22" i="19"/>
  <c r="Q22" i="19"/>
  <c r="P22" i="19"/>
  <c r="E22" i="19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U19" i="19"/>
  <c r="S19" i="19"/>
  <c r="R19" i="19"/>
  <c r="Q19" i="19"/>
  <c r="P19" i="19"/>
  <c r="E19" i="19"/>
  <c r="T19" i="19" s="1"/>
  <c r="U18" i="19"/>
  <c r="T18" i="19"/>
  <c r="S18" i="19"/>
  <c r="R18" i="19"/>
  <c r="Q18" i="19"/>
  <c r="P18" i="19"/>
  <c r="E18" i="19"/>
  <c r="O16" i="19"/>
  <c r="N16" i="19"/>
  <c r="M16" i="19"/>
  <c r="L16" i="19"/>
  <c r="K16" i="19"/>
  <c r="J16" i="19"/>
  <c r="I16" i="19"/>
  <c r="S16" i="19" s="1"/>
  <c r="H16" i="19"/>
  <c r="G16" i="19"/>
  <c r="F16" i="19"/>
  <c r="E16" i="19"/>
  <c r="C16" i="19"/>
  <c r="B16" i="19"/>
  <c r="U15" i="19"/>
  <c r="T15" i="19"/>
  <c r="S15" i="19"/>
  <c r="R15" i="19"/>
  <c r="Q15" i="19"/>
  <c r="P15" i="19"/>
  <c r="E15" i="19"/>
  <c r="S14" i="19"/>
  <c r="R14" i="19"/>
  <c r="Q14" i="19"/>
  <c r="P14" i="19"/>
  <c r="E14" i="19"/>
  <c r="S13" i="19"/>
  <c r="R13" i="19"/>
  <c r="Q13" i="19"/>
  <c r="P13" i="19"/>
  <c r="E13" i="19"/>
  <c r="U12" i="19"/>
  <c r="S12" i="19"/>
  <c r="R12" i="19"/>
  <c r="Q12" i="19"/>
  <c r="P12" i="19"/>
  <c r="E12" i="19"/>
  <c r="T12" i="19" s="1"/>
  <c r="S11" i="19"/>
  <c r="R11" i="19"/>
  <c r="Q11" i="19"/>
  <c r="P11" i="19"/>
  <c r="E11" i="19"/>
  <c r="U11" i="19" s="1"/>
  <c r="S10" i="19"/>
  <c r="R10" i="19"/>
  <c r="Q10" i="19"/>
  <c r="P10" i="19"/>
  <c r="E10" i="19"/>
  <c r="U9" i="19"/>
  <c r="S9" i="19"/>
  <c r="R9" i="19"/>
  <c r="Q9" i="19"/>
  <c r="P9" i="19"/>
  <c r="E9" i="19"/>
  <c r="T9" i="19" s="1"/>
  <c r="U96" i="18"/>
  <c r="T96" i="18"/>
  <c r="S96" i="18"/>
  <c r="R96" i="18"/>
  <c r="Q96" i="18"/>
  <c r="P96" i="18"/>
  <c r="E96" i="18"/>
  <c r="T95" i="18"/>
  <c r="S95" i="18"/>
  <c r="R95" i="18"/>
  <c r="Q95" i="18"/>
  <c r="P95" i="18"/>
  <c r="E95" i="18"/>
  <c r="U95" i="18" s="1"/>
  <c r="S94" i="18"/>
  <c r="R94" i="18"/>
  <c r="Q94" i="18"/>
  <c r="P94" i="18"/>
  <c r="E94" i="18"/>
  <c r="S93" i="18"/>
  <c r="R93" i="18"/>
  <c r="Q93" i="18"/>
  <c r="P93" i="18"/>
  <c r="E93" i="18"/>
  <c r="U92" i="18"/>
  <c r="S92" i="18"/>
  <c r="R92" i="18"/>
  <c r="Q92" i="18"/>
  <c r="P92" i="18"/>
  <c r="E92" i="18"/>
  <c r="T92" i="18" s="1"/>
  <c r="S91" i="18"/>
  <c r="R91" i="18"/>
  <c r="Q91" i="18"/>
  <c r="P91" i="18"/>
  <c r="E91" i="18"/>
  <c r="S90" i="18"/>
  <c r="R90" i="18"/>
  <c r="Q90" i="18"/>
  <c r="P90" i="18"/>
  <c r="E90" i="18"/>
  <c r="T89" i="18"/>
  <c r="S89" i="18"/>
  <c r="R89" i="18"/>
  <c r="Q89" i="18"/>
  <c r="P89" i="18"/>
  <c r="E89" i="18"/>
  <c r="U89" i="18" s="1"/>
  <c r="U88" i="18"/>
  <c r="S88" i="18"/>
  <c r="R88" i="18"/>
  <c r="Q88" i="18"/>
  <c r="P88" i="18"/>
  <c r="E88" i="18"/>
  <c r="T88" i="18" s="1"/>
  <c r="S86" i="18"/>
  <c r="R86" i="18"/>
  <c r="Q86" i="18"/>
  <c r="P86" i="18"/>
  <c r="E86" i="18"/>
  <c r="T86" i="18" s="1"/>
  <c r="O74" i="18"/>
  <c r="N74" i="18"/>
  <c r="M74" i="18"/>
  <c r="L74" i="18"/>
  <c r="K74" i="18"/>
  <c r="J74" i="18"/>
  <c r="I74" i="18"/>
  <c r="H74" i="18"/>
  <c r="R74" i="18" s="1"/>
  <c r="G74" i="18"/>
  <c r="F74" i="18"/>
  <c r="C74" i="18"/>
  <c r="B74" i="18"/>
  <c r="O73" i="18"/>
  <c r="N73" i="18"/>
  <c r="M73" i="18"/>
  <c r="L73" i="18"/>
  <c r="K73" i="18"/>
  <c r="J73" i="18"/>
  <c r="I73" i="18"/>
  <c r="S73" i="18" s="1"/>
  <c r="H73" i="18"/>
  <c r="G73" i="18"/>
  <c r="F73" i="18"/>
  <c r="C73" i="18"/>
  <c r="B73" i="18"/>
  <c r="E73" i="18" s="1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E72" i="18" s="1"/>
  <c r="T71" i="18"/>
  <c r="S71" i="18"/>
  <c r="R71" i="18"/>
  <c r="Q71" i="18"/>
  <c r="P71" i="18"/>
  <c r="E71" i="18"/>
  <c r="U71" i="18" s="1"/>
  <c r="S70" i="18"/>
  <c r="R70" i="18"/>
  <c r="Q70" i="18"/>
  <c r="P70" i="18"/>
  <c r="E70" i="18"/>
  <c r="O68" i="18"/>
  <c r="N68" i="18"/>
  <c r="M68" i="18"/>
  <c r="L68" i="18"/>
  <c r="K68" i="18"/>
  <c r="J68" i="18"/>
  <c r="I68" i="18"/>
  <c r="H68" i="18"/>
  <c r="G68" i="18"/>
  <c r="F68" i="18"/>
  <c r="C68" i="18"/>
  <c r="B68" i="18"/>
  <c r="E68" i="18" s="1"/>
  <c r="O67" i="18"/>
  <c r="N67" i="18"/>
  <c r="M67" i="18"/>
  <c r="L67" i="18"/>
  <c r="K67" i="18"/>
  <c r="J67" i="18"/>
  <c r="I67" i="18"/>
  <c r="H67" i="18"/>
  <c r="R67" i="18" s="1"/>
  <c r="G67" i="18"/>
  <c r="F67" i="18"/>
  <c r="C67" i="18"/>
  <c r="B67" i="18"/>
  <c r="U66" i="18"/>
  <c r="S66" i="18"/>
  <c r="R66" i="18"/>
  <c r="Q66" i="18"/>
  <c r="P66" i="18"/>
  <c r="E66" i="18"/>
  <c r="T66" i="18" s="1"/>
  <c r="T65" i="18"/>
  <c r="S65" i="18"/>
  <c r="R65" i="18"/>
  <c r="Q65" i="18"/>
  <c r="P65" i="18"/>
  <c r="E65" i="18"/>
  <c r="U65" i="18" s="1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S62" i="18"/>
  <c r="R62" i="18"/>
  <c r="Q62" i="18"/>
  <c r="P62" i="18"/>
  <c r="E62" i="18"/>
  <c r="O60" i="18"/>
  <c r="N60" i="18"/>
  <c r="M60" i="18"/>
  <c r="L60" i="18"/>
  <c r="K60" i="18"/>
  <c r="J60" i="18"/>
  <c r="I60" i="18"/>
  <c r="S60" i="18" s="1"/>
  <c r="H60" i="18"/>
  <c r="R60" i="18" s="1"/>
  <c r="C60" i="18"/>
  <c r="B60" i="18"/>
  <c r="U59" i="18"/>
  <c r="S59" i="18"/>
  <c r="R59" i="18"/>
  <c r="Q59" i="18"/>
  <c r="P59" i="18"/>
  <c r="E59" i="18"/>
  <c r="T59" i="18" s="1"/>
  <c r="S58" i="18"/>
  <c r="R58" i="18"/>
  <c r="Q58" i="18"/>
  <c r="P58" i="18"/>
  <c r="E58" i="18"/>
  <c r="U58" i="18" s="1"/>
  <c r="U57" i="18"/>
  <c r="T57" i="18"/>
  <c r="S57" i="18"/>
  <c r="R57" i="18"/>
  <c r="Q57" i="18"/>
  <c r="P57" i="18"/>
  <c r="E57" i="18"/>
  <c r="U56" i="18"/>
  <c r="T56" i="18"/>
  <c r="S56" i="18"/>
  <c r="R56" i="18"/>
  <c r="Q56" i="18"/>
  <c r="P56" i="18"/>
  <c r="E56" i="18"/>
  <c r="O54" i="18"/>
  <c r="N54" i="18"/>
  <c r="M54" i="18"/>
  <c r="L54" i="18"/>
  <c r="K54" i="18"/>
  <c r="J54" i="18"/>
  <c r="I54" i="18"/>
  <c r="S54" i="18" s="1"/>
  <c r="H54" i="18"/>
  <c r="R54" i="18" s="1"/>
  <c r="G54" i="18"/>
  <c r="F54" i="18"/>
  <c r="C54" i="18"/>
  <c r="B54" i="18"/>
  <c r="S53" i="18"/>
  <c r="R53" i="18"/>
  <c r="Q53" i="18"/>
  <c r="P53" i="18"/>
  <c r="E53" i="18"/>
  <c r="T53" i="18" s="1"/>
  <c r="S52" i="18"/>
  <c r="R52" i="18"/>
  <c r="Q52" i="18"/>
  <c r="P52" i="18"/>
  <c r="T52" i="18" s="1"/>
  <c r="E52" i="18"/>
  <c r="S51" i="18"/>
  <c r="R51" i="18"/>
  <c r="Q51" i="18"/>
  <c r="P51" i="18"/>
  <c r="E51" i="18"/>
  <c r="S50" i="18"/>
  <c r="R50" i="18"/>
  <c r="Q50" i="18"/>
  <c r="P50" i="18"/>
  <c r="E50" i="18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P46" i="18"/>
  <c r="E46" i="18"/>
  <c r="U45" i="18"/>
  <c r="S45" i="18"/>
  <c r="R45" i="18"/>
  <c r="Q45" i="18"/>
  <c r="P45" i="18"/>
  <c r="E45" i="18"/>
  <c r="T45" i="18" s="1"/>
  <c r="U44" i="18"/>
  <c r="T44" i="18"/>
  <c r="S44" i="18"/>
  <c r="R44" i="18"/>
  <c r="Q44" i="18"/>
  <c r="P44" i="18"/>
  <c r="E44" i="18"/>
  <c r="S43" i="18"/>
  <c r="R43" i="18"/>
  <c r="Q43" i="18"/>
  <c r="P43" i="18"/>
  <c r="E43" i="18"/>
  <c r="O41" i="18"/>
  <c r="N41" i="18"/>
  <c r="M41" i="18"/>
  <c r="L41" i="18"/>
  <c r="K41" i="18"/>
  <c r="J41" i="18"/>
  <c r="I41" i="18"/>
  <c r="S41" i="18" s="1"/>
  <c r="H41" i="18"/>
  <c r="R41" i="18" s="1"/>
  <c r="G41" i="18"/>
  <c r="F41" i="18"/>
  <c r="C41" i="18"/>
  <c r="E41" i="18" s="1"/>
  <c r="B41" i="18"/>
  <c r="S40" i="18"/>
  <c r="R40" i="18"/>
  <c r="Q40" i="18"/>
  <c r="P40" i="18"/>
  <c r="E40" i="18"/>
  <c r="S39" i="18"/>
  <c r="R39" i="18"/>
  <c r="Q39" i="18"/>
  <c r="P39" i="18"/>
  <c r="E39" i="18"/>
  <c r="U38" i="18"/>
  <c r="S38" i="18"/>
  <c r="R38" i="18"/>
  <c r="Q38" i="18"/>
  <c r="P38" i="18"/>
  <c r="E38" i="18"/>
  <c r="T38" i="18" s="1"/>
  <c r="U37" i="18"/>
  <c r="S37" i="18"/>
  <c r="R37" i="18"/>
  <c r="Q37" i="18"/>
  <c r="P37" i="18"/>
  <c r="E37" i="18"/>
  <c r="T37" i="18" s="1"/>
  <c r="U36" i="18"/>
  <c r="T36" i="18"/>
  <c r="S36" i="18"/>
  <c r="R36" i="18"/>
  <c r="Q36" i="18"/>
  <c r="P36" i="18"/>
  <c r="E36" i="18"/>
  <c r="O34" i="18"/>
  <c r="N34" i="18"/>
  <c r="M34" i="18"/>
  <c r="L34" i="18"/>
  <c r="K34" i="18"/>
  <c r="J34" i="18"/>
  <c r="R34" i="18" s="1"/>
  <c r="I34" i="18"/>
  <c r="S34" i="18" s="1"/>
  <c r="H34" i="18"/>
  <c r="G34" i="18"/>
  <c r="F34" i="18"/>
  <c r="C34" i="18"/>
  <c r="B34" i="18"/>
  <c r="S33" i="18"/>
  <c r="R33" i="18"/>
  <c r="Q33" i="18"/>
  <c r="P33" i="18"/>
  <c r="E33" i="18"/>
  <c r="O31" i="18"/>
  <c r="N31" i="18"/>
  <c r="M31" i="18"/>
  <c r="L31" i="18"/>
  <c r="K31" i="18"/>
  <c r="J31" i="18"/>
  <c r="I31" i="18"/>
  <c r="S31" i="18" s="1"/>
  <c r="H31" i="18"/>
  <c r="R31" i="18" s="1"/>
  <c r="G31" i="18"/>
  <c r="F31" i="18"/>
  <c r="C31" i="18"/>
  <c r="B31" i="18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O25" i="18"/>
  <c r="N25" i="18"/>
  <c r="M25" i="18"/>
  <c r="L25" i="18"/>
  <c r="K25" i="18"/>
  <c r="J25" i="18"/>
  <c r="I25" i="18"/>
  <c r="S25" i="18" s="1"/>
  <c r="H25" i="18"/>
  <c r="R25" i="18" s="1"/>
  <c r="G25" i="18"/>
  <c r="F25" i="18"/>
  <c r="C25" i="18"/>
  <c r="B25" i="18"/>
  <c r="U24" i="18"/>
  <c r="T24" i="18"/>
  <c r="S24" i="18"/>
  <c r="R24" i="18"/>
  <c r="Q24" i="18"/>
  <c r="P24" i="18"/>
  <c r="E24" i="18"/>
  <c r="S23" i="18"/>
  <c r="R23" i="18"/>
  <c r="Q23" i="18"/>
  <c r="P23" i="18"/>
  <c r="E23" i="18"/>
  <c r="T23" i="18" s="1"/>
  <c r="S22" i="18"/>
  <c r="R22" i="18"/>
  <c r="Q22" i="18"/>
  <c r="P22" i="18"/>
  <c r="E22" i="18"/>
  <c r="S21" i="18"/>
  <c r="R21" i="18"/>
  <c r="Q21" i="18"/>
  <c r="P21" i="18"/>
  <c r="E21" i="18"/>
  <c r="T21" i="18" s="1"/>
  <c r="U20" i="18"/>
  <c r="T20" i="18"/>
  <c r="S20" i="18"/>
  <c r="R20" i="18"/>
  <c r="Q20" i="18"/>
  <c r="P20" i="18"/>
  <c r="E20" i="18"/>
  <c r="S19" i="18"/>
  <c r="R19" i="18"/>
  <c r="Q19" i="18"/>
  <c r="P19" i="18"/>
  <c r="E19" i="18"/>
  <c r="U19" i="18" s="1"/>
  <c r="S18" i="18"/>
  <c r="R18" i="18"/>
  <c r="Q18" i="18"/>
  <c r="P18" i="18"/>
  <c r="E18" i="18"/>
  <c r="O16" i="18"/>
  <c r="N16" i="18"/>
  <c r="M16" i="18"/>
  <c r="L16" i="18"/>
  <c r="K16" i="18"/>
  <c r="S16" i="18" s="1"/>
  <c r="J16" i="18"/>
  <c r="I16" i="18"/>
  <c r="H16" i="18"/>
  <c r="G16" i="18"/>
  <c r="F16" i="18"/>
  <c r="C16" i="18"/>
  <c r="B16" i="18"/>
  <c r="E16" i="18" s="1"/>
  <c r="U15" i="18"/>
  <c r="T15" i="18"/>
  <c r="S15" i="18"/>
  <c r="R15" i="18"/>
  <c r="Q15" i="18"/>
  <c r="P15" i="18"/>
  <c r="E15" i="18"/>
  <c r="S14" i="18"/>
  <c r="R14" i="18"/>
  <c r="Q14" i="18"/>
  <c r="P14" i="18"/>
  <c r="E14" i="18"/>
  <c r="U14" i="18" s="1"/>
  <c r="T13" i="18"/>
  <c r="S13" i="18"/>
  <c r="R13" i="18"/>
  <c r="Q13" i="18"/>
  <c r="P13" i="18"/>
  <c r="E13" i="18"/>
  <c r="U13" i="18" s="1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S10" i="18"/>
  <c r="R10" i="18"/>
  <c r="Q10" i="18"/>
  <c r="U10" i="18" s="1"/>
  <c r="P10" i="18"/>
  <c r="E10" i="18"/>
  <c r="S9" i="18"/>
  <c r="R9" i="18"/>
  <c r="Q9" i="18"/>
  <c r="P9" i="18"/>
  <c r="E9" i="18"/>
  <c r="T9" i="18" s="1"/>
  <c r="S96" i="17"/>
  <c r="R96" i="17"/>
  <c r="Q96" i="17"/>
  <c r="P96" i="17"/>
  <c r="E96" i="17"/>
  <c r="U96" i="17" s="1"/>
  <c r="U95" i="17"/>
  <c r="S95" i="17"/>
  <c r="R95" i="17"/>
  <c r="Q95" i="17"/>
  <c r="P95" i="17"/>
  <c r="E95" i="17"/>
  <c r="T95" i="17" s="1"/>
  <c r="S94" i="17"/>
  <c r="R94" i="17"/>
  <c r="Q94" i="17"/>
  <c r="P94" i="17"/>
  <c r="E94" i="17"/>
  <c r="U94" i="17" s="1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T91" i="17" s="1"/>
  <c r="S90" i="17"/>
  <c r="R90" i="17"/>
  <c r="Q90" i="17"/>
  <c r="P90" i="17"/>
  <c r="E90" i="17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S86" i="17"/>
  <c r="R86" i="17"/>
  <c r="Q86" i="17"/>
  <c r="P86" i="17"/>
  <c r="E86" i="17"/>
  <c r="U86" i="17" s="1"/>
  <c r="O74" i="17"/>
  <c r="N74" i="17"/>
  <c r="M74" i="17"/>
  <c r="L74" i="17"/>
  <c r="K74" i="17"/>
  <c r="J74" i="17"/>
  <c r="I74" i="17"/>
  <c r="S74" i="17" s="1"/>
  <c r="H74" i="17"/>
  <c r="G74" i="17"/>
  <c r="F74" i="17"/>
  <c r="C74" i="17"/>
  <c r="B74" i="17"/>
  <c r="O73" i="17"/>
  <c r="N73" i="17"/>
  <c r="M73" i="17"/>
  <c r="L73" i="17"/>
  <c r="K73" i="17"/>
  <c r="J73" i="17"/>
  <c r="I73" i="17"/>
  <c r="H73" i="17"/>
  <c r="P73" i="17" s="1"/>
  <c r="G73" i="17"/>
  <c r="F73" i="17"/>
  <c r="C73" i="17"/>
  <c r="B73" i="17"/>
  <c r="O72" i="17"/>
  <c r="N72" i="17"/>
  <c r="M72" i="17"/>
  <c r="L72" i="17"/>
  <c r="K72" i="17"/>
  <c r="J72" i="17"/>
  <c r="I72" i="17"/>
  <c r="H72" i="17"/>
  <c r="R72" i="17" s="1"/>
  <c r="G72" i="17"/>
  <c r="F72" i="17"/>
  <c r="C72" i="17"/>
  <c r="E72" i="17" s="1"/>
  <c r="B72" i="17"/>
  <c r="S71" i="17"/>
  <c r="R71" i="17"/>
  <c r="Q71" i="17"/>
  <c r="P71" i="17"/>
  <c r="E71" i="17"/>
  <c r="S70" i="17"/>
  <c r="R70" i="17"/>
  <c r="Q70" i="17"/>
  <c r="P70" i="17"/>
  <c r="E70" i="17"/>
  <c r="T70" i="17" s="1"/>
  <c r="O68" i="17"/>
  <c r="N68" i="17"/>
  <c r="M68" i="17"/>
  <c r="L68" i="17"/>
  <c r="K68" i="17"/>
  <c r="J68" i="17"/>
  <c r="I68" i="17"/>
  <c r="S68" i="17" s="1"/>
  <c r="H68" i="17"/>
  <c r="G68" i="17"/>
  <c r="F68" i="17"/>
  <c r="C68" i="17"/>
  <c r="B68" i="17"/>
  <c r="E68" i="17" s="1"/>
  <c r="O67" i="17"/>
  <c r="N67" i="17"/>
  <c r="M67" i="17"/>
  <c r="L67" i="17"/>
  <c r="K67" i="17"/>
  <c r="J67" i="17"/>
  <c r="I67" i="17"/>
  <c r="S67" i="17" s="1"/>
  <c r="H67" i="17"/>
  <c r="G67" i="17"/>
  <c r="F67" i="17"/>
  <c r="C67" i="17"/>
  <c r="B67" i="17"/>
  <c r="E67" i="17" s="1"/>
  <c r="T66" i="17"/>
  <c r="S66" i="17"/>
  <c r="R66" i="17"/>
  <c r="Q66" i="17"/>
  <c r="P66" i="17"/>
  <c r="E66" i="17"/>
  <c r="U66" i="17" s="1"/>
  <c r="U65" i="17"/>
  <c r="S65" i="17"/>
  <c r="R65" i="17"/>
  <c r="Q65" i="17"/>
  <c r="P65" i="17"/>
  <c r="E65" i="17"/>
  <c r="T65" i="17" s="1"/>
  <c r="U64" i="17"/>
  <c r="T64" i="17"/>
  <c r="S64" i="17"/>
  <c r="R64" i="17"/>
  <c r="Q64" i="17"/>
  <c r="P64" i="17"/>
  <c r="E64" i="17"/>
  <c r="S63" i="17"/>
  <c r="R63" i="17"/>
  <c r="Q63" i="17"/>
  <c r="P63" i="17"/>
  <c r="E63" i="17"/>
  <c r="U62" i="17"/>
  <c r="T62" i="17"/>
  <c r="S62" i="17"/>
  <c r="R62" i="17"/>
  <c r="Q62" i="17"/>
  <c r="P62" i="17"/>
  <c r="E62" i="17"/>
  <c r="S60" i="17"/>
  <c r="O60" i="17"/>
  <c r="N60" i="17"/>
  <c r="M60" i="17"/>
  <c r="L60" i="17"/>
  <c r="K60" i="17"/>
  <c r="J60" i="17"/>
  <c r="I60" i="17"/>
  <c r="H60" i="17"/>
  <c r="R60" i="17" s="1"/>
  <c r="C60" i="17"/>
  <c r="B60" i="17"/>
  <c r="S59" i="17"/>
  <c r="R59" i="17"/>
  <c r="Q59" i="17"/>
  <c r="P59" i="17"/>
  <c r="E59" i="17"/>
  <c r="S58" i="17"/>
  <c r="R58" i="17"/>
  <c r="Q58" i="17"/>
  <c r="P58" i="17"/>
  <c r="E58" i="17"/>
  <c r="T58" i="17" s="1"/>
  <c r="S57" i="17"/>
  <c r="R57" i="17"/>
  <c r="Q57" i="17"/>
  <c r="P57" i="17"/>
  <c r="E57" i="17"/>
  <c r="S56" i="17"/>
  <c r="R56" i="17"/>
  <c r="Q56" i="17"/>
  <c r="P56" i="17"/>
  <c r="E56" i="17"/>
  <c r="U56" i="17" s="1"/>
  <c r="O54" i="17"/>
  <c r="N54" i="17"/>
  <c r="M54" i="17"/>
  <c r="L54" i="17"/>
  <c r="K54" i="17"/>
  <c r="J54" i="17"/>
  <c r="I54" i="17"/>
  <c r="S54" i="17" s="1"/>
  <c r="H54" i="17"/>
  <c r="G54" i="17"/>
  <c r="F54" i="17"/>
  <c r="C54" i="17"/>
  <c r="B54" i="17"/>
  <c r="S53" i="17"/>
  <c r="R53" i="17"/>
  <c r="Q53" i="17"/>
  <c r="P53" i="17"/>
  <c r="T53" i="17" s="1"/>
  <c r="E53" i="17"/>
  <c r="S52" i="17"/>
  <c r="R52" i="17"/>
  <c r="Q52" i="17"/>
  <c r="P52" i="17"/>
  <c r="E52" i="17"/>
  <c r="U52" i="17" s="1"/>
  <c r="T51" i="17"/>
  <c r="S51" i="17"/>
  <c r="R51" i="17"/>
  <c r="Q51" i="17"/>
  <c r="P51" i="17"/>
  <c r="E51" i="17"/>
  <c r="U51" i="17" s="1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U46" i="17" s="1"/>
  <c r="U45" i="17"/>
  <c r="T45" i="17"/>
  <c r="S45" i="17"/>
  <c r="R45" i="17"/>
  <c r="Q45" i="17"/>
  <c r="P45" i="17"/>
  <c r="E45" i="17"/>
  <c r="T44" i="17"/>
  <c r="S44" i="17"/>
  <c r="R44" i="17"/>
  <c r="Q44" i="17"/>
  <c r="P44" i="17"/>
  <c r="E44" i="17"/>
  <c r="U44" i="17" s="1"/>
  <c r="S43" i="17"/>
  <c r="R43" i="17"/>
  <c r="Q43" i="17"/>
  <c r="P43" i="17"/>
  <c r="E43" i="17"/>
  <c r="U43" i="17" s="1"/>
  <c r="O41" i="17"/>
  <c r="N41" i="17"/>
  <c r="M41" i="17"/>
  <c r="L41" i="17"/>
  <c r="K41" i="17"/>
  <c r="J41" i="17"/>
  <c r="I41" i="17"/>
  <c r="S41" i="17" s="1"/>
  <c r="H41" i="17"/>
  <c r="G41" i="17"/>
  <c r="F41" i="17"/>
  <c r="C41" i="17"/>
  <c r="B41" i="17"/>
  <c r="S40" i="17"/>
  <c r="R40" i="17"/>
  <c r="Q40" i="17"/>
  <c r="P40" i="17"/>
  <c r="E40" i="17"/>
  <c r="U40" i="17" s="1"/>
  <c r="U39" i="17"/>
  <c r="T39" i="17"/>
  <c r="S39" i="17"/>
  <c r="R39" i="17"/>
  <c r="Q39" i="17"/>
  <c r="P39" i="17"/>
  <c r="E39" i="17"/>
  <c r="U38" i="17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O34" i="17"/>
  <c r="N34" i="17"/>
  <c r="M34" i="17"/>
  <c r="L34" i="17"/>
  <c r="K34" i="17"/>
  <c r="J34" i="17"/>
  <c r="I34" i="17"/>
  <c r="S34" i="17" s="1"/>
  <c r="H34" i="17"/>
  <c r="R34" i="17" s="1"/>
  <c r="G34" i="17"/>
  <c r="F34" i="17"/>
  <c r="C34" i="17"/>
  <c r="B34" i="17"/>
  <c r="E34" i="17" s="1"/>
  <c r="U33" i="17"/>
  <c r="S33" i="17"/>
  <c r="R33" i="17"/>
  <c r="Q33" i="17"/>
  <c r="P33" i="17"/>
  <c r="E33" i="17"/>
  <c r="O31" i="17"/>
  <c r="N31" i="17"/>
  <c r="M31" i="17"/>
  <c r="L31" i="17"/>
  <c r="K31" i="17"/>
  <c r="J31" i="17"/>
  <c r="I31" i="17"/>
  <c r="H31" i="17"/>
  <c r="G31" i="17"/>
  <c r="F31" i="17"/>
  <c r="C31" i="17"/>
  <c r="E31" i="17" s="1"/>
  <c r="B31" i="17"/>
  <c r="U30" i="17"/>
  <c r="S30" i="17"/>
  <c r="R30" i="17"/>
  <c r="Q30" i="17"/>
  <c r="P30" i="17"/>
  <c r="E30" i="17"/>
  <c r="T30" i="17" s="1"/>
  <c r="S29" i="17"/>
  <c r="R29" i="17"/>
  <c r="Q29" i="17"/>
  <c r="P29" i="17"/>
  <c r="E29" i="17"/>
  <c r="T29" i="17" s="1"/>
  <c r="T28" i="17"/>
  <c r="S28" i="17"/>
  <c r="R28" i="17"/>
  <c r="Q28" i="17"/>
  <c r="P28" i="17"/>
  <c r="E28" i="17"/>
  <c r="U28" i="17" s="1"/>
  <c r="U27" i="17"/>
  <c r="T27" i="17"/>
  <c r="S27" i="17"/>
  <c r="R27" i="17"/>
  <c r="Q27" i="17"/>
  <c r="P27" i="17"/>
  <c r="E27" i="17"/>
  <c r="O25" i="17"/>
  <c r="N25" i="17"/>
  <c r="M25" i="17"/>
  <c r="L25" i="17"/>
  <c r="K25" i="17"/>
  <c r="J25" i="17"/>
  <c r="I25" i="17"/>
  <c r="S25" i="17" s="1"/>
  <c r="H25" i="17"/>
  <c r="R25" i="17" s="1"/>
  <c r="G25" i="17"/>
  <c r="F25" i="17"/>
  <c r="C25" i="17"/>
  <c r="B25" i="17"/>
  <c r="S24" i="17"/>
  <c r="R24" i="17"/>
  <c r="Q24" i="17"/>
  <c r="P24" i="17"/>
  <c r="E24" i="17"/>
  <c r="U24" i="17" s="1"/>
  <c r="S23" i="17"/>
  <c r="R23" i="17"/>
  <c r="Q23" i="17"/>
  <c r="P23" i="17"/>
  <c r="E23" i="17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T20" i="17"/>
  <c r="S20" i="17"/>
  <c r="R20" i="17"/>
  <c r="Q20" i="17"/>
  <c r="P20" i="17"/>
  <c r="E20" i="17"/>
  <c r="U20" i="17" s="1"/>
  <c r="U19" i="17"/>
  <c r="S19" i="17"/>
  <c r="R19" i="17"/>
  <c r="Q19" i="17"/>
  <c r="P19" i="17"/>
  <c r="E19" i="17"/>
  <c r="T19" i="17" s="1"/>
  <c r="S18" i="17"/>
  <c r="R18" i="17"/>
  <c r="Q18" i="17"/>
  <c r="P18" i="17"/>
  <c r="E18" i="17"/>
  <c r="U18" i="17" s="1"/>
  <c r="O16" i="17"/>
  <c r="N16" i="17"/>
  <c r="M16" i="17"/>
  <c r="L16" i="17"/>
  <c r="K16" i="17"/>
  <c r="J16" i="17"/>
  <c r="I16" i="17"/>
  <c r="S16" i="17" s="1"/>
  <c r="H16" i="17"/>
  <c r="R16" i="17" s="1"/>
  <c r="G16" i="17"/>
  <c r="F16" i="17"/>
  <c r="C16" i="17"/>
  <c r="E16" i="17" s="1"/>
  <c r="B16" i="17"/>
  <c r="S15" i="17"/>
  <c r="R15" i="17"/>
  <c r="Q15" i="17"/>
  <c r="P15" i="17"/>
  <c r="E15" i="17"/>
  <c r="S14" i="17"/>
  <c r="R14" i="17"/>
  <c r="Q14" i="17"/>
  <c r="P14" i="17"/>
  <c r="E14" i="17"/>
  <c r="U14" i="17" s="1"/>
  <c r="S13" i="17"/>
  <c r="R13" i="17"/>
  <c r="Q13" i="17"/>
  <c r="P13" i="17"/>
  <c r="E13" i="17"/>
  <c r="U12" i="17"/>
  <c r="T12" i="17"/>
  <c r="S12" i="17"/>
  <c r="R12" i="17"/>
  <c r="Q12" i="17"/>
  <c r="P12" i="17"/>
  <c r="E12" i="17"/>
  <c r="U11" i="17"/>
  <c r="S11" i="17"/>
  <c r="R11" i="17"/>
  <c r="Q11" i="17"/>
  <c r="P11" i="17"/>
  <c r="E11" i="17"/>
  <c r="T11" i="17" s="1"/>
  <c r="T10" i="17"/>
  <c r="S10" i="17"/>
  <c r="R10" i="17"/>
  <c r="Q10" i="17"/>
  <c r="P10" i="17"/>
  <c r="E10" i="17"/>
  <c r="U10" i="17" s="1"/>
  <c r="S9" i="17"/>
  <c r="R9" i="17"/>
  <c r="Q9" i="17"/>
  <c r="P9" i="17"/>
  <c r="E9" i="17"/>
  <c r="T9" i="17" s="1"/>
  <c r="S96" i="16"/>
  <c r="R96" i="16"/>
  <c r="Q96" i="16"/>
  <c r="P96" i="16"/>
  <c r="E96" i="16"/>
  <c r="T96" i="16" s="1"/>
  <c r="U95" i="16"/>
  <c r="S95" i="16"/>
  <c r="R95" i="16"/>
  <c r="Q95" i="16"/>
  <c r="P95" i="16"/>
  <c r="E95" i="16"/>
  <c r="T95" i="16" s="1"/>
  <c r="T94" i="16"/>
  <c r="S94" i="16"/>
  <c r="R94" i="16"/>
  <c r="Q94" i="16"/>
  <c r="P94" i="16"/>
  <c r="E94" i="16"/>
  <c r="U94" i="16" s="1"/>
  <c r="T93" i="16"/>
  <c r="S93" i="16"/>
  <c r="R93" i="16"/>
  <c r="Q93" i="16"/>
  <c r="P93" i="16"/>
  <c r="E93" i="16"/>
  <c r="T92" i="16"/>
  <c r="S92" i="16"/>
  <c r="R92" i="16"/>
  <c r="Q92" i="16"/>
  <c r="P92" i="16"/>
  <c r="E92" i="16"/>
  <c r="U92" i="16" s="1"/>
  <c r="S91" i="16"/>
  <c r="R91" i="16"/>
  <c r="Q91" i="16"/>
  <c r="U91" i="16" s="1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6" i="16"/>
  <c r="R86" i="16"/>
  <c r="Q86" i="16"/>
  <c r="P86" i="16"/>
  <c r="E86" i="16"/>
  <c r="O74" i="16"/>
  <c r="N74" i="16"/>
  <c r="M74" i="16"/>
  <c r="L74" i="16"/>
  <c r="K74" i="16"/>
  <c r="J74" i="16"/>
  <c r="I74" i="16"/>
  <c r="S74" i="16" s="1"/>
  <c r="H74" i="16"/>
  <c r="G74" i="16"/>
  <c r="F74" i="16"/>
  <c r="C74" i="16"/>
  <c r="B74" i="16"/>
  <c r="S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E73" i="16" s="1"/>
  <c r="O72" i="16"/>
  <c r="N72" i="16"/>
  <c r="M72" i="16"/>
  <c r="L72" i="16"/>
  <c r="K72" i="16"/>
  <c r="J72" i="16"/>
  <c r="I72" i="16"/>
  <c r="S72" i="16" s="1"/>
  <c r="H72" i="16"/>
  <c r="R72" i="16" s="1"/>
  <c r="G72" i="16"/>
  <c r="F72" i="16"/>
  <c r="C72" i="16"/>
  <c r="B72" i="16"/>
  <c r="E72" i="16" s="1"/>
  <c r="T71" i="16"/>
  <c r="S71" i="16"/>
  <c r="R71" i="16"/>
  <c r="Q71" i="16"/>
  <c r="P71" i="16"/>
  <c r="E71" i="16"/>
  <c r="U71" i="16" s="1"/>
  <c r="S70" i="16"/>
  <c r="R70" i="16"/>
  <c r="Q70" i="16"/>
  <c r="P70" i="16"/>
  <c r="E70" i="16"/>
  <c r="O68" i="16"/>
  <c r="N68" i="16"/>
  <c r="M68" i="16"/>
  <c r="L68" i="16"/>
  <c r="K68" i="16"/>
  <c r="J68" i="16"/>
  <c r="I68" i="16"/>
  <c r="S68" i="16" s="1"/>
  <c r="H68" i="16"/>
  <c r="G68" i="16"/>
  <c r="F68" i="16"/>
  <c r="C68" i="16"/>
  <c r="B68" i="16"/>
  <c r="S67" i="16"/>
  <c r="O67" i="16"/>
  <c r="N67" i="16"/>
  <c r="M67" i="16"/>
  <c r="L67" i="16"/>
  <c r="K67" i="16"/>
  <c r="J67" i="16"/>
  <c r="I67" i="16"/>
  <c r="H67" i="16"/>
  <c r="R67" i="16" s="1"/>
  <c r="G67" i="16"/>
  <c r="F67" i="16"/>
  <c r="C67" i="16"/>
  <c r="B67" i="16"/>
  <c r="T66" i="16"/>
  <c r="S66" i="16"/>
  <c r="R66" i="16"/>
  <c r="Q66" i="16"/>
  <c r="P66" i="16"/>
  <c r="E66" i="16"/>
  <c r="U66" i="16" s="1"/>
  <c r="U65" i="16"/>
  <c r="S65" i="16"/>
  <c r="R65" i="16"/>
  <c r="Q65" i="16"/>
  <c r="P65" i="16"/>
  <c r="E65" i="16"/>
  <c r="T65" i="16" s="1"/>
  <c r="U64" i="16"/>
  <c r="S64" i="16"/>
  <c r="R64" i="16"/>
  <c r="Q64" i="16"/>
  <c r="P64" i="16"/>
  <c r="E64" i="16"/>
  <c r="T64" i="16" s="1"/>
  <c r="U63" i="16"/>
  <c r="T63" i="16"/>
  <c r="S63" i="16"/>
  <c r="R63" i="16"/>
  <c r="Q63" i="16"/>
  <c r="P63" i="16"/>
  <c r="E63" i="16"/>
  <c r="S62" i="16"/>
  <c r="R62" i="16"/>
  <c r="Q62" i="16"/>
  <c r="P62" i="16"/>
  <c r="E62" i="16"/>
  <c r="U62" i="16" s="1"/>
  <c r="O60" i="16"/>
  <c r="N60" i="16"/>
  <c r="M60" i="16"/>
  <c r="L60" i="16"/>
  <c r="K60" i="16"/>
  <c r="J60" i="16"/>
  <c r="I60" i="16"/>
  <c r="S60" i="16" s="1"/>
  <c r="H60" i="16"/>
  <c r="R60" i="16" s="1"/>
  <c r="C60" i="16"/>
  <c r="B60" i="16"/>
  <c r="S59" i="16"/>
  <c r="R59" i="16"/>
  <c r="Q59" i="16"/>
  <c r="P59" i="16"/>
  <c r="E59" i="16"/>
  <c r="U59" i="16" s="1"/>
  <c r="S58" i="16"/>
  <c r="R58" i="16"/>
  <c r="Q58" i="16"/>
  <c r="P58" i="16"/>
  <c r="E58" i="16"/>
  <c r="U58" i="16" s="1"/>
  <c r="U57" i="16"/>
  <c r="T57" i="16"/>
  <c r="S57" i="16"/>
  <c r="R57" i="16"/>
  <c r="Q57" i="16"/>
  <c r="P57" i="16"/>
  <c r="E57" i="16"/>
  <c r="S56" i="16"/>
  <c r="R56" i="16"/>
  <c r="Q56" i="16"/>
  <c r="P56" i="16"/>
  <c r="E56" i="16"/>
  <c r="U56" i="16" s="1"/>
  <c r="O54" i="16"/>
  <c r="N54" i="16"/>
  <c r="M54" i="16"/>
  <c r="L54" i="16"/>
  <c r="K54" i="16"/>
  <c r="J54" i="16"/>
  <c r="I54" i="16"/>
  <c r="S54" i="16" s="1"/>
  <c r="H54" i="16"/>
  <c r="R54" i="16" s="1"/>
  <c r="G54" i="16"/>
  <c r="F54" i="16"/>
  <c r="C54" i="16"/>
  <c r="B54" i="16"/>
  <c r="E54" i="16" s="1"/>
  <c r="T53" i="16"/>
  <c r="S53" i="16"/>
  <c r="R53" i="16"/>
  <c r="Q53" i="16"/>
  <c r="P53" i="16"/>
  <c r="E53" i="16"/>
  <c r="U53" i="16" s="1"/>
  <c r="T52" i="16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S48" i="16"/>
  <c r="R48" i="16"/>
  <c r="Q48" i="16"/>
  <c r="P48" i="16"/>
  <c r="E48" i="16"/>
  <c r="U48" i="16" s="1"/>
  <c r="U47" i="16"/>
  <c r="T47" i="16"/>
  <c r="S47" i="16"/>
  <c r="R47" i="16"/>
  <c r="Q47" i="16"/>
  <c r="P47" i="16"/>
  <c r="E47" i="16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U44" i="16"/>
  <c r="T44" i="16"/>
  <c r="S44" i="16"/>
  <c r="R44" i="16"/>
  <c r="Q44" i="16"/>
  <c r="P44" i="16"/>
  <c r="E44" i="16"/>
  <c r="T43" i="16"/>
  <c r="S43" i="16"/>
  <c r="R43" i="16"/>
  <c r="Q43" i="16"/>
  <c r="P43" i="16"/>
  <c r="E43" i="16"/>
  <c r="U43" i="16" s="1"/>
  <c r="O41" i="16"/>
  <c r="N41" i="16"/>
  <c r="M41" i="16"/>
  <c r="L41" i="16"/>
  <c r="K41" i="16"/>
  <c r="J41" i="16"/>
  <c r="R41" i="16" s="1"/>
  <c r="I41" i="16"/>
  <c r="S41" i="16" s="1"/>
  <c r="H41" i="16"/>
  <c r="G41" i="16"/>
  <c r="F41" i="16"/>
  <c r="C41" i="16"/>
  <c r="E41" i="16" s="1"/>
  <c r="B41" i="16"/>
  <c r="U40" i="16"/>
  <c r="S40" i="16"/>
  <c r="R40" i="16"/>
  <c r="Q40" i="16"/>
  <c r="P40" i="16"/>
  <c r="E40" i="16"/>
  <c r="T40" i="16" s="1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U37" i="16" s="1"/>
  <c r="U36" i="16"/>
  <c r="S36" i="16"/>
  <c r="R36" i="16"/>
  <c r="Q36" i="16"/>
  <c r="P36" i="16"/>
  <c r="T36" i="16" s="1"/>
  <c r="E36" i="16"/>
  <c r="O34" i="16"/>
  <c r="N34" i="16"/>
  <c r="M34" i="16"/>
  <c r="L34" i="16"/>
  <c r="K34" i="16"/>
  <c r="J34" i="16"/>
  <c r="I34" i="16"/>
  <c r="H34" i="16"/>
  <c r="G34" i="16"/>
  <c r="F34" i="16"/>
  <c r="C34" i="16"/>
  <c r="B34" i="16"/>
  <c r="S33" i="16"/>
  <c r="R33" i="16"/>
  <c r="Q33" i="16"/>
  <c r="U33" i="16" s="1"/>
  <c r="P33" i="16"/>
  <c r="T33" i="16" s="1"/>
  <c r="E33" i="16"/>
  <c r="O31" i="16"/>
  <c r="N31" i="16"/>
  <c r="M31" i="16"/>
  <c r="L31" i="16"/>
  <c r="K31" i="16"/>
  <c r="J31" i="16"/>
  <c r="I31" i="16"/>
  <c r="H31" i="16"/>
  <c r="P31" i="16" s="1"/>
  <c r="G31" i="16"/>
  <c r="F31" i="16"/>
  <c r="C31" i="16"/>
  <c r="B31" i="16"/>
  <c r="E31" i="16" s="1"/>
  <c r="U30" i="16"/>
  <c r="S30" i="16"/>
  <c r="R30" i="16"/>
  <c r="Q30" i="16"/>
  <c r="P30" i="16"/>
  <c r="E30" i="16"/>
  <c r="T30" i="16" s="1"/>
  <c r="U29" i="16"/>
  <c r="T29" i="16"/>
  <c r="S29" i="16"/>
  <c r="R29" i="16"/>
  <c r="Q29" i="16"/>
  <c r="P29" i="16"/>
  <c r="E29" i="16"/>
  <c r="S28" i="16"/>
  <c r="R28" i="16"/>
  <c r="Q28" i="16"/>
  <c r="P28" i="16"/>
  <c r="E28" i="16"/>
  <c r="U28" i="16" s="1"/>
  <c r="S27" i="16"/>
  <c r="R27" i="16"/>
  <c r="Q27" i="16"/>
  <c r="P27" i="16"/>
  <c r="E27" i="16"/>
  <c r="O25" i="16"/>
  <c r="N25" i="16"/>
  <c r="M25" i="16"/>
  <c r="L25" i="16"/>
  <c r="K25" i="16"/>
  <c r="J25" i="16"/>
  <c r="I25" i="16"/>
  <c r="H25" i="16"/>
  <c r="R25" i="16" s="1"/>
  <c r="G25" i="16"/>
  <c r="F25" i="16"/>
  <c r="C25" i="16"/>
  <c r="B25" i="16"/>
  <c r="E25" i="16" s="1"/>
  <c r="U24" i="16"/>
  <c r="S24" i="16"/>
  <c r="R24" i="16"/>
  <c r="Q24" i="16"/>
  <c r="P24" i="16"/>
  <c r="E24" i="16"/>
  <c r="T24" i="16" s="1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S18" i="16"/>
  <c r="R18" i="16"/>
  <c r="Q18" i="16"/>
  <c r="P18" i="16"/>
  <c r="E18" i="16"/>
  <c r="O16" i="16"/>
  <c r="N16" i="16"/>
  <c r="M16" i="16"/>
  <c r="L16" i="16"/>
  <c r="K16" i="16"/>
  <c r="J16" i="16"/>
  <c r="I16" i="16"/>
  <c r="H16" i="16"/>
  <c r="P16" i="16" s="1"/>
  <c r="G16" i="16"/>
  <c r="F16" i="16"/>
  <c r="C16" i="16"/>
  <c r="B16" i="16"/>
  <c r="U15" i="16"/>
  <c r="S15" i="16"/>
  <c r="R15" i="16"/>
  <c r="Q15" i="16"/>
  <c r="P15" i="16"/>
  <c r="E15" i="16"/>
  <c r="T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U96" i="15"/>
  <c r="S96" i="15"/>
  <c r="R96" i="15"/>
  <c r="Q96" i="15"/>
  <c r="P96" i="15"/>
  <c r="E96" i="15"/>
  <c r="T96" i="15" s="1"/>
  <c r="T95" i="15"/>
  <c r="S95" i="15"/>
  <c r="R95" i="15"/>
  <c r="Q95" i="15"/>
  <c r="P95" i="15"/>
  <c r="E95" i="15"/>
  <c r="U95" i="15" s="1"/>
  <c r="T94" i="15"/>
  <c r="S94" i="15"/>
  <c r="R94" i="15"/>
  <c r="Q94" i="15"/>
  <c r="P94" i="15"/>
  <c r="E94" i="15"/>
  <c r="U94" i="15" s="1"/>
  <c r="S93" i="15"/>
  <c r="R93" i="15"/>
  <c r="Q93" i="15"/>
  <c r="P93" i="15"/>
  <c r="T93" i="15" s="1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U91" i="15" s="1"/>
  <c r="S90" i="15"/>
  <c r="R90" i="15"/>
  <c r="Q90" i="15"/>
  <c r="P90" i="15"/>
  <c r="E90" i="15"/>
  <c r="S89" i="15"/>
  <c r="R89" i="15"/>
  <c r="Q89" i="15"/>
  <c r="P89" i="15"/>
  <c r="E89" i="15"/>
  <c r="U89" i="15" s="1"/>
  <c r="U88" i="15"/>
  <c r="T88" i="15"/>
  <c r="S88" i="15"/>
  <c r="R88" i="15"/>
  <c r="Q88" i="15"/>
  <c r="P88" i="15"/>
  <c r="E88" i="15"/>
  <c r="S86" i="15"/>
  <c r="R86" i="15"/>
  <c r="Q86" i="15"/>
  <c r="P86" i="15"/>
  <c r="E86" i="15"/>
  <c r="U86" i="15" s="1"/>
  <c r="O74" i="15"/>
  <c r="N74" i="15"/>
  <c r="M74" i="15"/>
  <c r="L74" i="15"/>
  <c r="K74" i="15"/>
  <c r="J74" i="15"/>
  <c r="I74" i="15"/>
  <c r="H74" i="15"/>
  <c r="G74" i="15"/>
  <c r="F74" i="15"/>
  <c r="C74" i="15"/>
  <c r="B74" i="15"/>
  <c r="O73" i="15"/>
  <c r="N73" i="15"/>
  <c r="M73" i="15"/>
  <c r="L73" i="15"/>
  <c r="K73" i="15"/>
  <c r="J73" i="15"/>
  <c r="I73" i="15"/>
  <c r="Q73" i="15" s="1"/>
  <c r="H73" i="15"/>
  <c r="G73" i="15"/>
  <c r="F73" i="15"/>
  <c r="C73" i="15"/>
  <c r="B73" i="15"/>
  <c r="E73" i="15" s="1"/>
  <c r="O72" i="15"/>
  <c r="N72" i="15"/>
  <c r="M72" i="15"/>
  <c r="L72" i="15"/>
  <c r="K72" i="15"/>
  <c r="J72" i="15"/>
  <c r="R72" i="15" s="1"/>
  <c r="I72" i="15"/>
  <c r="S72" i="15" s="1"/>
  <c r="H72" i="15"/>
  <c r="G72" i="15"/>
  <c r="F72" i="15"/>
  <c r="C72" i="15"/>
  <c r="B72" i="15"/>
  <c r="S71" i="15"/>
  <c r="R71" i="15"/>
  <c r="Q71" i="15"/>
  <c r="P71" i="15"/>
  <c r="E71" i="15"/>
  <c r="U71" i="15" s="1"/>
  <c r="S70" i="15"/>
  <c r="R70" i="15"/>
  <c r="Q70" i="15"/>
  <c r="P70" i="15"/>
  <c r="E70" i="15"/>
  <c r="U70" i="15" s="1"/>
  <c r="O68" i="15"/>
  <c r="N68" i="15"/>
  <c r="M68" i="15"/>
  <c r="L68" i="15"/>
  <c r="K68" i="15"/>
  <c r="J68" i="15"/>
  <c r="I68" i="15"/>
  <c r="H68" i="15"/>
  <c r="G68" i="15"/>
  <c r="F68" i="15"/>
  <c r="C68" i="15"/>
  <c r="B68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E67" i="15" s="1"/>
  <c r="S66" i="15"/>
  <c r="R66" i="15"/>
  <c r="Q66" i="15"/>
  <c r="P66" i="15"/>
  <c r="E66" i="15"/>
  <c r="U66" i="15" s="1"/>
  <c r="U65" i="15"/>
  <c r="S65" i="15"/>
  <c r="R65" i="15"/>
  <c r="Q65" i="15"/>
  <c r="P65" i="15"/>
  <c r="E65" i="15"/>
  <c r="T65" i="15" s="1"/>
  <c r="U64" i="15"/>
  <c r="T64" i="15"/>
  <c r="S64" i="15"/>
  <c r="R64" i="15"/>
  <c r="Q64" i="15"/>
  <c r="P64" i="15"/>
  <c r="E64" i="15"/>
  <c r="S63" i="15"/>
  <c r="R63" i="15"/>
  <c r="Q63" i="15"/>
  <c r="P63" i="15"/>
  <c r="E63" i="15"/>
  <c r="U63" i="15" s="1"/>
  <c r="S62" i="15"/>
  <c r="R62" i="15"/>
  <c r="Q62" i="15"/>
  <c r="P62" i="15"/>
  <c r="E62" i="15"/>
  <c r="O60" i="15"/>
  <c r="N60" i="15"/>
  <c r="M60" i="15"/>
  <c r="L60" i="15"/>
  <c r="K60" i="15"/>
  <c r="J60" i="15"/>
  <c r="I60" i="15"/>
  <c r="S60" i="15" s="1"/>
  <c r="H60" i="15"/>
  <c r="R60" i="15" s="1"/>
  <c r="C60" i="15"/>
  <c r="B60" i="15"/>
  <c r="S59" i="15"/>
  <c r="R59" i="15"/>
  <c r="Q59" i="15"/>
  <c r="P59" i="15"/>
  <c r="E59" i="15"/>
  <c r="U59" i="15" s="1"/>
  <c r="S58" i="15"/>
  <c r="R58" i="15"/>
  <c r="Q58" i="15"/>
  <c r="P58" i="15"/>
  <c r="E58" i="15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O54" i="15"/>
  <c r="N54" i="15"/>
  <c r="M54" i="15"/>
  <c r="L54" i="15"/>
  <c r="K54" i="15"/>
  <c r="J54" i="15"/>
  <c r="I54" i="15"/>
  <c r="Q54" i="15" s="1"/>
  <c r="H54" i="15"/>
  <c r="G54" i="15"/>
  <c r="F54" i="15"/>
  <c r="C54" i="15"/>
  <c r="B54" i="15"/>
  <c r="E54" i="15" s="1"/>
  <c r="U53" i="15"/>
  <c r="S53" i="15"/>
  <c r="R53" i="15"/>
  <c r="Q53" i="15"/>
  <c r="P53" i="15"/>
  <c r="E53" i="15"/>
  <c r="T53" i="15" s="1"/>
  <c r="T52" i="15"/>
  <c r="S52" i="15"/>
  <c r="R52" i="15"/>
  <c r="Q52" i="15"/>
  <c r="U52" i="15" s="1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U49" i="15"/>
  <c r="T49" i="15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S46" i="15"/>
  <c r="R46" i="15"/>
  <c r="Q46" i="15"/>
  <c r="P46" i="15"/>
  <c r="E46" i="15"/>
  <c r="U46" i="15" s="1"/>
  <c r="T45" i="15"/>
  <c r="S45" i="15"/>
  <c r="R45" i="15"/>
  <c r="Q45" i="15"/>
  <c r="P45" i="15"/>
  <c r="E45" i="15"/>
  <c r="U45" i="15" s="1"/>
  <c r="U44" i="15"/>
  <c r="S44" i="15"/>
  <c r="R44" i="15"/>
  <c r="Q44" i="15"/>
  <c r="P44" i="15"/>
  <c r="E44" i="15"/>
  <c r="T44" i="15" s="1"/>
  <c r="T43" i="15"/>
  <c r="S43" i="15"/>
  <c r="R43" i="15"/>
  <c r="Q43" i="15"/>
  <c r="P43" i="15"/>
  <c r="E43" i="15"/>
  <c r="U43" i="15" s="1"/>
  <c r="O41" i="15"/>
  <c r="N41" i="15"/>
  <c r="M41" i="15"/>
  <c r="L41" i="15"/>
  <c r="K41" i="15"/>
  <c r="J41" i="15"/>
  <c r="I41" i="15"/>
  <c r="S41" i="15" s="1"/>
  <c r="H41" i="15"/>
  <c r="R41" i="15" s="1"/>
  <c r="G41" i="15"/>
  <c r="F41" i="15"/>
  <c r="C41" i="15"/>
  <c r="B41" i="15"/>
  <c r="E41" i="15" s="1"/>
  <c r="S40" i="15"/>
  <c r="R40" i="15"/>
  <c r="Q40" i="15"/>
  <c r="P40" i="15"/>
  <c r="E40" i="15"/>
  <c r="U40" i="15" s="1"/>
  <c r="U39" i="15"/>
  <c r="T39" i="15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U37" i="15" s="1"/>
  <c r="S36" i="15"/>
  <c r="R36" i="15"/>
  <c r="Q36" i="15"/>
  <c r="P36" i="15"/>
  <c r="E36" i="15"/>
  <c r="S34" i="15"/>
  <c r="O34" i="15"/>
  <c r="N34" i="15"/>
  <c r="M34" i="15"/>
  <c r="L34" i="15"/>
  <c r="K34" i="15"/>
  <c r="J34" i="15"/>
  <c r="I34" i="15"/>
  <c r="H34" i="15"/>
  <c r="R34" i="15" s="1"/>
  <c r="G34" i="15"/>
  <c r="F34" i="15"/>
  <c r="C34" i="15"/>
  <c r="E34" i="15" s="1"/>
  <c r="B34" i="15"/>
  <c r="S33" i="15"/>
  <c r="R33" i="15"/>
  <c r="Q33" i="15"/>
  <c r="P33" i="15"/>
  <c r="E33" i="15"/>
  <c r="O31" i="15"/>
  <c r="N31" i="15"/>
  <c r="M31" i="15"/>
  <c r="L31" i="15"/>
  <c r="K31" i="15"/>
  <c r="J31" i="15"/>
  <c r="I31" i="15"/>
  <c r="H31" i="15"/>
  <c r="R31" i="15" s="1"/>
  <c r="G31" i="15"/>
  <c r="F31" i="15"/>
  <c r="C31" i="15"/>
  <c r="E31" i="15" s="1"/>
  <c r="B31" i="15"/>
  <c r="S30" i="15"/>
  <c r="R30" i="15"/>
  <c r="Q30" i="15"/>
  <c r="P30" i="15"/>
  <c r="E30" i="15"/>
  <c r="S29" i="15"/>
  <c r="R29" i="15"/>
  <c r="Q29" i="15"/>
  <c r="P29" i="15"/>
  <c r="E29" i="15"/>
  <c r="U29" i="15" s="1"/>
  <c r="U28" i="15"/>
  <c r="S28" i="15"/>
  <c r="R28" i="15"/>
  <c r="Q28" i="15"/>
  <c r="P28" i="15"/>
  <c r="E28" i="15"/>
  <c r="T28" i="15" s="1"/>
  <c r="U27" i="15"/>
  <c r="T27" i="15"/>
  <c r="S27" i="15"/>
  <c r="R27" i="15"/>
  <c r="Q27" i="15"/>
  <c r="P27" i="15"/>
  <c r="E27" i="15"/>
  <c r="O25" i="15"/>
  <c r="N25" i="15"/>
  <c r="M25" i="15"/>
  <c r="L25" i="15"/>
  <c r="K25" i="15"/>
  <c r="J25" i="15"/>
  <c r="I25" i="15"/>
  <c r="S25" i="15" s="1"/>
  <c r="H25" i="15"/>
  <c r="G25" i="15"/>
  <c r="F25" i="15"/>
  <c r="C25" i="15"/>
  <c r="E25" i="15" s="1"/>
  <c r="B25" i="15"/>
  <c r="S24" i="15"/>
  <c r="R24" i="15"/>
  <c r="Q24" i="15"/>
  <c r="P24" i="15"/>
  <c r="E24" i="15"/>
  <c r="S23" i="15"/>
  <c r="R23" i="15"/>
  <c r="Q23" i="15"/>
  <c r="P23" i="15"/>
  <c r="E23" i="15"/>
  <c r="T22" i="15"/>
  <c r="S22" i="15"/>
  <c r="R22" i="15"/>
  <c r="Q22" i="15"/>
  <c r="P22" i="15"/>
  <c r="E22" i="15"/>
  <c r="U22" i="15" s="1"/>
  <c r="U21" i="15"/>
  <c r="S21" i="15"/>
  <c r="R21" i="15"/>
  <c r="Q21" i="15"/>
  <c r="P21" i="15"/>
  <c r="E21" i="15"/>
  <c r="T21" i="15" s="1"/>
  <c r="S20" i="15"/>
  <c r="R20" i="15"/>
  <c r="Q20" i="15"/>
  <c r="P20" i="15"/>
  <c r="E20" i="15"/>
  <c r="U20" i="15" s="1"/>
  <c r="S19" i="15"/>
  <c r="R19" i="15"/>
  <c r="Q19" i="15"/>
  <c r="P19" i="15"/>
  <c r="E19" i="15"/>
  <c r="S18" i="15"/>
  <c r="R18" i="15"/>
  <c r="Q18" i="15"/>
  <c r="P18" i="15"/>
  <c r="E18" i="15"/>
  <c r="U18" i="15" s="1"/>
  <c r="O16" i="15"/>
  <c r="N16" i="15"/>
  <c r="M16" i="15"/>
  <c r="L16" i="15"/>
  <c r="K16" i="15"/>
  <c r="J16" i="15"/>
  <c r="I16" i="15"/>
  <c r="S16" i="15" s="1"/>
  <c r="H16" i="15"/>
  <c r="G16" i="15"/>
  <c r="F16" i="15"/>
  <c r="C16" i="15"/>
  <c r="B16" i="15"/>
  <c r="S15" i="15"/>
  <c r="R15" i="15"/>
  <c r="Q15" i="15"/>
  <c r="P15" i="15"/>
  <c r="E15" i="15"/>
  <c r="U15" i="15" s="1"/>
  <c r="T14" i="15"/>
  <c r="S14" i="15"/>
  <c r="R14" i="15"/>
  <c r="Q14" i="15"/>
  <c r="P14" i="15"/>
  <c r="E14" i="15"/>
  <c r="U14" i="15" s="1"/>
  <c r="U13" i="15"/>
  <c r="S13" i="15"/>
  <c r="R13" i="15"/>
  <c r="Q13" i="15"/>
  <c r="P13" i="15"/>
  <c r="E13" i="15"/>
  <c r="T13" i="15" s="1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U10" i="15" s="1"/>
  <c r="P10" i="15"/>
  <c r="T10" i="15" s="1"/>
  <c r="E10" i="15"/>
  <c r="S9" i="15"/>
  <c r="R9" i="15"/>
  <c r="Q9" i="15"/>
  <c r="P9" i="15"/>
  <c r="E9" i="15"/>
  <c r="U9" i="15" s="1"/>
  <c r="S96" i="14"/>
  <c r="R96" i="14"/>
  <c r="Q96" i="14"/>
  <c r="P96" i="14"/>
  <c r="E96" i="14"/>
  <c r="S95" i="14"/>
  <c r="R95" i="14"/>
  <c r="Q95" i="14"/>
  <c r="P95" i="14"/>
  <c r="E95" i="14"/>
  <c r="U95" i="14" s="1"/>
  <c r="T94" i="14"/>
  <c r="S94" i="14"/>
  <c r="R94" i="14"/>
  <c r="Q94" i="14"/>
  <c r="P94" i="14"/>
  <c r="E94" i="14"/>
  <c r="U94" i="14" s="1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U92" i="14" s="1"/>
  <c r="S91" i="14"/>
  <c r="R91" i="14"/>
  <c r="Q91" i="14"/>
  <c r="P91" i="14"/>
  <c r="E91" i="14"/>
  <c r="U91" i="14" s="1"/>
  <c r="S90" i="14"/>
  <c r="R90" i="14"/>
  <c r="Q90" i="14"/>
  <c r="P90" i="14"/>
  <c r="E90" i="14"/>
  <c r="S89" i="14"/>
  <c r="R89" i="14"/>
  <c r="Q89" i="14"/>
  <c r="P89" i="14"/>
  <c r="E89" i="14"/>
  <c r="U89" i="14" s="1"/>
  <c r="S88" i="14"/>
  <c r="R88" i="14"/>
  <c r="Q88" i="14"/>
  <c r="P88" i="14"/>
  <c r="E88" i="14"/>
  <c r="S86" i="14"/>
  <c r="R86" i="14"/>
  <c r="Q86" i="14"/>
  <c r="P86" i="14"/>
  <c r="E86" i="14"/>
  <c r="U86" i="14" s="1"/>
  <c r="O74" i="14"/>
  <c r="N74" i="14"/>
  <c r="M74" i="14"/>
  <c r="L74" i="14"/>
  <c r="K74" i="14"/>
  <c r="J74" i="14"/>
  <c r="R74" i="14" s="1"/>
  <c r="I74" i="14"/>
  <c r="S74" i="14" s="1"/>
  <c r="H74" i="14"/>
  <c r="G74" i="14"/>
  <c r="F74" i="14"/>
  <c r="C74" i="14"/>
  <c r="B74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B73" i="14"/>
  <c r="O72" i="14"/>
  <c r="N72" i="14"/>
  <c r="M72" i="14"/>
  <c r="L72" i="14"/>
  <c r="K72" i="14"/>
  <c r="J72" i="14"/>
  <c r="I72" i="14"/>
  <c r="S72" i="14" s="1"/>
  <c r="H72" i="14"/>
  <c r="G72" i="14"/>
  <c r="F72" i="14"/>
  <c r="E72" i="14"/>
  <c r="C72" i="14"/>
  <c r="B72" i="14"/>
  <c r="S71" i="14"/>
  <c r="R71" i="14"/>
  <c r="Q71" i="14"/>
  <c r="P71" i="14"/>
  <c r="E71" i="14"/>
  <c r="U71" i="14" s="1"/>
  <c r="S70" i="14"/>
  <c r="R70" i="14"/>
  <c r="Q70" i="14"/>
  <c r="P70" i="14"/>
  <c r="E70" i="14"/>
  <c r="O68" i="14"/>
  <c r="N68" i="14"/>
  <c r="M68" i="14"/>
  <c r="L68" i="14"/>
  <c r="K68" i="14"/>
  <c r="J68" i="14"/>
  <c r="I68" i="14"/>
  <c r="S68" i="14" s="1"/>
  <c r="H68" i="14"/>
  <c r="G68" i="14"/>
  <c r="F68" i="14"/>
  <c r="C68" i="14"/>
  <c r="B68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E67" i="14"/>
  <c r="C67" i="14"/>
  <c r="B67" i="14"/>
  <c r="S66" i="14"/>
  <c r="R66" i="14"/>
  <c r="Q66" i="14"/>
  <c r="P66" i="14"/>
  <c r="E66" i="14"/>
  <c r="U66" i="14" s="1"/>
  <c r="S65" i="14"/>
  <c r="R65" i="14"/>
  <c r="Q65" i="14"/>
  <c r="P65" i="14"/>
  <c r="E65" i="14"/>
  <c r="S64" i="14"/>
  <c r="R64" i="14"/>
  <c r="Q64" i="14"/>
  <c r="P64" i="14"/>
  <c r="E64" i="14"/>
  <c r="U64" i="14" s="1"/>
  <c r="S63" i="14"/>
  <c r="R63" i="14"/>
  <c r="Q63" i="14"/>
  <c r="P63" i="14"/>
  <c r="E63" i="14"/>
  <c r="T62" i="14"/>
  <c r="S62" i="14"/>
  <c r="R62" i="14"/>
  <c r="Q62" i="14"/>
  <c r="P62" i="14"/>
  <c r="E62" i="14"/>
  <c r="U62" i="14" s="1"/>
  <c r="Q60" i="14"/>
  <c r="O60" i="14"/>
  <c r="N60" i="14"/>
  <c r="M60" i="14"/>
  <c r="L60" i="14"/>
  <c r="K60" i="14"/>
  <c r="J60" i="14"/>
  <c r="I60" i="14"/>
  <c r="S60" i="14" s="1"/>
  <c r="H60" i="14"/>
  <c r="C60" i="14"/>
  <c r="B60" i="14"/>
  <c r="S59" i="14"/>
  <c r="R59" i="14"/>
  <c r="Q59" i="14"/>
  <c r="P59" i="14"/>
  <c r="E59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S56" i="14"/>
  <c r="R56" i="14"/>
  <c r="Q56" i="14"/>
  <c r="P56" i="14"/>
  <c r="E56" i="14"/>
  <c r="O54" i="14"/>
  <c r="N54" i="14"/>
  <c r="M54" i="14"/>
  <c r="L54" i="14"/>
  <c r="K54" i="14"/>
  <c r="J54" i="14"/>
  <c r="I54" i="14"/>
  <c r="S54" i="14" s="1"/>
  <c r="H54" i="14"/>
  <c r="R54" i="14" s="1"/>
  <c r="G54" i="14"/>
  <c r="F54" i="14"/>
  <c r="C54" i="14"/>
  <c r="E54" i="14" s="1"/>
  <c r="B54" i="14"/>
  <c r="S53" i="14"/>
  <c r="R53" i="14"/>
  <c r="Q53" i="14"/>
  <c r="P53" i="14"/>
  <c r="E53" i="14"/>
  <c r="S52" i="14"/>
  <c r="R52" i="14"/>
  <c r="Q52" i="14"/>
  <c r="P52" i="14"/>
  <c r="E52" i="14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T49" i="14"/>
  <c r="S49" i="14"/>
  <c r="R49" i="14"/>
  <c r="Q49" i="14"/>
  <c r="P49" i="14"/>
  <c r="E49" i="14"/>
  <c r="U49" i="14" s="1"/>
  <c r="U48" i="14"/>
  <c r="S48" i="14"/>
  <c r="R48" i="14"/>
  <c r="Q48" i="14"/>
  <c r="P48" i="14"/>
  <c r="E48" i="14"/>
  <c r="T48" i="14" s="1"/>
  <c r="U47" i="14"/>
  <c r="S47" i="14"/>
  <c r="R47" i="14"/>
  <c r="Q47" i="14"/>
  <c r="P47" i="14"/>
  <c r="E47" i="14"/>
  <c r="T47" i="14" s="1"/>
  <c r="S46" i="14"/>
  <c r="R46" i="14"/>
  <c r="Q46" i="14"/>
  <c r="P46" i="14"/>
  <c r="E46" i="14"/>
  <c r="U46" i="14" s="1"/>
  <c r="S45" i="14"/>
  <c r="R45" i="14"/>
  <c r="Q45" i="14"/>
  <c r="P45" i="14"/>
  <c r="E45" i="14"/>
  <c r="S44" i="14"/>
  <c r="R44" i="14"/>
  <c r="Q44" i="14"/>
  <c r="P44" i="14"/>
  <c r="E44" i="14"/>
  <c r="T43" i="14"/>
  <c r="S43" i="14"/>
  <c r="R43" i="14"/>
  <c r="Q43" i="14"/>
  <c r="P43" i="14"/>
  <c r="E43" i="14"/>
  <c r="U43" i="14" s="1"/>
  <c r="S41" i="14"/>
  <c r="O41" i="14"/>
  <c r="N41" i="14"/>
  <c r="M41" i="14"/>
  <c r="L41" i="14"/>
  <c r="K41" i="14"/>
  <c r="J41" i="14"/>
  <c r="R41" i="14" s="1"/>
  <c r="I41" i="14"/>
  <c r="H41" i="14"/>
  <c r="G41" i="14"/>
  <c r="F41" i="14"/>
  <c r="C41" i="14"/>
  <c r="B41" i="14"/>
  <c r="S40" i="14"/>
  <c r="R40" i="14"/>
  <c r="Q40" i="14"/>
  <c r="P40" i="14"/>
  <c r="E40" i="14"/>
  <c r="T40" i="14" s="1"/>
  <c r="T39" i="14"/>
  <c r="S39" i="14"/>
  <c r="R39" i="14"/>
  <c r="Q39" i="14"/>
  <c r="P39" i="14"/>
  <c r="E39" i="14"/>
  <c r="U39" i="14" s="1"/>
  <c r="T38" i="14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E36" i="14"/>
  <c r="T36" i="14" s="1"/>
  <c r="O34" i="14"/>
  <c r="N34" i="14"/>
  <c r="M34" i="14"/>
  <c r="L34" i="14"/>
  <c r="K34" i="14"/>
  <c r="J34" i="14"/>
  <c r="I34" i="14"/>
  <c r="S34" i="14" s="1"/>
  <c r="H34" i="14"/>
  <c r="P34" i="14" s="1"/>
  <c r="G34" i="14"/>
  <c r="F34" i="14"/>
  <c r="E34" i="14"/>
  <c r="C34" i="14"/>
  <c r="B34" i="14"/>
  <c r="T33" i="14"/>
  <c r="S33" i="14"/>
  <c r="R33" i="14"/>
  <c r="Q33" i="14"/>
  <c r="U33" i="14" s="1"/>
  <c r="P33" i="14"/>
  <c r="E33" i="14"/>
  <c r="O31" i="14"/>
  <c r="N31" i="14"/>
  <c r="M31" i="14"/>
  <c r="L31" i="14"/>
  <c r="K31" i="14"/>
  <c r="J31" i="14"/>
  <c r="I31" i="14"/>
  <c r="S31" i="14" s="1"/>
  <c r="H31" i="14"/>
  <c r="R31" i="14" s="1"/>
  <c r="G31" i="14"/>
  <c r="F31" i="14"/>
  <c r="C31" i="14"/>
  <c r="B31" i="14"/>
  <c r="E31" i="14" s="1"/>
  <c r="S30" i="14"/>
  <c r="R30" i="14"/>
  <c r="Q30" i="14"/>
  <c r="P30" i="14"/>
  <c r="E30" i="14"/>
  <c r="S29" i="14"/>
  <c r="R29" i="14"/>
  <c r="Q29" i="14"/>
  <c r="P29" i="14"/>
  <c r="E29" i="14"/>
  <c r="U29" i="14" s="1"/>
  <c r="S28" i="14"/>
  <c r="R28" i="14"/>
  <c r="Q28" i="14"/>
  <c r="P28" i="14"/>
  <c r="E28" i="14"/>
  <c r="S27" i="14"/>
  <c r="R27" i="14"/>
  <c r="Q27" i="14"/>
  <c r="P27" i="14"/>
  <c r="E27" i="14"/>
  <c r="U27" i="14" s="1"/>
  <c r="O25" i="14"/>
  <c r="N25" i="14"/>
  <c r="M25" i="14"/>
  <c r="L25" i="14"/>
  <c r="K25" i="14"/>
  <c r="J25" i="14"/>
  <c r="I25" i="14"/>
  <c r="H25" i="14"/>
  <c r="P25" i="14" s="1"/>
  <c r="G25" i="14"/>
  <c r="F25" i="14"/>
  <c r="C25" i="14"/>
  <c r="B25" i="14"/>
  <c r="E25" i="14" s="1"/>
  <c r="S24" i="14"/>
  <c r="R24" i="14"/>
  <c r="Q24" i="14"/>
  <c r="P24" i="14"/>
  <c r="E24" i="14"/>
  <c r="U24" i="14" s="1"/>
  <c r="S23" i="14"/>
  <c r="R23" i="14"/>
  <c r="Q23" i="14"/>
  <c r="P23" i="14"/>
  <c r="E23" i="14"/>
  <c r="U23" i="14" s="1"/>
  <c r="S22" i="14"/>
  <c r="R22" i="14"/>
  <c r="Q22" i="14"/>
  <c r="P22" i="14"/>
  <c r="E22" i="14"/>
  <c r="S21" i="14"/>
  <c r="R21" i="14"/>
  <c r="Q21" i="14"/>
  <c r="P21" i="14"/>
  <c r="E21" i="14"/>
  <c r="T20" i="14"/>
  <c r="S20" i="14"/>
  <c r="R20" i="14"/>
  <c r="Q20" i="14"/>
  <c r="P20" i="14"/>
  <c r="E20" i="14"/>
  <c r="U20" i="14" s="1"/>
  <c r="U19" i="14"/>
  <c r="S19" i="14"/>
  <c r="R19" i="14"/>
  <c r="Q19" i="14"/>
  <c r="P19" i="14"/>
  <c r="E19" i="14"/>
  <c r="T19" i="14" s="1"/>
  <c r="S18" i="14"/>
  <c r="R18" i="14"/>
  <c r="Q18" i="14"/>
  <c r="P18" i="14"/>
  <c r="E18" i="14"/>
  <c r="U18" i="14" s="1"/>
  <c r="O16" i="14"/>
  <c r="N16" i="14"/>
  <c r="M16" i="14"/>
  <c r="L16" i="14"/>
  <c r="K16" i="14"/>
  <c r="J16" i="14"/>
  <c r="I16" i="14"/>
  <c r="S16" i="14" s="1"/>
  <c r="H16" i="14"/>
  <c r="R16" i="14" s="1"/>
  <c r="G16" i="14"/>
  <c r="F16" i="14"/>
  <c r="C16" i="14"/>
  <c r="B16" i="14"/>
  <c r="E16" i="14" s="1"/>
  <c r="S15" i="14"/>
  <c r="R15" i="14"/>
  <c r="Q15" i="14"/>
  <c r="P15" i="14"/>
  <c r="E15" i="14"/>
  <c r="U15" i="14" s="1"/>
  <c r="S14" i="14"/>
  <c r="R14" i="14"/>
  <c r="Q14" i="14"/>
  <c r="P14" i="14"/>
  <c r="E14" i="14"/>
  <c r="S13" i="14"/>
  <c r="R13" i="14"/>
  <c r="Q13" i="14"/>
  <c r="P13" i="14"/>
  <c r="E13" i="14"/>
  <c r="U13" i="14" s="1"/>
  <c r="U12" i="14"/>
  <c r="T12" i="14"/>
  <c r="S12" i="14"/>
  <c r="R12" i="14"/>
  <c r="Q12" i="14"/>
  <c r="P12" i="14"/>
  <c r="E12" i="14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U10" i="14" s="1"/>
  <c r="S9" i="14"/>
  <c r="R9" i="14"/>
  <c r="Q9" i="14"/>
  <c r="P9" i="14"/>
  <c r="E9" i="14"/>
  <c r="U96" i="13"/>
  <c r="S96" i="13"/>
  <c r="R96" i="13"/>
  <c r="Q96" i="13"/>
  <c r="P96" i="13"/>
  <c r="E96" i="13"/>
  <c r="T96" i="13" s="1"/>
  <c r="S95" i="13"/>
  <c r="R95" i="13"/>
  <c r="Q95" i="13"/>
  <c r="P95" i="13"/>
  <c r="E95" i="13"/>
  <c r="U95" i="13" s="1"/>
  <c r="S94" i="13"/>
  <c r="R94" i="13"/>
  <c r="Q94" i="13"/>
  <c r="P94" i="13"/>
  <c r="E94" i="13"/>
  <c r="S93" i="13"/>
  <c r="R93" i="13"/>
  <c r="Q93" i="13"/>
  <c r="P93" i="13"/>
  <c r="E93" i="13"/>
  <c r="T92" i="13"/>
  <c r="S92" i="13"/>
  <c r="R92" i="13"/>
  <c r="Q92" i="13"/>
  <c r="P92" i="13"/>
  <c r="E92" i="13"/>
  <c r="U92" i="13" s="1"/>
  <c r="U91" i="13"/>
  <c r="S91" i="13"/>
  <c r="R91" i="13"/>
  <c r="Q91" i="13"/>
  <c r="P91" i="13"/>
  <c r="E91" i="13"/>
  <c r="T91" i="13" s="1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S86" i="13"/>
  <c r="R86" i="13"/>
  <c r="Q86" i="13"/>
  <c r="P86" i="13"/>
  <c r="E86" i="13"/>
  <c r="U86" i="13" s="1"/>
  <c r="O74" i="13"/>
  <c r="N74" i="13"/>
  <c r="M74" i="13"/>
  <c r="L74" i="13"/>
  <c r="K74" i="13"/>
  <c r="J74" i="13"/>
  <c r="I74" i="13"/>
  <c r="S74" i="13" s="1"/>
  <c r="H74" i="13"/>
  <c r="R74" i="13" s="1"/>
  <c r="G74" i="13"/>
  <c r="F74" i="13"/>
  <c r="C74" i="13"/>
  <c r="B74" i="13"/>
  <c r="O73" i="13"/>
  <c r="N73" i="13"/>
  <c r="M73" i="13"/>
  <c r="L73" i="13"/>
  <c r="K73" i="13"/>
  <c r="J73" i="13"/>
  <c r="I73" i="13"/>
  <c r="S73" i="13" s="1"/>
  <c r="H73" i="13"/>
  <c r="G73" i="13"/>
  <c r="F73" i="13"/>
  <c r="C73" i="13"/>
  <c r="B73" i="13"/>
  <c r="E73" i="13" s="1"/>
  <c r="O72" i="13"/>
  <c r="N72" i="13"/>
  <c r="M72" i="13"/>
  <c r="L72" i="13"/>
  <c r="K72" i="13"/>
  <c r="J72" i="13"/>
  <c r="I72" i="13"/>
  <c r="S72" i="13" s="1"/>
  <c r="H72" i="13"/>
  <c r="R72" i="13" s="1"/>
  <c r="G72" i="13"/>
  <c r="F72" i="13"/>
  <c r="C72" i="13"/>
  <c r="B72" i="13"/>
  <c r="S71" i="13"/>
  <c r="R71" i="13"/>
  <c r="Q71" i="13"/>
  <c r="P71" i="13"/>
  <c r="E71" i="13"/>
  <c r="U71" i="13" s="1"/>
  <c r="S70" i="13"/>
  <c r="R70" i="13"/>
  <c r="Q70" i="13"/>
  <c r="U70" i="13" s="1"/>
  <c r="P70" i="13"/>
  <c r="E70" i="13"/>
  <c r="T70" i="13" s="1"/>
  <c r="O68" i="13"/>
  <c r="N68" i="13"/>
  <c r="M68" i="13"/>
  <c r="L68" i="13"/>
  <c r="K68" i="13"/>
  <c r="J68" i="13"/>
  <c r="I68" i="13"/>
  <c r="H68" i="13"/>
  <c r="G68" i="13"/>
  <c r="F68" i="13"/>
  <c r="C68" i="13"/>
  <c r="B68" i="13"/>
  <c r="O67" i="13"/>
  <c r="N67" i="13"/>
  <c r="M67" i="13"/>
  <c r="L67" i="13"/>
  <c r="K67" i="13"/>
  <c r="J67" i="13"/>
  <c r="I67" i="13"/>
  <c r="S67" i="13" s="1"/>
  <c r="H67" i="13"/>
  <c r="R67" i="13" s="1"/>
  <c r="G67" i="13"/>
  <c r="F67" i="13"/>
  <c r="C67" i="13"/>
  <c r="B67" i="13"/>
  <c r="S66" i="13"/>
  <c r="R66" i="13"/>
  <c r="Q66" i="13"/>
  <c r="P66" i="13"/>
  <c r="E66" i="13"/>
  <c r="U65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O60" i="13"/>
  <c r="N60" i="13"/>
  <c r="M60" i="13"/>
  <c r="L60" i="13"/>
  <c r="K60" i="13"/>
  <c r="J60" i="13"/>
  <c r="I60" i="13"/>
  <c r="H60" i="13"/>
  <c r="R60" i="13" s="1"/>
  <c r="C60" i="13"/>
  <c r="B60" i="13"/>
  <c r="S59" i="13"/>
  <c r="R59" i="13"/>
  <c r="Q59" i="13"/>
  <c r="P59" i="13"/>
  <c r="E59" i="13"/>
  <c r="S58" i="13"/>
  <c r="R58" i="13"/>
  <c r="Q58" i="13"/>
  <c r="P58" i="13"/>
  <c r="E58" i="13"/>
  <c r="U58" i="13" s="1"/>
  <c r="U57" i="13"/>
  <c r="S57" i="13"/>
  <c r="R57" i="13"/>
  <c r="Q57" i="13"/>
  <c r="P57" i="13"/>
  <c r="E57" i="13"/>
  <c r="T57" i="13" s="1"/>
  <c r="S56" i="13"/>
  <c r="R56" i="13"/>
  <c r="Q56" i="13"/>
  <c r="P56" i="13"/>
  <c r="E56" i="13"/>
  <c r="U56" i="13" s="1"/>
  <c r="O54" i="13"/>
  <c r="N54" i="13"/>
  <c r="M54" i="13"/>
  <c r="L54" i="13"/>
  <c r="K54" i="13"/>
  <c r="J54" i="13"/>
  <c r="I54" i="13"/>
  <c r="S54" i="13" s="1"/>
  <c r="H54" i="13"/>
  <c r="G54" i="13"/>
  <c r="F54" i="13"/>
  <c r="C54" i="13"/>
  <c r="E54" i="13" s="1"/>
  <c r="B54" i="13"/>
  <c r="U53" i="13"/>
  <c r="S53" i="13"/>
  <c r="R53" i="13"/>
  <c r="Q53" i="13"/>
  <c r="P53" i="13"/>
  <c r="E53" i="13"/>
  <c r="T53" i="13" s="1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T47" i="13"/>
  <c r="S47" i="13"/>
  <c r="R47" i="13"/>
  <c r="Q47" i="13"/>
  <c r="P47" i="13"/>
  <c r="E47" i="13"/>
  <c r="U47" i="13" s="1"/>
  <c r="U46" i="13"/>
  <c r="S46" i="13"/>
  <c r="R46" i="13"/>
  <c r="Q46" i="13"/>
  <c r="P46" i="13"/>
  <c r="E46" i="13"/>
  <c r="T46" i="13" s="1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S41" i="13"/>
  <c r="O41" i="13"/>
  <c r="N41" i="13"/>
  <c r="M41" i="13"/>
  <c r="L41" i="13"/>
  <c r="K41" i="13"/>
  <c r="J41" i="13"/>
  <c r="I41" i="13"/>
  <c r="H41" i="13"/>
  <c r="R41" i="13" s="1"/>
  <c r="G41" i="13"/>
  <c r="F41" i="13"/>
  <c r="C41" i="13"/>
  <c r="E41" i="13" s="1"/>
  <c r="B41" i="13"/>
  <c r="S40" i="13"/>
  <c r="R40" i="13"/>
  <c r="Q40" i="13"/>
  <c r="P40" i="13"/>
  <c r="E40" i="13"/>
  <c r="S39" i="13"/>
  <c r="R39" i="13"/>
  <c r="Q39" i="13"/>
  <c r="P39" i="13"/>
  <c r="E39" i="13"/>
  <c r="T38" i="13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6" i="13"/>
  <c r="R36" i="13"/>
  <c r="Q36" i="13"/>
  <c r="P36" i="13"/>
  <c r="E36" i="13"/>
  <c r="O34" i="13"/>
  <c r="N34" i="13"/>
  <c r="M34" i="13"/>
  <c r="L34" i="13"/>
  <c r="K34" i="13"/>
  <c r="J34" i="13"/>
  <c r="I34" i="13"/>
  <c r="S34" i="13" s="1"/>
  <c r="H34" i="13"/>
  <c r="G34" i="13"/>
  <c r="F34" i="13"/>
  <c r="C34" i="13"/>
  <c r="B34" i="13"/>
  <c r="E34" i="13" s="1"/>
  <c r="S33" i="13"/>
  <c r="R33" i="13"/>
  <c r="Q33" i="13"/>
  <c r="P33" i="13"/>
  <c r="E33" i="13"/>
  <c r="T33" i="13" s="1"/>
  <c r="O31" i="13"/>
  <c r="N31" i="13"/>
  <c r="M31" i="13"/>
  <c r="L31" i="13"/>
  <c r="K31" i="13"/>
  <c r="J31" i="13"/>
  <c r="I31" i="13"/>
  <c r="S31" i="13" s="1"/>
  <c r="H31" i="13"/>
  <c r="R31" i="13" s="1"/>
  <c r="G31" i="13"/>
  <c r="F31" i="13"/>
  <c r="C31" i="13"/>
  <c r="B31" i="13"/>
  <c r="T30" i="13"/>
  <c r="S30" i="13"/>
  <c r="R30" i="13"/>
  <c r="Q30" i="13"/>
  <c r="P30" i="13"/>
  <c r="E30" i="13"/>
  <c r="U30" i="13" s="1"/>
  <c r="U29" i="13"/>
  <c r="S29" i="13"/>
  <c r="R29" i="13"/>
  <c r="Q29" i="13"/>
  <c r="P29" i="13"/>
  <c r="E29" i="13"/>
  <c r="T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O25" i="13"/>
  <c r="N25" i="13"/>
  <c r="M25" i="13"/>
  <c r="L25" i="13"/>
  <c r="K25" i="13"/>
  <c r="J25" i="13"/>
  <c r="I25" i="13"/>
  <c r="S25" i="13" s="1"/>
  <c r="H25" i="13"/>
  <c r="R25" i="13" s="1"/>
  <c r="G25" i="13"/>
  <c r="F25" i="13"/>
  <c r="C25" i="13"/>
  <c r="B25" i="13"/>
  <c r="S24" i="13"/>
  <c r="R24" i="13"/>
  <c r="Q24" i="13"/>
  <c r="P24" i="13"/>
  <c r="E24" i="13"/>
  <c r="S23" i="13"/>
  <c r="R23" i="13"/>
  <c r="Q23" i="13"/>
  <c r="P23" i="13"/>
  <c r="E23" i="13"/>
  <c r="U22" i="13"/>
  <c r="S22" i="13"/>
  <c r="R22" i="13"/>
  <c r="Q22" i="13"/>
  <c r="P22" i="13"/>
  <c r="E22" i="13"/>
  <c r="T22" i="13" s="1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S18" i="13"/>
  <c r="R18" i="13"/>
  <c r="Q18" i="13"/>
  <c r="P18" i="13"/>
  <c r="E18" i="13"/>
  <c r="U18" i="13" s="1"/>
  <c r="O16" i="13"/>
  <c r="N16" i="13"/>
  <c r="M16" i="13"/>
  <c r="L16" i="13"/>
  <c r="K16" i="13"/>
  <c r="J16" i="13"/>
  <c r="I16" i="13"/>
  <c r="H16" i="13"/>
  <c r="P16" i="13" s="1"/>
  <c r="G16" i="13"/>
  <c r="F16" i="13"/>
  <c r="C16" i="13"/>
  <c r="B16" i="13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T11" i="13" s="1"/>
  <c r="S10" i="13"/>
  <c r="R10" i="13"/>
  <c r="Q10" i="13"/>
  <c r="P10" i="13"/>
  <c r="E10" i="13"/>
  <c r="S9" i="13"/>
  <c r="R9" i="13"/>
  <c r="Q9" i="13"/>
  <c r="P9" i="13"/>
  <c r="E9" i="13"/>
  <c r="U9" i="13" s="1"/>
  <c r="T96" i="12"/>
  <c r="S96" i="12"/>
  <c r="R96" i="12"/>
  <c r="Q96" i="12"/>
  <c r="P96" i="12"/>
  <c r="E96" i="12"/>
  <c r="U96" i="12" s="1"/>
  <c r="U95" i="12"/>
  <c r="T95" i="12"/>
  <c r="S95" i="12"/>
  <c r="R95" i="12"/>
  <c r="Q95" i="12"/>
  <c r="P95" i="12"/>
  <c r="E95" i="12"/>
  <c r="U94" i="12"/>
  <c r="T94" i="12"/>
  <c r="S94" i="12"/>
  <c r="R94" i="12"/>
  <c r="Q94" i="12"/>
  <c r="P94" i="12"/>
  <c r="E94" i="12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T91" i="12" s="1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S86" i="12"/>
  <c r="R86" i="12"/>
  <c r="Q86" i="12"/>
  <c r="P86" i="12"/>
  <c r="E86" i="12"/>
  <c r="U86" i="12" s="1"/>
  <c r="O74" i="12"/>
  <c r="N74" i="12"/>
  <c r="M74" i="12"/>
  <c r="L74" i="12"/>
  <c r="K74" i="12"/>
  <c r="S74" i="12" s="1"/>
  <c r="J74" i="12"/>
  <c r="I74" i="12"/>
  <c r="H74" i="12"/>
  <c r="G74" i="12"/>
  <c r="F74" i="12"/>
  <c r="C74" i="12"/>
  <c r="B74" i="12"/>
  <c r="S73" i="12"/>
  <c r="O73" i="12"/>
  <c r="N73" i="12"/>
  <c r="M73" i="12"/>
  <c r="L73" i="12"/>
  <c r="K73" i="12"/>
  <c r="J73" i="12"/>
  <c r="I73" i="12"/>
  <c r="Q73" i="12" s="1"/>
  <c r="H73" i="12"/>
  <c r="R73" i="12" s="1"/>
  <c r="G73" i="12"/>
  <c r="F73" i="12"/>
  <c r="C73" i="12"/>
  <c r="B73" i="12"/>
  <c r="E73" i="12" s="1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E72" i="12" s="1"/>
  <c r="B72" i="12"/>
  <c r="S71" i="12"/>
  <c r="R71" i="12"/>
  <c r="Q71" i="12"/>
  <c r="P71" i="12"/>
  <c r="E71" i="12"/>
  <c r="S70" i="12"/>
  <c r="R70" i="12"/>
  <c r="Q70" i="12"/>
  <c r="P70" i="12"/>
  <c r="E70" i="12"/>
  <c r="O68" i="12"/>
  <c r="N68" i="12"/>
  <c r="M68" i="12"/>
  <c r="L68" i="12"/>
  <c r="K68" i="12"/>
  <c r="J68" i="12"/>
  <c r="I68" i="12"/>
  <c r="H68" i="12"/>
  <c r="G68" i="12"/>
  <c r="F68" i="12"/>
  <c r="C68" i="12"/>
  <c r="B68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S66" i="12"/>
  <c r="R66" i="12"/>
  <c r="Q66" i="12"/>
  <c r="P66" i="12"/>
  <c r="E66" i="12"/>
  <c r="U66" i="12" s="1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U63" i="12" s="1"/>
  <c r="S62" i="12"/>
  <c r="R62" i="12"/>
  <c r="Q62" i="12"/>
  <c r="P62" i="12"/>
  <c r="E62" i="12"/>
  <c r="O60" i="12"/>
  <c r="N60" i="12"/>
  <c r="M60" i="12"/>
  <c r="L60" i="12"/>
  <c r="K60" i="12"/>
  <c r="J60" i="12"/>
  <c r="I60" i="12"/>
  <c r="S60" i="12" s="1"/>
  <c r="H60" i="12"/>
  <c r="R60" i="12" s="1"/>
  <c r="C60" i="12"/>
  <c r="B60" i="12"/>
  <c r="E60" i="12" s="1"/>
  <c r="S59" i="12"/>
  <c r="R59" i="12"/>
  <c r="Q59" i="12"/>
  <c r="P59" i="12"/>
  <c r="E59" i="12"/>
  <c r="T59" i="12" s="1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T56" i="12"/>
  <c r="S56" i="12"/>
  <c r="R56" i="12"/>
  <c r="Q56" i="12"/>
  <c r="P56" i="12"/>
  <c r="E56" i="12"/>
  <c r="U56" i="12" s="1"/>
  <c r="O54" i="12"/>
  <c r="N54" i="12"/>
  <c r="M54" i="12"/>
  <c r="L54" i="12"/>
  <c r="K54" i="12"/>
  <c r="J54" i="12"/>
  <c r="I54" i="12"/>
  <c r="S54" i="12" s="1"/>
  <c r="H54" i="12"/>
  <c r="R54" i="12" s="1"/>
  <c r="G54" i="12"/>
  <c r="F54" i="12"/>
  <c r="C54" i="12"/>
  <c r="B54" i="12"/>
  <c r="S53" i="12"/>
  <c r="R53" i="12"/>
  <c r="Q53" i="12"/>
  <c r="P53" i="12"/>
  <c r="E53" i="12"/>
  <c r="U53" i="12" s="1"/>
  <c r="U52" i="12"/>
  <c r="S52" i="12"/>
  <c r="R52" i="12"/>
  <c r="Q52" i="12"/>
  <c r="P52" i="12"/>
  <c r="E52" i="12"/>
  <c r="T52" i="12" s="1"/>
  <c r="T51" i="12"/>
  <c r="S51" i="12"/>
  <c r="R51" i="12"/>
  <c r="Q51" i="12"/>
  <c r="P51" i="12"/>
  <c r="E51" i="12"/>
  <c r="U51" i="12" s="1"/>
  <c r="S50" i="12"/>
  <c r="R50" i="12"/>
  <c r="Q50" i="12"/>
  <c r="P50" i="12"/>
  <c r="E50" i="12"/>
  <c r="S49" i="12"/>
  <c r="R49" i="12"/>
  <c r="Q49" i="12"/>
  <c r="P49" i="12"/>
  <c r="E49" i="12"/>
  <c r="S48" i="12"/>
  <c r="R48" i="12"/>
  <c r="Q48" i="12"/>
  <c r="P48" i="12"/>
  <c r="E48" i="12"/>
  <c r="U47" i="12"/>
  <c r="T47" i="12"/>
  <c r="S47" i="12"/>
  <c r="R47" i="12"/>
  <c r="Q47" i="12"/>
  <c r="P47" i="12"/>
  <c r="E47" i="12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T44" i="12" s="1"/>
  <c r="T43" i="12"/>
  <c r="S43" i="12"/>
  <c r="R43" i="12"/>
  <c r="Q43" i="12"/>
  <c r="P43" i="12"/>
  <c r="E43" i="12"/>
  <c r="U43" i="12" s="1"/>
  <c r="O41" i="12"/>
  <c r="N41" i="12"/>
  <c r="M41" i="12"/>
  <c r="L41" i="12"/>
  <c r="K41" i="12"/>
  <c r="J41" i="12"/>
  <c r="I41" i="12"/>
  <c r="S41" i="12" s="1"/>
  <c r="H41" i="12"/>
  <c r="R41" i="12" s="1"/>
  <c r="G41" i="12"/>
  <c r="F41" i="12"/>
  <c r="E41" i="12"/>
  <c r="C41" i="12"/>
  <c r="B41" i="12"/>
  <c r="U40" i="12"/>
  <c r="T40" i="12"/>
  <c r="S40" i="12"/>
  <c r="R40" i="12"/>
  <c r="Q40" i="12"/>
  <c r="P40" i="12"/>
  <c r="E40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S36" i="12"/>
  <c r="R36" i="12"/>
  <c r="Q36" i="12"/>
  <c r="P36" i="12"/>
  <c r="E36" i="12"/>
  <c r="O34" i="12"/>
  <c r="N34" i="12"/>
  <c r="M34" i="12"/>
  <c r="L34" i="12"/>
  <c r="K34" i="12"/>
  <c r="J34" i="12"/>
  <c r="I34" i="12"/>
  <c r="H34" i="12"/>
  <c r="G34" i="12"/>
  <c r="F34" i="12"/>
  <c r="C34" i="12"/>
  <c r="B34" i="12"/>
  <c r="E34" i="12" s="1"/>
  <c r="U33" i="12"/>
  <c r="S33" i="12"/>
  <c r="R33" i="12"/>
  <c r="Q33" i="12"/>
  <c r="P33" i="12"/>
  <c r="E33" i="12"/>
  <c r="O31" i="12"/>
  <c r="N31" i="12"/>
  <c r="M31" i="12"/>
  <c r="L31" i="12"/>
  <c r="K31" i="12"/>
  <c r="J31" i="12"/>
  <c r="I31" i="12"/>
  <c r="H31" i="12"/>
  <c r="R31" i="12" s="1"/>
  <c r="G31" i="12"/>
  <c r="F31" i="12"/>
  <c r="C31" i="12"/>
  <c r="B31" i="12"/>
  <c r="E31" i="12" s="1"/>
  <c r="S30" i="12"/>
  <c r="R30" i="12"/>
  <c r="Q30" i="12"/>
  <c r="P30" i="12"/>
  <c r="E30" i="12"/>
  <c r="U30" i="12" s="1"/>
  <c r="S29" i="12"/>
  <c r="R29" i="12"/>
  <c r="Q29" i="12"/>
  <c r="P29" i="12"/>
  <c r="E29" i="12"/>
  <c r="T29" i="12" s="1"/>
  <c r="S28" i="12"/>
  <c r="R28" i="12"/>
  <c r="Q28" i="12"/>
  <c r="P28" i="12"/>
  <c r="E28" i="12"/>
  <c r="U28" i="12" s="1"/>
  <c r="U27" i="12"/>
  <c r="T27" i="12"/>
  <c r="S27" i="12"/>
  <c r="R27" i="12"/>
  <c r="Q27" i="12"/>
  <c r="P27" i="12"/>
  <c r="E27" i="12"/>
  <c r="S25" i="12"/>
  <c r="O25" i="12"/>
  <c r="N25" i="12"/>
  <c r="M25" i="12"/>
  <c r="L25" i="12"/>
  <c r="K25" i="12"/>
  <c r="J25" i="12"/>
  <c r="I25" i="12"/>
  <c r="H25" i="12"/>
  <c r="R25" i="12" s="1"/>
  <c r="G25" i="12"/>
  <c r="F25" i="12"/>
  <c r="C25" i="12"/>
  <c r="B25" i="12"/>
  <c r="E25" i="12" s="1"/>
  <c r="T24" i="12"/>
  <c r="S24" i="12"/>
  <c r="R24" i="12"/>
  <c r="Q24" i="12"/>
  <c r="P24" i="12"/>
  <c r="E24" i="12"/>
  <c r="U24" i="12" s="1"/>
  <c r="U23" i="12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T20" i="12" s="1"/>
  <c r="U19" i="12"/>
  <c r="S19" i="12"/>
  <c r="R19" i="12"/>
  <c r="Q19" i="12"/>
  <c r="P19" i="12"/>
  <c r="E19" i="12"/>
  <c r="T19" i="12" s="1"/>
  <c r="U18" i="12"/>
  <c r="T18" i="12"/>
  <c r="S18" i="12"/>
  <c r="R18" i="12"/>
  <c r="Q18" i="12"/>
  <c r="P18" i="12"/>
  <c r="E18" i="12"/>
  <c r="O16" i="12"/>
  <c r="N16" i="12"/>
  <c r="M16" i="12"/>
  <c r="L16" i="12"/>
  <c r="K16" i="12"/>
  <c r="J16" i="12"/>
  <c r="I16" i="12"/>
  <c r="S16" i="12" s="1"/>
  <c r="H16" i="12"/>
  <c r="G16" i="12"/>
  <c r="F16" i="12"/>
  <c r="C16" i="12"/>
  <c r="E16" i="12" s="1"/>
  <c r="B16" i="12"/>
  <c r="U15" i="12"/>
  <c r="S15" i="12"/>
  <c r="R15" i="12"/>
  <c r="Q15" i="12"/>
  <c r="P15" i="12"/>
  <c r="E15" i="12"/>
  <c r="T15" i="12" s="1"/>
  <c r="S14" i="12"/>
  <c r="R14" i="12"/>
  <c r="Q14" i="12"/>
  <c r="P14" i="12"/>
  <c r="E14" i="12"/>
  <c r="U14" i="12" s="1"/>
  <c r="U13" i="12"/>
  <c r="T13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S96" i="11"/>
  <c r="R96" i="11"/>
  <c r="Q96" i="11"/>
  <c r="P96" i="11"/>
  <c r="E96" i="11"/>
  <c r="T96" i="11" s="1"/>
  <c r="T95" i="11"/>
  <c r="S95" i="11"/>
  <c r="R95" i="11"/>
  <c r="Q95" i="11"/>
  <c r="P95" i="11"/>
  <c r="E95" i="11"/>
  <c r="U95" i="11" s="1"/>
  <c r="T94" i="11"/>
  <c r="S94" i="11"/>
  <c r="R94" i="11"/>
  <c r="Q94" i="11"/>
  <c r="P94" i="11"/>
  <c r="E94" i="11"/>
  <c r="U94" i="11" s="1"/>
  <c r="S93" i="11"/>
  <c r="R93" i="11"/>
  <c r="Q93" i="11"/>
  <c r="U93" i="11" s="1"/>
  <c r="P93" i="11"/>
  <c r="T93" i="11" s="1"/>
  <c r="E93" i="11"/>
  <c r="S92" i="11"/>
  <c r="R92" i="11"/>
  <c r="Q92" i="11"/>
  <c r="P92" i="11"/>
  <c r="E92" i="11"/>
  <c r="S91" i="11"/>
  <c r="R91" i="11"/>
  <c r="Q91" i="11"/>
  <c r="P91" i="11"/>
  <c r="E91" i="11"/>
  <c r="S90" i="11"/>
  <c r="R90" i="11"/>
  <c r="Q90" i="11"/>
  <c r="P90" i="11"/>
  <c r="E90" i="11"/>
  <c r="S89" i="11"/>
  <c r="R89" i="11"/>
  <c r="Q89" i="11"/>
  <c r="P89" i="11"/>
  <c r="E89" i="11"/>
  <c r="U88" i="11"/>
  <c r="S88" i="11"/>
  <c r="R88" i="11"/>
  <c r="Q88" i="11"/>
  <c r="P88" i="11"/>
  <c r="E88" i="11"/>
  <c r="T88" i="11" s="1"/>
  <c r="S86" i="11"/>
  <c r="R86" i="11"/>
  <c r="Q86" i="11"/>
  <c r="P86" i="11"/>
  <c r="E86" i="11"/>
  <c r="T86" i="11" s="1"/>
  <c r="O74" i="11"/>
  <c r="N74" i="11"/>
  <c r="M74" i="11"/>
  <c r="L74" i="11"/>
  <c r="K74" i="11"/>
  <c r="J74" i="11"/>
  <c r="R74" i="11" s="1"/>
  <c r="I74" i="11"/>
  <c r="H74" i="11"/>
  <c r="G74" i="11"/>
  <c r="F74" i="11"/>
  <c r="C74" i="11"/>
  <c r="B74" i="11"/>
  <c r="R73" i="11"/>
  <c r="O73" i="11"/>
  <c r="N73" i="11"/>
  <c r="M73" i="11"/>
  <c r="L73" i="11"/>
  <c r="K73" i="11"/>
  <c r="J73" i="11"/>
  <c r="I73" i="11"/>
  <c r="H73" i="11"/>
  <c r="G73" i="11"/>
  <c r="F73" i="11"/>
  <c r="C73" i="11"/>
  <c r="B73" i="11"/>
  <c r="S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E72" i="11" s="1"/>
  <c r="S71" i="11"/>
  <c r="R71" i="11"/>
  <c r="Q71" i="11"/>
  <c r="P71" i="11"/>
  <c r="E71" i="11"/>
  <c r="T71" i="11" s="1"/>
  <c r="S70" i="11"/>
  <c r="R70" i="11"/>
  <c r="Q70" i="11"/>
  <c r="P70" i="11"/>
  <c r="E70" i="11"/>
  <c r="U70" i="11" s="1"/>
  <c r="O68" i="11"/>
  <c r="N68" i="11"/>
  <c r="M68" i="11"/>
  <c r="L68" i="11"/>
  <c r="K68" i="11"/>
  <c r="J68" i="11"/>
  <c r="I68" i="11"/>
  <c r="H68" i="11"/>
  <c r="G68" i="11"/>
  <c r="F68" i="11"/>
  <c r="C68" i="11"/>
  <c r="B68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E67" i="11" s="1"/>
  <c r="S66" i="11"/>
  <c r="R66" i="11"/>
  <c r="Q66" i="11"/>
  <c r="P66" i="11"/>
  <c r="E66" i="11"/>
  <c r="T65" i="11"/>
  <c r="S65" i="11"/>
  <c r="R65" i="11"/>
  <c r="Q65" i="11"/>
  <c r="P65" i="11"/>
  <c r="E65" i="11"/>
  <c r="U65" i="11" s="1"/>
  <c r="U64" i="1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T62" i="11"/>
  <c r="S62" i="11"/>
  <c r="R62" i="11"/>
  <c r="Q62" i="11"/>
  <c r="P62" i="11"/>
  <c r="E62" i="11"/>
  <c r="U62" i="11" s="1"/>
  <c r="O60" i="11"/>
  <c r="N60" i="11"/>
  <c r="M60" i="11"/>
  <c r="L60" i="11"/>
  <c r="K60" i="11"/>
  <c r="J60" i="11"/>
  <c r="I60" i="11"/>
  <c r="H60" i="11"/>
  <c r="C60" i="11"/>
  <c r="B60" i="11"/>
  <c r="S59" i="11"/>
  <c r="R59" i="11"/>
  <c r="Q59" i="11"/>
  <c r="P59" i="11"/>
  <c r="E59" i="11"/>
  <c r="S58" i="11"/>
  <c r="R58" i="11"/>
  <c r="Q58" i="11"/>
  <c r="P58" i="11"/>
  <c r="E58" i="11"/>
  <c r="U57" i="11"/>
  <c r="S57" i="11"/>
  <c r="R57" i="11"/>
  <c r="Q57" i="11"/>
  <c r="P57" i="11"/>
  <c r="E57" i="11"/>
  <c r="T57" i="11" s="1"/>
  <c r="U56" i="11"/>
  <c r="T56" i="11"/>
  <c r="S56" i="11"/>
  <c r="R56" i="11"/>
  <c r="Q56" i="11"/>
  <c r="P56" i="11"/>
  <c r="E56" i="11"/>
  <c r="O54" i="11"/>
  <c r="N54" i="11"/>
  <c r="M54" i="11"/>
  <c r="L54" i="11"/>
  <c r="K54" i="11"/>
  <c r="J54" i="11"/>
  <c r="R54" i="11" s="1"/>
  <c r="I54" i="11"/>
  <c r="S54" i="11" s="1"/>
  <c r="H54" i="11"/>
  <c r="G54" i="11"/>
  <c r="F54" i="11"/>
  <c r="C54" i="11"/>
  <c r="B54" i="11"/>
  <c r="E54" i="11" s="1"/>
  <c r="T53" i="11"/>
  <c r="S53" i="11"/>
  <c r="R53" i="11"/>
  <c r="Q53" i="11"/>
  <c r="P53" i="11"/>
  <c r="E53" i="11"/>
  <c r="U53" i="11" s="1"/>
  <c r="S52" i="11"/>
  <c r="R52" i="11"/>
  <c r="Q52" i="11"/>
  <c r="P52" i="11"/>
  <c r="E52" i="11"/>
  <c r="T52" i="11" s="1"/>
  <c r="S51" i="11"/>
  <c r="R51" i="11"/>
  <c r="Q51" i="11"/>
  <c r="P51" i="11"/>
  <c r="E51" i="11"/>
  <c r="S50" i="11"/>
  <c r="R50" i="11"/>
  <c r="Q50" i="11"/>
  <c r="P50" i="11"/>
  <c r="E50" i="11"/>
  <c r="S49" i="11"/>
  <c r="R49" i="11"/>
  <c r="Q49" i="11"/>
  <c r="P49" i="11"/>
  <c r="E49" i="11"/>
  <c r="U49" i="11" s="1"/>
  <c r="T48" i="1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T46" i="11" s="1"/>
  <c r="U45" i="11"/>
  <c r="S45" i="11"/>
  <c r="R45" i="11"/>
  <c r="Q45" i="11"/>
  <c r="P45" i="11"/>
  <c r="E45" i="11"/>
  <c r="T45" i="11" s="1"/>
  <c r="T44" i="11"/>
  <c r="S44" i="11"/>
  <c r="R44" i="11"/>
  <c r="Q44" i="11"/>
  <c r="P44" i="11"/>
  <c r="E44" i="11"/>
  <c r="U44" i="11" s="1"/>
  <c r="T43" i="11"/>
  <c r="S43" i="11"/>
  <c r="R43" i="11"/>
  <c r="Q43" i="11"/>
  <c r="P43" i="11"/>
  <c r="E43" i="11"/>
  <c r="U43" i="11" s="1"/>
  <c r="O41" i="11"/>
  <c r="N41" i="11"/>
  <c r="M41" i="11"/>
  <c r="L41" i="11"/>
  <c r="K41" i="11"/>
  <c r="J41" i="11"/>
  <c r="I41" i="11"/>
  <c r="S41" i="11" s="1"/>
  <c r="H41" i="11"/>
  <c r="R41" i="11" s="1"/>
  <c r="G41" i="11"/>
  <c r="F41" i="11"/>
  <c r="C41" i="11"/>
  <c r="B41" i="11"/>
  <c r="S40" i="11"/>
  <c r="R40" i="11"/>
  <c r="Q40" i="11"/>
  <c r="P40" i="11"/>
  <c r="E40" i="11"/>
  <c r="U39" i="11"/>
  <c r="T39" i="11"/>
  <c r="S39" i="11"/>
  <c r="R39" i="11"/>
  <c r="Q39" i="11"/>
  <c r="P39" i="11"/>
  <c r="E39" i="11"/>
  <c r="U38" i="11"/>
  <c r="T38" i="11"/>
  <c r="S38" i="11"/>
  <c r="R38" i="11"/>
  <c r="Q38" i="11"/>
  <c r="P38" i="11"/>
  <c r="E38" i="11"/>
  <c r="S37" i="11"/>
  <c r="R37" i="11"/>
  <c r="Q37" i="11"/>
  <c r="P37" i="11"/>
  <c r="E37" i="11"/>
  <c r="S36" i="11"/>
  <c r="R36" i="11"/>
  <c r="Q36" i="11"/>
  <c r="P36" i="11"/>
  <c r="E36" i="11"/>
  <c r="S34" i="11"/>
  <c r="O34" i="11"/>
  <c r="N34" i="11"/>
  <c r="M34" i="11"/>
  <c r="L34" i="11"/>
  <c r="K34" i="11"/>
  <c r="J34" i="11"/>
  <c r="I34" i="11"/>
  <c r="H34" i="11"/>
  <c r="R34" i="11" s="1"/>
  <c r="G34" i="11"/>
  <c r="F34" i="11"/>
  <c r="C34" i="11"/>
  <c r="B34" i="11"/>
  <c r="E34" i="11" s="1"/>
  <c r="S33" i="11"/>
  <c r="R33" i="11"/>
  <c r="Q33" i="11"/>
  <c r="P33" i="11"/>
  <c r="E33" i="11"/>
  <c r="S31" i="11"/>
  <c r="O31" i="11"/>
  <c r="N31" i="11"/>
  <c r="M31" i="11"/>
  <c r="L31" i="11"/>
  <c r="K31" i="11"/>
  <c r="J31" i="11"/>
  <c r="I31" i="11"/>
  <c r="H31" i="11"/>
  <c r="R31" i="11" s="1"/>
  <c r="G31" i="11"/>
  <c r="F31" i="11"/>
  <c r="C31" i="11"/>
  <c r="B31" i="11"/>
  <c r="E31" i="11" s="1"/>
  <c r="S30" i="11"/>
  <c r="R30" i="11"/>
  <c r="Q30" i="11"/>
  <c r="P30" i="11"/>
  <c r="E30" i="11"/>
  <c r="S29" i="11"/>
  <c r="R29" i="11"/>
  <c r="Q29" i="11"/>
  <c r="P29" i="11"/>
  <c r="E29" i="11"/>
  <c r="T29" i="11" s="1"/>
  <c r="S28" i="11"/>
  <c r="R28" i="11"/>
  <c r="Q28" i="11"/>
  <c r="P28" i="11"/>
  <c r="E28" i="11"/>
  <c r="U27" i="11"/>
  <c r="T27" i="11"/>
  <c r="S27" i="11"/>
  <c r="R27" i="11"/>
  <c r="Q27" i="11"/>
  <c r="P27" i="11"/>
  <c r="E27" i="11"/>
  <c r="O25" i="11"/>
  <c r="N25" i="11"/>
  <c r="M25" i="11"/>
  <c r="L25" i="11"/>
  <c r="K25" i="11"/>
  <c r="J25" i="11"/>
  <c r="I25" i="11"/>
  <c r="S25" i="11" s="1"/>
  <c r="H25" i="11"/>
  <c r="P25" i="11" s="1"/>
  <c r="G25" i="11"/>
  <c r="F25" i="11"/>
  <c r="C25" i="11"/>
  <c r="B25" i="11"/>
  <c r="E25" i="11" s="1"/>
  <c r="S24" i="11"/>
  <c r="R24" i="11"/>
  <c r="Q24" i="11"/>
  <c r="P24" i="11"/>
  <c r="E24" i="11"/>
  <c r="S23" i="11"/>
  <c r="R23" i="11"/>
  <c r="Q23" i="11"/>
  <c r="P23" i="11"/>
  <c r="E23" i="11"/>
  <c r="T23" i="11" s="1"/>
  <c r="T22" i="11"/>
  <c r="S22" i="11"/>
  <c r="R22" i="11"/>
  <c r="Q22" i="11"/>
  <c r="P22" i="11"/>
  <c r="E22" i="11"/>
  <c r="U22" i="11" s="1"/>
  <c r="U21" i="11"/>
  <c r="S21" i="11"/>
  <c r="R21" i="11"/>
  <c r="Q21" i="11"/>
  <c r="P21" i="11"/>
  <c r="E21" i="11"/>
  <c r="T21" i="11" s="1"/>
  <c r="S20" i="11"/>
  <c r="R20" i="11"/>
  <c r="Q20" i="11"/>
  <c r="P20" i="11"/>
  <c r="E20" i="11"/>
  <c r="S19" i="11"/>
  <c r="R19" i="11"/>
  <c r="Q19" i="11"/>
  <c r="P19" i="11"/>
  <c r="E19" i="11"/>
  <c r="S18" i="11"/>
  <c r="R18" i="11"/>
  <c r="Q18" i="11"/>
  <c r="P18" i="11"/>
  <c r="E18" i="11"/>
  <c r="T18" i="11" s="1"/>
  <c r="O16" i="11"/>
  <c r="N16" i="11"/>
  <c r="M16" i="11"/>
  <c r="L16" i="11"/>
  <c r="K16" i="11"/>
  <c r="J16" i="11"/>
  <c r="I16" i="11"/>
  <c r="S16" i="11" s="1"/>
  <c r="H16" i="11"/>
  <c r="R16" i="11" s="1"/>
  <c r="G16" i="11"/>
  <c r="F16" i="11"/>
  <c r="C16" i="11"/>
  <c r="E16" i="11" s="1"/>
  <c r="B16" i="11"/>
  <c r="S15" i="11"/>
  <c r="R15" i="11"/>
  <c r="Q15" i="11"/>
  <c r="P15" i="11"/>
  <c r="E15" i="11"/>
  <c r="S14" i="11"/>
  <c r="R14" i="11"/>
  <c r="Q14" i="11"/>
  <c r="P14" i="11"/>
  <c r="E14" i="11"/>
  <c r="U14" i="11" s="1"/>
  <c r="U13" i="11"/>
  <c r="S13" i="11"/>
  <c r="R13" i="11"/>
  <c r="Q13" i="11"/>
  <c r="P13" i="11"/>
  <c r="E13" i="11"/>
  <c r="T13" i="11" s="1"/>
  <c r="U12" i="11"/>
  <c r="T12" i="1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T9" i="11" s="1"/>
  <c r="S96" i="10"/>
  <c r="R96" i="10"/>
  <c r="Q96" i="10"/>
  <c r="P96" i="10"/>
  <c r="E96" i="10"/>
  <c r="S95" i="10"/>
  <c r="R95" i="10"/>
  <c r="Q95" i="10"/>
  <c r="P95" i="10"/>
  <c r="E95" i="10"/>
  <c r="S94" i="10"/>
  <c r="R94" i="10"/>
  <c r="Q94" i="10"/>
  <c r="P94" i="10"/>
  <c r="E94" i="10"/>
  <c r="U94" i="10" s="1"/>
  <c r="U93" i="10"/>
  <c r="S93" i="10"/>
  <c r="R93" i="10"/>
  <c r="Q93" i="10"/>
  <c r="P93" i="10"/>
  <c r="E93" i="10"/>
  <c r="T93" i="10" s="1"/>
  <c r="S92" i="10"/>
  <c r="R92" i="10"/>
  <c r="Q92" i="10"/>
  <c r="P92" i="10"/>
  <c r="E92" i="10"/>
  <c r="U92" i="10" s="1"/>
  <c r="S91" i="10"/>
  <c r="R91" i="10"/>
  <c r="Q91" i="10"/>
  <c r="U91" i="10" s="1"/>
  <c r="P91" i="10"/>
  <c r="T91" i="10" s="1"/>
  <c r="E91" i="10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S86" i="10"/>
  <c r="R86" i="10"/>
  <c r="Q86" i="10"/>
  <c r="P86" i="10"/>
  <c r="E86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E74" i="10" s="1"/>
  <c r="S73" i="10"/>
  <c r="O73" i="10"/>
  <c r="N73" i="10"/>
  <c r="M73" i="10"/>
  <c r="L73" i="10"/>
  <c r="K73" i="10"/>
  <c r="J73" i="10"/>
  <c r="I73" i="10"/>
  <c r="H73" i="10"/>
  <c r="R73" i="10" s="1"/>
  <c r="G73" i="10"/>
  <c r="F73" i="10"/>
  <c r="C73" i="10"/>
  <c r="B73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T71" i="10"/>
  <c r="S71" i="10"/>
  <c r="R71" i="10"/>
  <c r="Q71" i="10"/>
  <c r="P71" i="10"/>
  <c r="E71" i="10"/>
  <c r="U71" i="10" s="1"/>
  <c r="S70" i="10"/>
  <c r="R70" i="10"/>
  <c r="Q70" i="10"/>
  <c r="P70" i="10"/>
  <c r="E70" i="10"/>
  <c r="O68" i="10"/>
  <c r="N68" i="10"/>
  <c r="M68" i="10"/>
  <c r="L68" i="10"/>
  <c r="K68" i="10"/>
  <c r="J68" i="10"/>
  <c r="I68" i="10"/>
  <c r="H68" i="10"/>
  <c r="G68" i="10"/>
  <c r="F68" i="10"/>
  <c r="C68" i="10"/>
  <c r="B68" i="10"/>
  <c r="E68" i="10" s="1"/>
  <c r="O67" i="10"/>
  <c r="N67" i="10"/>
  <c r="M67" i="10"/>
  <c r="Q67" i="10" s="1"/>
  <c r="L67" i="10"/>
  <c r="K67" i="10"/>
  <c r="J67" i="10"/>
  <c r="I67" i="10"/>
  <c r="S67" i="10" s="1"/>
  <c r="H67" i="10"/>
  <c r="R67" i="10" s="1"/>
  <c r="G67" i="10"/>
  <c r="F67" i="10"/>
  <c r="C67" i="10"/>
  <c r="E67" i="10" s="1"/>
  <c r="B67" i="10"/>
  <c r="S66" i="10"/>
  <c r="R66" i="10"/>
  <c r="Q66" i="10"/>
  <c r="P66" i="10"/>
  <c r="E66" i="10"/>
  <c r="S65" i="10"/>
  <c r="R65" i="10"/>
  <c r="Q65" i="10"/>
  <c r="P65" i="10"/>
  <c r="E65" i="10"/>
  <c r="U65" i="10" s="1"/>
  <c r="S64" i="10"/>
  <c r="R64" i="10"/>
  <c r="Q64" i="10"/>
  <c r="P64" i="10"/>
  <c r="E64" i="10"/>
  <c r="T64" i="10" s="1"/>
  <c r="S63" i="10"/>
  <c r="R63" i="10"/>
  <c r="Q63" i="10"/>
  <c r="P63" i="10"/>
  <c r="E63" i="10"/>
  <c r="S62" i="10"/>
  <c r="R62" i="10"/>
  <c r="Q62" i="10"/>
  <c r="P62" i="10"/>
  <c r="E62" i="10"/>
  <c r="O60" i="10"/>
  <c r="N60" i="10"/>
  <c r="M60" i="10"/>
  <c r="L60" i="10"/>
  <c r="K60" i="10"/>
  <c r="J60" i="10"/>
  <c r="I60" i="10"/>
  <c r="Q60" i="10" s="1"/>
  <c r="H60" i="10"/>
  <c r="C60" i="10"/>
  <c r="B60" i="10"/>
  <c r="S59" i="10"/>
  <c r="R59" i="10"/>
  <c r="Q59" i="10"/>
  <c r="P59" i="10"/>
  <c r="E59" i="10"/>
  <c r="U59" i="10" s="1"/>
  <c r="S58" i="10"/>
  <c r="R58" i="10"/>
  <c r="Q58" i="10"/>
  <c r="P58" i="10"/>
  <c r="E58" i="10"/>
  <c r="U58" i="10" s="1"/>
  <c r="U57" i="10"/>
  <c r="T57" i="10"/>
  <c r="S57" i="10"/>
  <c r="R57" i="10"/>
  <c r="Q57" i="10"/>
  <c r="P57" i="10"/>
  <c r="E57" i="10"/>
  <c r="S56" i="10"/>
  <c r="R56" i="10"/>
  <c r="Q56" i="10"/>
  <c r="P56" i="10"/>
  <c r="E56" i="10"/>
  <c r="O54" i="10"/>
  <c r="N54" i="10"/>
  <c r="M54" i="10"/>
  <c r="L54" i="10"/>
  <c r="K54" i="10"/>
  <c r="J54" i="10"/>
  <c r="I54" i="10"/>
  <c r="H54" i="10"/>
  <c r="G54" i="10"/>
  <c r="F54" i="10"/>
  <c r="C54" i="10"/>
  <c r="B54" i="10"/>
  <c r="S53" i="10"/>
  <c r="R53" i="10"/>
  <c r="Q53" i="10"/>
  <c r="P53" i="10"/>
  <c r="E53" i="10"/>
  <c r="U53" i="10" s="1"/>
  <c r="S52" i="10"/>
  <c r="R52" i="10"/>
  <c r="Q52" i="10"/>
  <c r="P52" i="10"/>
  <c r="E52" i="10"/>
  <c r="T52" i="10" s="1"/>
  <c r="T51" i="10"/>
  <c r="S51" i="10"/>
  <c r="R51" i="10"/>
  <c r="Q51" i="10"/>
  <c r="P51" i="10"/>
  <c r="E51" i="10"/>
  <c r="U51" i="10" s="1"/>
  <c r="U50" i="10"/>
  <c r="S50" i="10"/>
  <c r="R50" i="10"/>
  <c r="Q50" i="10"/>
  <c r="P50" i="10"/>
  <c r="E50" i="10"/>
  <c r="T50" i="10" s="1"/>
  <c r="S49" i="10"/>
  <c r="R49" i="10"/>
  <c r="Q49" i="10"/>
  <c r="P49" i="10"/>
  <c r="E49" i="10"/>
  <c r="U49" i="10" s="1"/>
  <c r="S48" i="10"/>
  <c r="R48" i="10"/>
  <c r="Q48" i="10"/>
  <c r="P48" i="10"/>
  <c r="E48" i="10"/>
  <c r="T47" i="10"/>
  <c r="S47" i="10"/>
  <c r="R47" i="10"/>
  <c r="Q47" i="10"/>
  <c r="P47" i="10"/>
  <c r="E47" i="10"/>
  <c r="U47" i="10" s="1"/>
  <c r="U46" i="10"/>
  <c r="S46" i="10"/>
  <c r="R46" i="10"/>
  <c r="Q46" i="10"/>
  <c r="P46" i="10"/>
  <c r="E46" i="10"/>
  <c r="T46" i="10" s="1"/>
  <c r="T45" i="10"/>
  <c r="S45" i="10"/>
  <c r="R45" i="10"/>
  <c r="Q45" i="10"/>
  <c r="P45" i="10"/>
  <c r="E45" i="10"/>
  <c r="U45" i="10" s="1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O41" i="10"/>
  <c r="N41" i="10"/>
  <c r="M41" i="10"/>
  <c r="L41" i="10"/>
  <c r="K41" i="10"/>
  <c r="J41" i="10"/>
  <c r="I41" i="10"/>
  <c r="S41" i="10" s="1"/>
  <c r="H41" i="10"/>
  <c r="R41" i="10" s="1"/>
  <c r="G41" i="10"/>
  <c r="F41" i="10"/>
  <c r="C41" i="10"/>
  <c r="E41" i="10" s="1"/>
  <c r="B41" i="10"/>
  <c r="S40" i="10"/>
  <c r="R40" i="10"/>
  <c r="Q40" i="10"/>
  <c r="P40" i="10"/>
  <c r="E40" i="10"/>
  <c r="S39" i="10"/>
  <c r="R39" i="10"/>
  <c r="Q39" i="10"/>
  <c r="P39" i="10"/>
  <c r="E39" i="10"/>
  <c r="U39" i="10" s="1"/>
  <c r="U38" i="10"/>
  <c r="S38" i="10"/>
  <c r="R38" i="10"/>
  <c r="Q38" i="10"/>
  <c r="P38" i="10"/>
  <c r="E38" i="10"/>
  <c r="T38" i="10" s="1"/>
  <c r="S37" i="10"/>
  <c r="R37" i="10"/>
  <c r="Q37" i="10"/>
  <c r="P37" i="10"/>
  <c r="E37" i="10"/>
  <c r="S36" i="10"/>
  <c r="R36" i="10"/>
  <c r="Q36" i="10"/>
  <c r="P36" i="10"/>
  <c r="E36" i="10"/>
  <c r="U36" i="10" s="1"/>
  <c r="O34" i="10"/>
  <c r="N34" i="10"/>
  <c r="M34" i="10"/>
  <c r="L34" i="10"/>
  <c r="K34" i="10"/>
  <c r="J34" i="10"/>
  <c r="I34" i="10"/>
  <c r="S34" i="10" s="1"/>
  <c r="H34" i="10"/>
  <c r="R34" i="10" s="1"/>
  <c r="G34" i="10"/>
  <c r="F34" i="10"/>
  <c r="C34" i="10"/>
  <c r="B34" i="10"/>
  <c r="T33" i="10"/>
  <c r="S33" i="10"/>
  <c r="R33" i="10"/>
  <c r="Q33" i="10"/>
  <c r="U33" i="10" s="1"/>
  <c r="P33" i="10"/>
  <c r="E33" i="10"/>
  <c r="O31" i="10"/>
  <c r="N31" i="10"/>
  <c r="M31" i="10"/>
  <c r="L31" i="10"/>
  <c r="K31" i="10"/>
  <c r="J31" i="10"/>
  <c r="I31" i="10"/>
  <c r="S31" i="10" s="1"/>
  <c r="H31" i="10"/>
  <c r="R31" i="10" s="1"/>
  <c r="G31" i="10"/>
  <c r="F31" i="10"/>
  <c r="C31" i="10"/>
  <c r="B31" i="10"/>
  <c r="E31" i="10" s="1"/>
  <c r="T30" i="10"/>
  <c r="S30" i="10"/>
  <c r="R30" i="10"/>
  <c r="Q30" i="10"/>
  <c r="P30" i="10"/>
  <c r="E30" i="10"/>
  <c r="U30" i="10" s="1"/>
  <c r="U29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S27" i="10"/>
  <c r="R27" i="10"/>
  <c r="Q27" i="10"/>
  <c r="P27" i="10"/>
  <c r="E27" i="10"/>
  <c r="T27" i="10" s="1"/>
  <c r="O25" i="10"/>
  <c r="N25" i="10"/>
  <c r="M25" i="10"/>
  <c r="L25" i="10"/>
  <c r="K25" i="10"/>
  <c r="J25" i="10"/>
  <c r="I25" i="10"/>
  <c r="S25" i="10" s="1"/>
  <c r="H25" i="10"/>
  <c r="P25" i="10" s="1"/>
  <c r="G25" i="10"/>
  <c r="F25" i="10"/>
  <c r="C25" i="10"/>
  <c r="B25" i="10"/>
  <c r="E25" i="10" s="1"/>
  <c r="U24" i="10"/>
  <c r="S24" i="10"/>
  <c r="R24" i="10"/>
  <c r="Q24" i="10"/>
  <c r="P24" i="10"/>
  <c r="E24" i="10"/>
  <c r="T24" i="10" s="1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U19" i="10"/>
  <c r="T19" i="10"/>
  <c r="S19" i="10"/>
  <c r="R19" i="10"/>
  <c r="Q19" i="10"/>
  <c r="P19" i="10"/>
  <c r="E19" i="10"/>
  <c r="S18" i="10"/>
  <c r="R18" i="10"/>
  <c r="Q18" i="10"/>
  <c r="P18" i="10"/>
  <c r="E18" i="10"/>
  <c r="U18" i="10" s="1"/>
  <c r="O16" i="10"/>
  <c r="N16" i="10"/>
  <c r="M16" i="10"/>
  <c r="L16" i="10"/>
  <c r="K16" i="10"/>
  <c r="J16" i="10"/>
  <c r="I16" i="10"/>
  <c r="H16" i="10"/>
  <c r="G16" i="10"/>
  <c r="F16" i="10"/>
  <c r="C16" i="10"/>
  <c r="B16" i="10"/>
  <c r="U15" i="10"/>
  <c r="S15" i="10"/>
  <c r="R15" i="10"/>
  <c r="Q15" i="10"/>
  <c r="P15" i="10"/>
  <c r="E15" i="10"/>
  <c r="T15" i="10" s="1"/>
  <c r="S14" i="10"/>
  <c r="R14" i="10"/>
  <c r="Q14" i="10"/>
  <c r="P14" i="10"/>
  <c r="E14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U10" i="10" s="1"/>
  <c r="U9" i="10"/>
  <c r="S9" i="10"/>
  <c r="R9" i="10"/>
  <c r="Q9" i="10"/>
  <c r="P9" i="10"/>
  <c r="E9" i="10"/>
  <c r="U96" i="9"/>
  <c r="T96" i="9"/>
  <c r="S96" i="9"/>
  <c r="R96" i="9"/>
  <c r="Q96" i="9"/>
  <c r="P96" i="9"/>
  <c r="E96" i="9"/>
  <c r="T95" i="9"/>
  <c r="S95" i="9"/>
  <c r="R95" i="9"/>
  <c r="Q95" i="9"/>
  <c r="P95" i="9"/>
  <c r="E95" i="9"/>
  <c r="U95" i="9" s="1"/>
  <c r="S94" i="9"/>
  <c r="R94" i="9"/>
  <c r="Q94" i="9"/>
  <c r="P94" i="9"/>
  <c r="E94" i="9"/>
  <c r="U94" i="9" s="1"/>
  <c r="S93" i="9"/>
  <c r="R93" i="9"/>
  <c r="Q93" i="9"/>
  <c r="P93" i="9"/>
  <c r="E93" i="9"/>
  <c r="S92" i="9"/>
  <c r="R92" i="9"/>
  <c r="Q92" i="9"/>
  <c r="P92" i="9"/>
  <c r="E92" i="9"/>
  <c r="U92" i="9" s="1"/>
  <c r="S91" i="9"/>
  <c r="R91" i="9"/>
  <c r="Q91" i="9"/>
  <c r="P91" i="9"/>
  <c r="E91" i="9"/>
  <c r="U90" i="9"/>
  <c r="S90" i="9"/>
  <c r="R90" i="9"/>
  <c r="Q90" i="9"/>
  <c r="P90" i="9"/>
  <c r="E90" i="9"/>
  <c r="T90" i="9" s="1"/>
  <c r="T89" i="9"/>
  <c r="S89" i="9"/>
  <c r="R89" i="9"/>
  <c r="Q89" i="9"/>
  <c r="P89" i="9"/>
  <c r="E89" i="9"/>
  <c r="U89" i="9" s="1"/>
  <c r="U88" i="9"/>
  <c r="S88" i="9"/>
  <c r="R88" i="9"/>
  <c r="Q88" i="9"/>
  <c r="P88" i="9"/>
  <c r="E88" i="9"/>
  <c r="T88" i="9" s="1"/>
  <c r="U86" i="9"/>
  <c r="S86" i="9"/>
  <c r="R86" i="9"/>
  <c r="Q86" i="9"/>
  <c r="P86" i="9"/>
  <c r="E86" i="9"/>
  <c r="T86" i="9" s="1"/>
  <c r="O74" i="9"/>
  <c r="N74" i="9"/>
  <c r="M74" i="9"/>
  <c r="L74" i="9"/>
  <c r="K74" i="9"/>
  <c r="J74" i="9"/>
  <c r="I74" i="9"/>
  <c r="S74" i="9" s="1"/>
  <c r="H74" i="9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E73" i="9"/>
  <c r="C73" i="9"/>
  <c r="B73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U71" i="9"/>
  <c r="S71" i="9"/>
  <c r="R71" i="9"/>
  <c r="Q71" i="9"/>
  <c r="P71" i="9"/>
  <c r="E71" i="9"/>
  <c r="T71" i="9" s="1"/>
  <c r="S70" i="9"/>
  <c r="R70" i="9"/>
  <c r="Q70" i="9"/>
  <c r="P70" i="9"/>
  <c r="E70" i="9"/>
  <c r="O68" i="9"/>
  <c r="N68" i="9"/>
  <c r="M68" i="9"/>
  <c r="L68" i="9"/>
  <c r="K68" i="9"/>
  <c r="J68" i="9"/>
  <c r="I68" i="9"/>
  <c r="S68" i="9" s="1"/>
  <c r="H68" i="9"/>
  <c r="G68" i="9"/>
  <c r="F68" i="9"/>
  <c r="C68" i="9"/>
  <c r="B68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S66" i="9"/>
  <c r="R66" i="9"/>
  <c r="Q66" i="9"/>
  <c r="P66" i="9"/>
  <c r="E66" i="9"/>
  <c r="U66" i="9" s="1"/>
  <c r="S65" i="9"/>
  <c r="R65" i="9"/>
  <c r="Q65" i="9"/>
  <c r="P65" i="9"/>
  <c r="E65" i="9"/>
  <c r="U65" i="9" s="1"/>
  <c r="S64" i="9"/>
  <c r="R64" i="9"/>
  <c r="Q64" i="9"/>
  <c r="P64" i="9"/>
  <c r="E64" i="9"/>
  <c r="U64" i="9" s="1"/>
  <c r="T63" i="9"/>
  <c r="S63" i="9"/>
  <c r="R63" i="9"/>
  <c r="Q63" i="9"/>
  <c r="P63" i="9"/>
  <c r="E63" i="9"/>
  <c r="U63" i="9" s="1"/>
  <c r="S62" i="9"/>
  <c r="R62" i="9"/>
  <c r="Q62" i="9"/>
  <c r="P62" i="9"/>
  <c r="E62" i="9"/>
  <c r="U62" i="9" s="1"/>
  <c r="O60" i="9"/>
  <c r="N60" i="9"/>
  <c r="M60" i="9"/>
  <c r="L60" i="9"/>
  <c r="K60" i="9"/>
  <c r="J60" i="9"/>
  <c r="I60" i="9"/>
  <c r="S60" i="9" s="1"/>
  <c r="H60" i="9"/>
  <c r="R60" i="9" s="1"/>
  <c r="C60" i="9"/>
  <c r="E60" i="9" s="1"/>
  <c r="B60" i="9"/>
  <c r="S59" i="9"/>
  <c r="R59" i="9"/>
  <c r="Q59" i="9"/>
  <c r="P59" i="9"/>
  <c r="E59" i="9"/>
  <c r="S58" i="9"/>
  <c r="R58" i="9"/>
  <c r="Q58" i="9"/>
  <c r="P58" i="9"/>
  <c r="E58" i="9"/>
  <c r="U58" i="9" s="1"/>
  <c r="U57" i="9"/>
  <c r="S57" i="9"/>
  <c r="R57" i="9"/>
  <c r="Q57" i="9"/>
  <c r="P57" i="9"/>
  <c r="E57" i="9"/>
  <c r="T57" i="9" s="1"/>
  <c r="U56" i="9"/>
  <c r="T56" i="9"/>
  <c r="S56" i="9"/>
  <c r="R56" i="9"/>
  <c r="Q56" i="9"/>
  <c r="P56" i="9"/>
  <c r="E56" i="9"/>
  <c r="O54" i="9"/>
  <c r="N54" i="9"/>
  <c r="M54" i="9"/>
  <c r="L54" i="9"/>
  <c r="K54" i="9"/>
  <c r="J54" i="9"/>
  <c r="R54" i="9" s="1"/>
  <c r="I54" i="9"/>
  <c r="S54" i="9" s="1"/>
  <c r="H54" i="9"/>
  <c r="G54" i="9"/>
  <c r="F54" i="9"/>
  <c r="C54" i="9"/>
  <c r="B54" i="9"/>
  <c r="T53" i="9"/>
  <c r="S53" i="9"/>
  <c r="R53" i="9"/>
  <c r="Q53" i="9"/>
  <c r="P53" i="9"/>
  <c r="E53" i="9"/>
  <c r="U53" i="9" s="1"/>
  <c r="U52" i="9"/>
  <c r="S52" i="9"/>
  <c r="R52" i="9"/>
  <c r="Q52" i="9"/>
  <c r="P52" i="9"/>
  <c r="E52" i="9"/>
  <c r="T52" i="9" s="1"/>
  <c r="T51" i="9"/>
  <c r="S51" i="9"/>
  <c r="R51" i="9"/>
  <c r="Q51" i="9"/>
  <c r="P51" i="9"/>
  <c r="E51" i="9"/>
  <c r="U51" i="9" s="1"/>
  <c r="S50" i="9"/>
  <c r="R50" i="9"/>
  <c r="Q50" i="9"/>
  <c r="P50" i="9"/>
  <c r="E50" i="9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T47" i="9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U45" i="9" s="1"/>
  <c r="T44" i="9"/>
  <c r="S44" i="9"/>
  <c r="R44" i="9"/>
  <c r="Q44" i="9"/>
  <c r="P44" i="9"/>
  <c r="E44" i="9"/>
  <c r="S43" i="9"/>
  <c r="R43" i="9"/>
  <c r="Q43" i="9"/>
  <c r="P43" i="9"/>
  <c r="E43" i="9"/>
  <c r="O41" i="9"/>
  <c r="N41" i="9"/>
  <c r="M41" i="9"/>
  <c r="L41" i="9"/>
  <c r="K41" i="9"/>
  <c r="J41" i="9"/>
  <c r="I41" i="9"/>
  <c r="S41" i="9" s="1"/>
  <c r="H41" i="9"/>
  <c r="G41" i="9"/>
  <c r="F41" i="9"/>
  <c r="C41" i="9"/>
  <c r="B41" i="9"/>
  <c r="S40" i="9"/>
  <c r="R40" i="9"/>
  <c r="Q40" i="9"/>
  <c r="P40" i="9"/>
  <c r="E40" i="9"/>
  <c r="U40" i="9" s="1"/>
  <c r="S39" i="9"/>
  <c r="R39" i="9"/>
  <c r="Q39" i="9"/>
  <c r="U39" i="9" s="1"/>
  <c r="P39" i="9"/>
  <c r="E39" i="9"/>
  <c r="T39" i="9" s="1"/>
  <c r="U38" i="9"/>
  <c r="T38" i="9"/>
  <c r="S38" i="9"/>
  <c r="R38" i="9"/>
  <c r="Q38" i="9"/>
  <c r="P38" i="9"/>
  <c r="E38" i="9"/>
  <c r="S37" i="9"/>
  <c r="R37" i="9"/>
  <c r="Q37" i="9"/>
  <c r="U37" i="9" s="1"/>
  <c r="P37" i="9"/>
  <c r="E37" i="9"/>
  <c r="T37" i="9" s="1"/>
  <c r="S36" i="9"/>
  <c r="R36" i="9"/>
  <c r="Q36" i="9"/>
  <c r="P36" i="9"/>
  <c r="E36" i="9"/>
  <c r="U36" i="9" s="1"/>
  <c r="O34" i="9"/>
  <c r="N34" i="9"/>
  <c r="M34" i="9"/>
  <c r="L34" i="9"/>
  <c r="K34" i="9"/>
  <c r="J34" i="9"/>
  <c r="I34" i="9"/>
  <c r="S34" i="9" s="1"/>
  <c r="H34" i="9"/>
  <c r="R34" i="9" s="1"/>
  <c r="G34" i="9"/>
  <c r="F34" i="9"/>
  <c r="C34" i="9"/>
  <c r="E34" i="9" s="1"/>
  <c r="B34" i="9"/>
  <c r="S33" i="9"/>
  <c r="R33" i="9"/>
  <c r="Q33" i="9"/>
  <c r="P33" i="9"/>
  <c r="E33" i="9"/>
  <c r="U33" i="9" s="1"/>
  <c r="O31" i="9"/>
  <c r="N31" i="9"/>
  <c r="M31" i="9"/>
  <c r="L31" i="9"/>
  <c r="K31" i="9"/>
  <c r="J31" i="9"/>
  <c r="I31" i="9"/>
  <c r="S31" i="9" s="1"/>
  <c r="H31" i="9"/>
  <c r="R31" i="9" s="1"/>
  <c r="G31" i="9"/>
  <c r="F31" i="9"/>
  <c r="C31" i="9"/>
  <c r="B31" i="9"/>
  <c r="E31" i="9" s="1"/>
  <c r="S30" i="9"/>
  <c r="R30" i="9"/>
  <c r="Q30" i="9"/>
  <c r="P30" i="9"/>
  <c r="E30" i="9"/>
  <c r="U30" i="9" s="1"/>
  <c r="S29" i="9"/>
  <c r="R29" i="9"/>
  <c r="Q29" i="9"/>
  <c r="P29" i="9"/>
  <c r="E29" i="9"/>
  <c r="U28" i="9"/>
  <c r="S28" i="9"/>
  <c r="R28" i="9"/>
  <c r="Q28" i="9"/>
  <c r="P28" i="9"/>
  <c r="E28" i="9"/>
  <c r="T28" i="9" s="1"/>
  <c r="U27" i="9"/>
  <c r="S27" i="9"/>
  <c r="R27" i="9"/>
  <c r="Q27" i="9"/>
  <c r="P27" i="9"/>
  <c r="E27" i="9"/>
  <c r="T27" i="9" s="1"/>
  <c r="O25" i="9"/>
  <c r="Q25" i="9" s="1"/>
  <c r="N25" i="9"/>
  <c r="M25" i="9"/>
  <c r="L25" i="9"/>
  <c r="K25" i="9"/>
  <c r="J25" i="9"/>
  <c r="I25" i="9"/>
  <c r="S25" i="9" s="1"/>
  <c r="H25" i="9"/>
  <c r="G25" i="9"/>
  <c r="F25" i="9"/>
  <c r="C25" i="9"/>
  <c r="B25" i="9"/>
  <c r="T24" i="9"/>
  <c r="S24" i="9"/>
  <c r="R24" i="9"/>
  <c r="Q24" i="9"/>
  <c r="P24" i="9"/>
  <c r="E24" i="9"/>
  <c r="U24" i="9" s="1"/>
  <c r="T23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S21" i="9"/>
  <c r="R21" i="9"/>
  <c r="Q21" i="9"/>
  <c r="P21" i="9"/>
  <c r="E21" i="9"/>
  <c r="S20" i="9"/>
  <c r="R20" i="9"/>
  <c r="Q20" i="9"/>
  <c r="P20" i="9"/>
  <c r="E20" i="9"/>
  <c r="U20" i="9" s="1"/>
  <c r="U19" i="9"/>
  <c r="S19" i="9"/>
  <c r="R19" i="9"/>
  <c r="Q19" i="9"/>
  <c r="P19" i="9"/>
  <c r="E19" i="9"/>
  <c r="T19" i="9" s="1"/>
  <c r="U18" i="9"/>
  <c r="T18" i="9"/>
  <c r="S18" i="9"/>
  <c r="R18" i="9"/>
  <c r="Q18" i="9"/>
  <c r="P18" i="9"/>
  <c r="E18" i="9"/>
  <c r="O16" i="9"/>
  <c r="N16" i="9"/>
  <c r="M16" i="9"/>
  <c r="Q16" i="9" s="1"/>
  <c r="L16" i="9"/>
  <c r="K16" i="9"/>
  <c r="J16" i="9"/>
  <c r="R16" i="9" s="1"/>
  <c r="I16" i="9"/>
  <c r="S16" i="9" s="1"/>
  <c r="H16" i="9"/>
  <c r="G16" i="9"/>
  <c r="F16" i="9"/>
  <c r="C16" i="9"/>
  <c r="B16" i="9"/>
  <c r="E16" i="9" s="1"/>
  <c r="T15" i="9"/>
  <c r="S15" i="9"/>
  <c r="R15" i="9"/>
  <c r="Q15" i="9"/>
  <c r="P15" i="9"/>
  <c r="E15" i="9"/>
  <c r="U15" i="9" s="1"/>
  <c r="U14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T11" i="9" s="1"/>
  <c r="U10" i="9"/>
  <c r="S10" i="9"/>
  <c r="R10" i="9"/>
  <c r="Q10" i="9"/>
  <c r="P10" i="9"/>
  <c r="E10" i="9"/>
  <c r="T10" i="9" s="1"/>
  <c r="U9" i="9"/>
  <c r="T9" i="9"/>
  <c r="S9" i="9"/>
  <c r="R9" i="9"/>
  <c r="Q9" i="9"/>
  <c r="P9" i="9"/>
  <c r="E9" i="9"/>
  <c r="U96" i="8"/>
  <c r="T96" i="8"/>
  <c r="S96" i="8"/>
  <c r="R96" i="8"/>
  <c r="Q96" i="8"/>
  <c r="P96" i="8"/>
  <c r="E96" i="8"/>
  <c r="U95" i="8"/>
  <c r="T95" i="8"/>
  <c r="S95" i="8"/>
  <c r="R95" i="8"/>
  <c r="Q95" i="8"/>
  <c r="P95" i="8"/>
  <c r="E95" i="8"/>
  <c r="S94" i="8"/>
  <c r="R94" i="8"/>
  <c r="Q94" i="8"/>
  <c r="P94" i="8"/>
  <c r="E94" i="8"/>
  <c r="S93" i="8"/>
  <c r="R93" i="8"/>
  <c r="Q93" i="8"/>
  <c r="P93" i="8"/>
  <c r="E93" i="8"/>
  <c r="S92" i="8"/>
  <c r="R92" i="8"/>
  <c r="Q92" i="8"/>
  <c r="P92" i="8"/>
  <c r="E92" i="8"/>
  <c r="U92" i="8" s="1"/>
  <c r="S91" i="8"/>
  <c r="R91" i="8"/>
  <c r="Q91" i="8"/>
  <c r="P91" i="8"/>
  <c r="E91" i="8"/>
  <c r="T90" i="8"/>
  <c r="S90" i="8"/>
  <c r="R90" i="8"/>
  <c r="Q90" i="8"/>
  <c r="P90" i="8"/>
  <c r="E90" i="8"/>
  <c r="U90" i="8" s="1"/>
  <c r="U89" i="8"/>
  <c r="S89" i="8"/>
  <c r="R89" i="8"/>
  <c r="Q89" i="8"/>
  <c r="P89" i="8"/>
  <c r="E89" i="8"/>
  <c r="T89" i="8" s="1"/>
  <c r="S88" i="8"/>
  <c r="R88" i="8"/>
  <c r="Q88" i="8"/>
  <c r="P88" i="8"/>
  <c r="E88" i="8"/>
  <c r="U88" i="8" s="1"/>
  <c r="S86" i="8"/>
  <c r="R86" i="8"/>
  <c r="Q86" i="8"/>
  <c r="P86" i="8"/>
  <c r="E86" i="8"/>
  <c r="O74" i="8"/>
  <c r="N74" i="8"/>
  <c r="M74" i="8"/>
  <c r="L74" i="8"/>
  <c r="K74" i="8"/>
  <c r="J74" i="8"/>
  <c r="I74" i="8"/>
  <c r="S74" i="8" s="1"/>
  <c r="H74" i="8"/>
  <c r="R74" i="8" s="1"/>
  <c r="G74" i="8"/>
  <c r="F74" i="8"/>
  <c r="C74" i="8"/>
  <c r="B74" i="8"/>
  <c r="S73" i="8"/>
  <c r="O73" i="8"/>
  <c r="N73" i="8"/>
  <c r="M73" i="8"/>
  <c r="L73" i="8"/>
  <c r="K73" i="8"/>
  <c r="J73" i="8"/>
  <c r="I73" i="8"/>
  <c r="H73" i="8"/>
  <c r="R73" i="8" s="1"/>
  <c r="G73" i="8"/>
  <c r="F73" i="8"/>
  <c r="C73" i="8"/>
  <c r="E73" i="8" s="1"/>
  <c r="B73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E72" i="8" s="1"/>
  <c r="S71" i="8"/>
  <c r="R71" i="8"/>
  <c r="Q71" i="8"/>
  <c r="P71" i="8"/>
  <c r="E71" i="8"/>
  <c r="U71" i="8" s="1"/>
  <c r="S70" i="8"/>
  <c r="R70" i="8"/>
  <c r="Q70" i="8"/>
  <c r="P70" i="8"/>
  <c r="E70" i="8"/>
  <c r="O68" i="8"/>
  <c r="N68" i="8"/>
  <c r="M68" i="8"/>
  <c r="L68" i="8"/>
  <c r="K68" i="8"/>
  <c r="J68" i="8"/>
  <c r="I68" i="8"/>
  <c r="S68" i="8" s="1"/>
  <c r="H68" i="8"/>
  <c r="R68" i="8" s="1"/>
  <c r="G68" i="8"/>
  <c r="F68" i="8"/>
  <c r="C68" i="8"/>
  <c r="B68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E67" i="8"/>
  <c r="C67" i="8"/>
  <c r="B67" i="8"/>
  <c r="S66" i="8"/>
  <c r="R66" i="8"/>
  <c r="Q66" i="8"/>
  <c r="P66" i="8"/>
  <c r="E66" i="8"/>
  <c r="U66" i="8" s="1"/>
  <c r="S65" i="8"/>
  <c r="R65" i="8"/>
  <c r="Q65" i="8"/>
  <c r="P65" i="8"/>
  <c r="E65" i="8"/>
  <c r="S64" i="8"/>
  <c r="R64" i="8"/>
  <c r="Q64" i="8"/>
  <c r="P64" i="8"/>
  <c r="E64" i="8"/>
  <c r="U64" i="8" s="1"/>
  <c r="S63" i="8"/>
  <c r="R63" i="8"/>
  <c r="Q63" i="8"/>
  <c r="P63" i="8"/>
  <c r="E63" i="8"/>
  <c r="T62" i="8"/>
  <c r="S62" i="8"/>
  <c r="R62" i="8"/>
  <c r="Q62" i="8"/>
  <c r="P62" i="8"/>
  <c r="E62" i="8"/>
  <c r="U62" i="8" s="1"/>
  <c r="O60" i="8"/>
  <c r="N60" i="8"/>
  <c r="M60" i="8"/>
  <c r="L60" i="8"/>
  <c r="K60" i="8"/>
  <c r="J60" i="8"/>
  <c r="I60" i="8"/>
  <c r="S60" i="8" s="1"/>
  <c r="H60" i="8"/>
  <c r="R60" i="8" s="1"/>
  <c r="C60" i="8"/>
  <c r="B60" i="8"/>
  <c r="S59" i="8"/>
  <c r="R59" i="8"/>
  <c r="Q59" i="8"/>
  <c r="P59" i="8"/>
  <c r="E59" i="8"/>
  <c r="T59" i="8" s="1"/>
  <c r="S58" i="8"/>
  <c r="R58" i="8"/>
  <c r="Q58" i="8"/>
  <c r="P58" i="8"/>
  <c r="E58" i="8"/>
  <c r="S57" i="8"/>
  <c r="R57" i="8"/>
  <c r="Q57" i="8"/>
  <c r="P57" i="8"/>
  <c r="E57" i="8"/>
  <c r="U57" i="8" s="1"/>
  <c r="S56" i="8"/>
  <c r="R56" i="8"/>
  <c r="Q56" i="8"/>
  <c r="P56" i="8"/>
  <c r="E56" i="8"/>
  <c r="O54" i="8"/>
  <c r="N54" i="8"/>
  <c r="M54" i="8"/>
  <c r="L54" i="8"/>
  <c r="K54" i="8"/>
  <c r="J54" i="8"/>
  <c r="I54" i="8"/>
  <c r="H54" i="8"/>
  <c r="R54" i="8" s="1"/>
  <c r="G54" i="8"/>
  <c r="F54" i="8"/>
  <c r="C54" i="8"/>
  <c r="B54" i="8"/>
  <c r="E54" i="8" s="1"/>
  <c r="S53" i="8"/>
  <c r="R53" i="8"/>
  <c r="Q53" i="8"/>
  <c r="P53" i="8"/>
  <c r="E53" i="8"/>
  <c r="T52" i="8"/>
  <c r="S52" i="8"/>
  <c r="R52" i="8"/>
  <c r="Q52" i="8"/>
  <c r="P52" i="8"/>
  <c r="E52" i="8"/>
  <c r="U52" i="8" s="1"/>
  <c r="U51" i="8"/>
  <c r="S51" i="8"/>
  <c r="R51" i="8"/>
  <c r="Q51" i="8"/>
  <c r="P51" i="8"/>
  <c r="E51" i="8"/>
  <c r="T51" i="8" s="1"/>
  <c r="T50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T48" i="8" s="1"/>
  <c r="U47" i="8"/>
  <c r="S47" i="8"/>
  <c r="R47" i="8"/>
  <c r="Q47" i="8"/>
  <c r="P47" i="8"/>
  <c r="E47" i="8"/>
  <c r="T47" i="8" s="1"/>
  <c r="U46" i="8"/>
  <c r="S46" i="8"/>
  <c r="R46" i="8"/>
  <c r="Q46" i="8"/>
  <c r="P46" i="8"/>
  <c r="E46" i="8"/>
  <c r="T46" i="8" s="1"/>
  <c r="U45" i="8"/>
  <c r="T45" i="8"/>
  <c r="S45" i="8"/>
  <c r="R45" i="8"/>
  <c r="Q45" i="8"/>
  <c r="P45" i="8"/>
  <c r="E45" i="8"/>
  <c r="T44" i="8"/>
  <c r="S44" i="8"/>
  <c r="R44" i="8"/>
  <c r="Q44" i="8"/>
  <c r="P44" i="8"/>
  <c r="E44" i="8"/>
  <c r="U44" i="8" s="1"/>
  <c r="U43" i="8"/>
  <c r="T43" i="8"/>
  <c r="S43" i="8"/>
  <c r="R43" i="8"/>
  <c r="Q43" i="8"/>
  <c r="P43" i="8"/>
  <c r="E43" i="8"/>
  <c r="O41" i="8"/>
  <c r="N41" i="8"/>
  <c r="M41" i="8"/>
  <c r="L41" i="8"/>
  <c r="K41" i="8"/>
  <c r="J41" i="8"/>
  <c r="I41" i="8"/>
  <c r="S41" i="8" s="1"/>
  <c r="H41" i="8"/>
  <c r="R41" i="8" s="1"/>
  <c r="G41" i="8"/>
  <c r="F41" i="8"/>
  <c r="C41" i="8"/>
  <c r="B41" i="8"/>
  <c r="E41" i="8" s="1"/>
  <c r="T40" i="8"/>
  <c r="S40" i="8"/>
  <c r="R40" i="8"/>
  <c r="Q40" i="8"/>
  <c r="P40" i="8"/>
  <c r="E40" i="8"/>
  <c r="U40" i="8" s="1"/>
  <c r="S39" i="8"/>
  <c r="R39" i="8"/>
  <c r="Q39" i="8"/>
  <c r="P39" i="8"/>
  <c r="E39" i="8"/>
  <c r="U39" i="8" s="1"/>
  <c r="S38" i="8"/>
  <c r="R38" i="8"/>
  <c r="Q38" i="8"/>
  <c r="P38" i="8"/>
  <c r="E38" i="8"/>
  <c r="U38" i="8" s="1"/>
  <c r="U37" i="8"/>
  <c r="S37" i="8"/>
  <c r="R37" i="8"/>
  <c r="Q37" i="8"/>
  <c r="P37" i="8"/>
  <c r="E37" i="8"/>
  <c r="T37" i="8" s="1"/>
  <c r="U36" i="8"/>
  <c r="S36" i="8"/>
  <c r="R36" i="8"/>
  <c r="Q36" i="8"/>
  <c r="P36" i="8"/>
  <c r="E36" i="8"/>
  <c r="T36" i="8" s="1"/>
  <c r="O34" i="8"/>
  <c r="N34" i="8"/>
  <c r="M34" i="8"/>
  <c r="L34" i="8"/>
  <c r="K34" i="8"/>
  <c r="J34" i="8"/>
  <c r="I34" i="8"/>
  <c r="S34" i="8" s="1"/>
  <c r="H34" i="8"/>
  <c r="P34" i="8" s="1"/>
  <c r="G34" i="8"/>
  <c r="F34" i="8"/>
  <c r="C34" i="8"/>
  <c r="B34" i="8"/>
  <c r="S33" i="8"/>
  <c r="R33" i="8"/>
  <c r="Q33" i="8"/>
  <c r="P33" i="8"/>
  <c r="E33" i="8"/>
  <c r="O31" i="8"/>
  <c r="N31" i="8"/>
  <c r="M31" i="8"/>
  <c r="Q31" i="8" s="1"/>
  <c r="L31" i="8"/>
  <c r="K31" i="8"/>
  <c r="J31" i="8"/>
  <c r="I31" i="8"/>
  <c r="S31" i="8" s="1"/>
  <c r="H31" i="8"/>
  <c r="R31" i="8" s="1"/>
  <c r="G31" i="8"/>
  <c r="F31" i="8"/>
  <c r="C31" i="8"/>
  <c r="E31" i="8" s="1"/>
  <c r="B31" i="8"/>
  <c r="S30" i="8"/>
  <c r="R30" i="8"/>
  <c r="Q30" i="8"/>
  <c r="P30" i="8"/>
  <c r="E30" i="8"/>
  <c r="T30" i="8" s="1"/>
  <c r="S29" i="8"/>
  <c r="R29" i="8"/>
  <c r="Q29" i="8"/>
  <c r="P29" i="8"/>
  <c r="E29" i="8"/>
  <c r="U29" i="8" s="1"/>
  <c r="S28" i="8"/>
  <c r="R28" i="8"/>
  <c r="Q28" i="8"/>
  <c r="P28" i="8"/>
  <c r="E28" i="8"/>
  <c r="S27" i="8"/>
  <c r="R27" i="8"/>
  <c r="Q27" i="8"/>
  <c r="P27" i="8"/>
  <c r="E27" i="8"/>
  <c r="U27" i="8" s="1"/>
  <c r="S25" i="8"/>
  <c r="O25" i="8"/>
  <c r="N25" i="8"/>
  <c r="M25" i="8"/>
  <c r="L25" i="8"/>
  <c r="K25" i="8"/>
  <c r="J25" i="8"/>
  <c r="I25" i="8"/>
  <c r="H25" i="8"/>
  <c r="G25" i="8"/>
  <c r="F25" i="8"/>
  <c r="C25" i="8"/>
  <c r="B25" i="8"/>
  <c r="U24" i="8"/>
  <c r="S24" i="8"/>
  <c r="R24" i="8"/>
  <c r="Q24" i="8"/>
  <c r="P24" i="8"/>
  <c r="E24" i="8"/>
  <c r="T24" i="8" s="1"/>
  <c r="S23" i="8"/>
  <c r="R23" i="8"/>
  <c r="Q23" i="8"/>
  <c r="P23" i="8"/>
  <c r="E23" i="8"/>
  <c r="T22" i="8"/>
  <c r="S22" i="8"/>
  <c r="R22" i="8"/>
  <c r="Q22" i="8"/>
  <c r="P22" i="8"/>
  <c r="E22" i="8"/>
  <c r="U22" i="8" s="1"/>
  <c r="T21" i="8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S16" i="8"/>
  <c r="O16" i="8"/>
  <c r="N16" i="8"/>
  <c r="M16" i="8"/>
  <c r="L16" i="8"/>
  <c r="K16" i="8"/>
  <c r="J16" i="8"/>
  <c r="I16" i="8"/>
  <c r="Q16" i="8" s="1"/>
  <c r="H16" i="8"/>
  <c r="G16" i="8"/>
  <c r="F16" i="8"/>
  <c r="C16" i="8"/>
  <c r="B16" i="8"/>
  <c r="S15" i="8"/>
  <c r="R15" i="8"/>
  <c r="Q15" i="8"/>
  <c r="P15" i="8"/>
  <c r="E15" i="8"/>
  <c r="S14" i="8"/>
  <c r="R14" i="8"/>
  <c r="Q14" i="8"/>
  <c r="P14" i="8"/>
  <c r="E14" i="8"/>
  <c r="T13" i="8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T96" i="7"/>
  <c r="S96" i="7"/>
  <c r="R96" i="7"/>
  <c r="Q96" i="7"/>
  <c r="P96" i="7"/>
  <c r="E96" i="7"/>
  <c r="U96" i="7" s="1"/>
  <c r="T95" i="7"/>
  <c r="S95" i="7"/>
  <c r="R95" i="7"/>
  <c r="Q95" i="7"/>
  <c r="P95" i="7"/>
  <c r="E95" i="7"/>
  <c r="U95" i="7" s="1"/>
  <c r="U94" i="7"/>
  <c r="T94" i="7"/>
  <c r="S94" i="7"/>
  <c r="R94" i="7"/>
  <c r="Q94" i="7"/>
  <c r="P94" i="7"/>
  <c r="E94" i="7"/>
  <c r="S93" i="7"/>
  <c r="R93" i="7"/>
  <c r="Q93" i="7"/>
  <c r="U93" i="7" s="1"/>
  <c r="P93" i="7"/>
  <c r="T93" i="7" s="1"/>
  <c r="E93" i="7"/>
  <c r="U92" i="7"/>
  <c r="S92" i="7"/>
  <c r="R92" i="7"/>
  <c r="Q92" i="7"/>
  <c r="P92" i="7"/>
  <c r="E92" i="7"/>
  <c r="T92" i="7" s="1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T88" i="7"/>
  <c r="S88" i="7"/>
  <c r="R88" i="7"/>
  <c r="Q88" i="7"/>
  <c r="P88" i="7"/>
  <c r="E88" i="7"/>
  <c r="U88" i="7" s="1"/>
  <c r="U86" i="7"/>
  <c r="S86" i="7"/>
  <c r="R86" i="7"/>
  <c r="Q86" i="7"/>
  <c r="P86" i="7"/>
  <c r="E86" i="7"/>
  <c r="T86" i="7" s="1"/>
  <c r="O74" i="7"/>
  <c r="N74" i="7"/>
  <c r="M74" i="7"/>
  <c r="L74" i="7"/>
  <c r="K74" i="7"/>
  <c r="J74" i="7"/>
  <c r="I74" i="7"/>
  <c r="S74" i="7" s="1"/>
  <c r="H74" i="7"/>
  <c r="R74" i="7" s="1"/>
  <c r="G74" i="7"/>
  <c r="F74" i="7"/>
  <c r="C74" i="7"/>
  <c r="B74" i="7"/>
  <c r="E74" i="7" s="1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E73" i="7" s="1"/>
  <c r="B73" i="7"/>
  <c r="S72" i="7"/>
  <c r="O72" i="7"/>
  <c r="N72" i="7"/>
  <c r="M72" i="7"/>
  <c r="L72" i="7"/>
  <c r="K72" i="7"/>
  <c r="J72" i="7"/>
  <c r="I72" i="7"/>
  <c r="H72" i="7"/>
  <c r="R72" i="7" s="1"/>
  <c r="G72" i="7"/>
  <c r="F72" i="7"/>
  <c r="C72" i="7"/>
  <c r="B72" i="7"/>
  <c r="E72" i="7" s="1"/>
  <c r="S71" i="7"/>
  <c r="R71" i="7"/>
  <c r="Q71" i="7"/>
  <c r="P71" i="7"/>
  <c r="E71" i="7"/>
  <c r="T71" i="7" s="1"/>
  <c r="S70" i="7"/>
  <c r="R70" i="7"/>
  <c r="Q70" i="7"/>
  <c r="P70" i="7"/>
  <c r="E70" i="7"/>
  <c r="O68" i="7"/>
  <c r="N68" i="7"/>
  <c r="M68" i="7"/>
  <c r="L68" i="7"/>
  <c r="K68" i="7"/>
  <c r="J68" i="7"/>
  <c r="I68" i="7"/>
  <c r="H68" i="7"/>
  <c r="G68" i="7"/>
  <c r="F68" i="7"/>
  <c r="C68" i="7"/>
  <c r="B68" i="7"/>
  <c r="E68" i="7" s="1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E67" i="7" s="1"/>
  <c r="S66" i="7"/>
  <c r="R66" i="7"/>
  <c r="Q66" i="7"/>
  <c r="P66" i="7"/>
  <c r="E66" i="7"/>
  <c r="T66" i="7" s="1"/>
  <c r="T65" i="7"/>
  <c r="S65" i="7"/>
  <c r="R65" i="7"/>
  <c r="Q65" i="7"/>
  <c r="P65" i="7"/>
  <c r="E65" i="7"/>
  <c r="U65" i="7" s="1"/>
  <c r="U64" i="7"/>
  <c r="T64" i="7"/>
  <c r="S64" i="7"/>
  <c r="R64" i="7"/>
  <c r="Q64" i="7"/>
  <c r="P64" i="7"/>
  <c r="E64" i="7"/>
  <c r="U63" i="7"/>
  <c r="T63" i="7"/>
  <c r="S63" i="7"/>
  <c r="R63" i="7"/>
  <c r="Q63" i="7"/>
  <c r="P63" i="7"/>
  <c r="E63" i="7"/>
  <c r="S62" i="7"/>
  <c r="R62" i="7"/>
  <c r="Q62" i="7"/>
  <c r="P62" i="7"/>
  <c r="E62" i="7"/>
  <c r="O60" i="7"/>
  <c r="N60" i="7"/>
  <c r="M60" i="7"/>
  <c r="L60" i="7"/>
  <c r="K60" i="7"/>
  <c r="J60" i="7"/>
  <c r="I60" i="7"/>
  <c r="S60" i="7" s="1"/>
  <c r="H60" i="7"/>
  <c r="R60" i="7" s="1"/>
  <c r="C60" i="7"/>
  <c r="B60" i="7"/>
  <c r="S59" i="7"/>
  <c r="R59" i="7"/>
  <c r="Q59" i="7"/>
  <c r="P59" i="7"/>
  <c r="E59" i="7"/>
  <c r="S58" i="7"/>
  <c r="R58" i="7"/>
  <c r="Q58" i="7"/>
  <c r="P58" i="7"/>
  <c r="E58" i="7"/>
  <c r="U58" i="7" s="1"/>
  <c r="U57" i="7"/>
  <c r="S57" i="7"/>
  <c r="R57" i="7"/>
  <c r="Q57" i="7"/>
  <c r="P57" i="7"/>
  <c r="E57" i="7"/>
  <c r="T57" i="7" s="1"/>
  <c r="U56" i="7"/>
  <c r="T56" i="7"/>
  <c r="S56" i="7"/>
  <c r="R56" i="7"/>
  <c r="Q56" i="7"/>
  <c r="P56" i="7"/>
  <c r="E56" i="7"/>
  <c r="O54" i="7"/>
  <c r="N54" i="7"/>
  <c r="M54" i="7"/>
  <c r="L54" i="7"/>
  <c r="K54" i="7"/>
  <c r="J54" i="7"/>
  <c r="I54" i="7"/>
  <c r="S54" i="7" s="1"/>
  <c r="H54" i="7"/>
  <c r="R54" i="7" s="1"/>
  <c r="G54" i="7"/>
  <c r="F54" i="7"/>
  <c r="C54" i="7"/>
  <c r="B54" i="7"/>
  <c r="E54" i="7" s="1"/>
  <c r="T53" i="7"/>
  <c r="S53" i="7"/>
  <c r="R53" i="7"/>
  <c r="Q53" i="7"/>
  <c r="P53" i="7"/>
  <c r="E53" i="7"/>
  <c r="U53" i="7" s="1"/>
  <c r="S52" i="7"/>
  <c r="R52" i="7"/>
  <c r="Q52" i="7"/>
  <c r="P52" i="7"/>
  <c r="E52" i="7"/>
  <c r="S51" i="7"/>
  <c r="R51" i="7"/>
  <c r="Q51" i="7"/>
  <c r="P51" i="7"/>
  <c r="E51" i="7"/>
  <c r="S50" i="7"/>
  <c r="R50" i="7"/>
  <c r="Q50" i="7"/>
  <c r="P50" i="7"/>
  <c r="E50" i="7"/>
  <c r="U50" i="7" s="1"/>
  <c r="U49" i="7"/>
  <c r="T49" i="7"/>
  <c r="S49" i="7"/>
  <c r="R49" i="7"/>
  <c r="Q49" i="7"/>
  <c r="P49" i="7"/>
  <c r="E49" i="7"/>
  <c r="T48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T46" i="7" s="1"/>
  <c r="S45" i="7"/>
  <c r="R45" i="7"/>
  <c r="Q45" i="7"/>
  <c r="P45" i="7"/>
  <c r="E45" i="7"/>
  <c r="S44" i="7"/>
  <c r="R44" i="7"/>
  <c r="Q44" i="7"/>
  <c r="P44" i="7"/>
  <c r="E44" i="7"/>
  <c r="S43" i="7"/>
  <c r="R43" i="7"/>
  <c r="Q43" i="7"/>
  <c r="P43" i="7"/>
  <c r="E43" i="7"/>
  <c r="T43" i="7" s="1"/>
  <c r="O41" i="7"/>
  <c r="N41" i="7"/>
  <c r="M41" i="7"/>
  <c r="L41" i="7"/>
  <c r="K41" i="7"/>
  <c r="J41" i="7"/>
  <c r="I41" i="7"/>
  <c r="Q41" i="7" s="1"/>
  <c r="H41" i="7"/>
  <c r="G41" i="7"/>
  <c r="F41" i="7"/>
  <c r="C41" i="7"/>
  <c r="B41" i="7"/>
  <c r="E41" i="7" s="1"/>
  <c r="S40" i="7"/>
  <c r="R40" i="7"/>
  <c r="Q40" i="7"/>
  <c r="P40" i="7"/>
  <c r="E40" i="7"/>
  <c r="T40" i="7" s="1"/>
  <c r="S39" i="7"/>
  <c r="R39" i="7"/>
  <c r="Q39" i="7"/>
  <c r="P39" i="7"/>
  <c r="E39" i="7"/>
  <c r="U39" i="7" s="1"/>
  <c r="S38" i="7"/>
  <c r="R38" i="7"/>
  <c r="Q38" i="7"/>
  <c r="P38" i="7"/>
  <c r="E38" i="7"/>
  <c r="T38" i="7" s="1"/>
  <c r="T37" i="7"/>
  <c r="S37" i="7"/>
  <c r="R37" i="7"/>
  <c r="Q37" i="7"/>
  <c r="P37" i="7"/>
  <c r="E37" i="7"/>
  <c r="U37" i="7" s="1"/>
  <c r="S36" i="7"/>
  <c r="R36" i="7"/>
  <c r="Q36" i="7"/>
  <c r="P36" i="7"/>
  <c r="E36" i="7"/>
  <c r="T36" i="7" s="1"/>
  <c r="O34" i="7"/>
  <c r="N34" i="7"/>
  <c r="M34" i="7"/>
  <c r="L34" i="7"/>
  <c r="K34" i="7"/>
  <c r="J34" i="7"/>
  <c r="I34" i="7"/>
  <c r="S34" i="7" s="1"/>
  <c r="H34" i="7"/>
  <c r="G34" i="7"/>
  <c r="F34" i="7"/>
  <c r="C34" i="7"/>
  <c r="B34" i="7"/>
  <c r="S33" i="7"/>
  <c r="R33" i="7"/>
  <c r="Q33" i="7"/>
  <c r="P33" i="7"/>
  <c r="E33" i="7"/>
  <c r="O31" i="7"/>
  <c r="N31" i="7"/>
  <c r="M31" i="7"/>
  <c r="L31" i="7"/>
  <c r="K31" i="7"/>
  <c r="J31" i="7"/>
  <c r="I31" i="7"/>
  <c r="S31" i="7" s="1"/>
  <c r="H31" i="7"/>
  <c r="R31" i="7" s="1"/>
  <c r="G31" i="7"/>
  <c r="F31" i="7"/>
  <c r="C31" i="7"/>
  <c r="B31" i="7"/>
  <c r="E31" i="7" s="1"/>
  <c r="S30" i="7"/>
  <c r="R30" i="7"/>
  <c r="Q30" i="7"/>
  <c r="P30" i="7"/>
  <c r="E30" i="7"/>
  <c r="U30" i="7" s="1"/>
  <c r="U29" i="7"/>
  <c r="S29" i="7"/>
  <c r="R29" i="7"/>
  <c r="Q29" i="7"/>
  <c r="P29" i="7"/>
  <c r="E29" i="7"/>
  <c r="T29" i="7" s="1"/>
  <c r="U28" i="7"/>
  <c r="S28" i="7"/>
  <c r="R28" i="7"/>
  <c r="Q28" i="7"/>
  <c r="P28" i="7"/>
  <c r="E28" i="7"/>
  <c r="T28" i="7" s="1"/>
  <c r="S27" i="7"/>
  <c r="R27" i="7"/>
  <c r="Q27" i="7"/>
  <c r="P27" i="7"/>
  <c r="E27" i="7"/>
  <c r="U27" i="7" s="1"/>
  <c r="O25" i="7"/>
  <c r="N25" i="7"/>
  <c r="M25" i="7"/>
  <c r="L25" i="7"/>
  <c r="K25" i="7"/>
  <c r="J25" i="7"/>
  <c r="I25" i="7"/>
  <c r="S25" i="7" s="1"/>
  <c r="H25" i="7"/>
  <c r="R25" i="7" s="1"/>
  <c r="G25" i="7"/>
  <c r="F25" i="7"/>
  <c r="C25" i="7"/>
  <c r="B25" i="7"/>
  <c r="E25" i="7" s="1"/>
  <c r="S24" i="7"/>
  <c r="R24" i="7"/>
  <c r="Q24" i="7"/>
  <c r="P24" i="7"/>
  <c r="E24" i="7"/>
  <c r="U24" i="7" s="1"/>
  <c r="S23" i="7"/>
  <c r="R23" i="7"/>
  <c r="Q23" i="7"/>
  <c r="P23" i="7"/>
  <c r="E23" i="7"/>
  <c r="S22" i="7"/>
  <c r="R22" i="7"/>
  <c r="Q22" i="7"/>
  <c r="P22" i="7"/>
  <c r="E22" i="7"/>
  <c r="U22" i="7" s="1"/>
  <c r="U21" i="7"/>
  <c r="S21" i="7"/>
  <c r="R21" i="7"/>
  <c r="Q21" i="7"/>
  <c r="P21" i="7"/>
  <c r="E21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T18" i="7" s="1"/>
  <c r="O16" i="7"/>
  <c r="N16" i="7"/>
  <c r="M16" i="7"/>
  <c r="L16" i="7"/>
  <c r="K16" i="7"/>
  <c r="J16" i="7"/>
  <c r="I16" i="7"/>
  <c r="H16" i="7"/>
  <c r="R16" i="7" s="1"/>
  <c r="G16" i="7"/>
  <c r="F16" i="7"/>
  <c r="C16" i="7"/>
  <c r="B16" i="7"/>
  <c r="S15" i="7"/>
  <c r="R15" i="7"/>
  <c r="Q15" i="7"/>
  <c r="P15" i="7"/>
  <c r="E15" i="7"/>
  <c r="T15" i="7" s="1"/>
  <c r="U14" i="7"/>
  <c r="S14" i="7"/>
  <c r="R14" i="7"/>
  <c r="Q14" i="7"/>
  <c r="P14" i="7"/>
  <c r="E14" i="7"/>
  <c r="T14" i="7" s="1"/>
  <c r="S13" i="7"/>
  <c r="R13" i="7"/>
  <c r="Q13" i="7"/>
  <c r="P13" i="7"/>
  <c r="E13" i="7"/>
  <c r="U13" i="7" s="1"/>
  <c r="S12" i="7"/>
  <c r="R12" i="7"/>
  <c r="Q12" i="7"/>
  <c r="P12" i="7"/>
  <c r="E12" i="7"/>
  <c r="S11" i="7"/>
  <c r="R11" i="7"/>
  <c r="Q11" i="7"/>
  <c r="P11" i="7"/>
  <c r="E11" i="7"/>
  <c r="U11" i="7" s="1"/>
  <c r="T10" i="7"/>
  <c r="S10" i="7"/>
  <c r="R10" i="7"/>
  <c r="Q10" i="7"/>
  <c r="P10" i="7"/>
  <c r="E10" i="7"/>
  <c r="S9" i="7"/>
  <c r="R9" i="7"/>
  <c r="Q9" i="7"/>
  <c r="P9" i="7"/>
  <c r="E9" i="7"/>
  <c r="U9" i="7" s="1"/>
  <c r="S96" i="6"/>
  <c r="R96" i="6"/>
  <c r="Q96" i="6"/>
  <c r="P96" i="6"/>
  <c r="E96" i="6"/>
  <c r="U96" i="6" s="1"/>
  <c r="U95" i="6"/>
  <c r="S95" i="6"/>
  <c r="R95" i="6"/>
  <c r="Q95" i="6"/>
  <c r="P95" i="6"/>
  <c r="E95" i="6"/>
  <c r="T95" i="6" s="1"/>
  <c r="U94" i="6"/>
  <c r="T94" i="6"/>
  <c r="S94" i="6"/>
  <c r="R94" i="6"/>
  <c r="Q94" i="6"/>
  <c r="P94" i="6"/>
  <c r="E94" i="6"/>
  <c r="U93" i="6"/>
  <c r="T93" i="6"/>
  <c r="S93" i="6"/>
  <c r="R93" i="6"/>
  <c r="Q93" i="6"/>
  <c r="P93" i="6"/>
  <c r="E93" i="6"/>
  <c r="U92" i="6"/>
  <c r="T92" i="6"/>
  <c r="S92" i="6"/>
  <c r="R92" i="6"/>
  <c r="Q92" i="6"/>
  <c r="P92" i="6"/>
  <c r="E92" i="6"/>
  <c r="S91" i="6"/>
  <c r="R91" i="6"/>
  <c r="Q91" i="6"/>
  <c r="P91" i="6"/>
  <c r="E91" i="6"/>
  <c r="S90" i="6"/>
  <c r="R90" i="6"/>
  <c r="Q90" i="6"/>
  <c r="P90" i="6"/>
  <c r="E90" i="6"/>
  <c r="T90" i="6" s="1"/>
  <c r="S89" i="6"/>
  <c r="R89" i="6"/>
  <c r="Q89" i="6"/>
  <c r="P89" i="6"/>
  <c r="E89" i="6"/>
  <c r="U89" i="6" s="1"/>
  <c r="T88" i="6"/>
  <c r="S88" i="6"/>
  <c r="R88" i="6"/>
  <c r="Q88" i="6"/>
  <c r="P88" i="6"/>
  <c r="E88" i="6"/>
  <c r="S86" i="6"/>
  <c r="R86" i="6"/>
  <c r="Q86" i="6"/>
  <c r="P86" i="6"/>
  <c r="E86" i="6"/>
  <c r="T86" i="6" s="1"/>
  <c r="O74" i="6"/>
  <c r="N74" i="6"/>
  <c r="M74" i="6"/>
  <c r="L74" i="6"/>
  <c r="K74" i="6"/>
  <c r="J74" i="6"/>
  <c r="I74" i="6"/>
  <c r="H74" i="6"/>
  <c r="G74" i="6"/>
  <c r="F74" i="6"/>
  <c r="C74" i="6"/>
  <c r="B74" i="6"/>
  <c r="E74" i="6" s="1"/>
  <c r="O73" i="6"/>
  <c r="N73" i="6"/>
  <c r="M73" i="6"/>
  <c r="L73" i="6"/>
  <c r="K73" i="6"/>
  <c r="J73" i="6"/>
  <c r="I73" i="6"/>
  <c r="H73" i="6"/>
  <c r="R73" i="6" s="1"/>
  <c r="G73" i="6"/>
  <c r="F73" i="6"/>
  <c r="C73" i="6"/>
  <c r="B73" i="6"/>
  <c r="E73" i="6" s="1"/>
  <c r="O72" i="6"/>
  <c r="N72" i="6"/>
  <c r="M72" i="6"/>
  <c r="L72" i="6"/>
  <c r="K72" i="6"/>
  <c r="J72" i="6"/>
  <c r="I72" i="6"/>
  <c r="H72" i="6"/>
  <c r="R72" i="6" s="1"/>
  <c r="G72" i="6"/>
  <c r="F72" i="6"/>
  <c r="C72" i="6"/>
  <c r="B72" i="6"/>
  <c r="E72" i="6" s="1"/>
  <c r="U71" i="6"/>
  <c r="T71" i="6"/>
  <c r="S71" i="6"/>
  <c r="R71" i="6"/>
  <c r="Q71" i="6"/>
  <c r="P71" i="6"/>
  <c r="E71" i="6"/>
  <c r="S70" i="6"/>
  <c r="R70" i="6"/>
  <c r="Q70" i="6"/>
  <c r="P70" i="6"/>
  <c r="E70" i="6"/>
  <c r="O68" i="6"/>
  <c r="N68" i="6"/>
  <c r="M68" i="6"/>
  <c r="L68" i="6"/>
  <c r="K68" i="6"/>
  <c r="S68" i="6" s="1"/>
  <c r="J68" i="6"/>
  <c r="I68" i="6"/>
  <c r="H68" i="6"/>
  <c r="G68" i="6"/>
  <c r="F68" i="6"/>
  <c r="C68" i="6"/>
  <c r="B68" i="6"/>
  <c r="R67" i="6"/>
  <c r="O67" i="6"/>
  <c r="N67" i="6"/>
  <c r="M67" i="6"/>
  <c r="L67" i="6"/>
  <c r="K67" i="6"/>
  <c r="J67" i="6"/>
  <c r="I67" i="6"/>
  <c r="S67" i="6" s="1"/>
  <c r="H67" i="6"/>
  <c r="P67" i="6" s="1"/>
  <c r="G67" i="6"/>
  <c r="F67" i="6"/>
  <c r="C67" i="6"/>
  <c r="B67" i="6"/>
  <c r="E67" i="6" s="1"/>
  <c r="S66" i="6"/>
  <c r="R66" i="6"/>
  <c r="Q66" i="6"/>
  <c r="P66" i="6"/>
  <c r="E66" i="6"/>
  <c r="U66" i="6" s="1"/>
  <c r="S65" i="6"/>
  <c r="R65" i="6"/>
  <c r="Q65" i="6"/>
  <c r="P65" i="6"/>
  <c r="E65" i="6"/>
  <c r="S64" i="6"/>
  <c r="R64" i="6"/>
  <c r="Q64" i="6"/>
  <c r="P64" i="6"/>
  <c r="E64" i="6"/>
  <c r="T64" i="6" s="1"/>
  <c r="U63" i="6"/>
  <c r="T63" i="6"/>
  <c r="S63" i="6"/>
  <c r="R63" i="6"/>
  <c r="Q63" i="6"/>
  <c r="P63" i="6"/>
  <c r="E63" i="6"/>
  <c r="S62" i="6"/>
  <c r="R62" i="6"/>
  <c r="Q62" i="6"/>
  <c r="P62" i="6"/>
  <c r="E62" i="6"/>
  <c r="U62" i="6" s="1"/>
  <c r="O60" i="6"/>
  <c r="N60" i="6"/>
  <c r="M60" i="6"/>
  <c r="L60" i="6"/>
  <c r="K60" i="6"/>
  <c r="J60" i="6"/>
  <c r="I60" i="6"/>
  <c r="S60" i="6" s="1"/>
  <c r="H60" i="6"/>
  <c r="R60" i="6" s="1"/>
  <c r="C60" i="6"/>
  <c r="B60" i="6"/>
  <c r="S59" i="6"/>
  <c r="R59" i="6"/>
  <c r="Q59" i="6"/>
  <c r="P59" i="6"/>
  <c r="E59" i="6"/>
  <c r="T58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S54" i="6"/>
  <c r="O54" i="6"/>
  <c r="N54" i="6"/>
  <c r="M54" i="6"/>
  <c r="L54" i="6"/>
  <c r="K54" i="6"/>
  <c r="J54" i="6"/>
  <c r="I54" i="6"/>
  <c r="H54" i="6"/>
  <c r="R54" i="6" s="1"/>
  <c r="G54" i="6"/>
  <c r="F54" i="6"/>
  <c r="C54" i="6"/>
  <c r="B54" i="6"/>
  <c r="S53" i="6"/>
  <c r="R53" i="6"/>
  <c r="Q53" i="6"/>
  <c r="P53" i="6"/>
  <c r="E53" i="6"/>
  <c r="S52" i="6"/>
  <c r="R52" i="6"/>
  <c r="Q52" i="6"/>
  <c r="P52" i="6"/>
  <c r="E52" i="6"/>
  <c r="T51" i="6"/>
  <c r="S51" i="6"/>
  <c r="R51" i="6"/>
  <c r="Q51" i="6"/>
  <c r="P51" i="6"/>
  <c r="E51" i="6"/>
  <c r="U51" i="6" s="1"/>
  <c r="S50" i="6"/>
  <c r="R50" i="6"/>
  <c r="Q50" i="6"/>
  <c r="P50" i="6"/>
  <c r="E50" i="6"/>
  <c r="T49" i="6"/>
  <c r="S49" i="6"/>
  <c r="R49" i="6"/>
  <c r="Q49" i="6"/>
  <c r="P49" i="6"/>
  <c r="E49" i="6"/>
  <c r="U49" i="6" s="1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P46" i="6"/>
  <c r="E46" i="6"/>
  <c r="S45" i="6"/>
  <c r="R45" i="6"/>
  <c r="Q45" i="6"/>
  <c r="P45" i="6"/>
  <c r="E45" i="6"/>
  <c r="U45" i="6" s="1"/>
  <c r="U44" i="6"/>
  <c r="S44" i="6"/>
  <c r="R44" i="6"/>
  <c r="Q44" i="6"/>
  <c r="P44" i="6"/>
  <c r="E44" i="6"/>
  <c r="T43" i="6"/>
  <c r="S43" i="6"/>
  <c r="R43" i="6"/>
  <c r="Q43" i="6"/>
  <c r="P43" i="6"/>
  <c r="E43" i="6"/>
  <c r="U43" i="6" s="1"/>
  <c r="R41" i="6"/>
  <c r="O41" i="6"/>
  <c r="N41" i="6"/>
  <c r="M41" i="6"/>
  <c r="L41" i="6"/>
  <c r="K41" i="6"/>
  <c r="J41" i="6"/>
  <c r="I41" i="6"/>
  <c r="H41" i="6"/>
  <c r="G41" i="6"/>
  <c r="F41" i="6"/>
  <c r="C41" i="6"/>
  <c r="B41" i="6"/>
  <c r="E41" i="6" s="1"/>
  <c r="T40" i="6"/>
  <c r="S40" i="6"/>
  <c r="R40" i="6"/>
  <c r="Q40" i="6"/>
  <c r="P40" i="6"/>
  <c r="E40" i="6"/>
  <c r="U40" i="6" s="1"/>
  <c r="T39" i="6"/>
  <c r="S39" i="6"/>
  <c r="R39" i="6"/>
  <c r="Q39" i="6"/>
  <c r="P39" i="6"/>
  <c r="E39" i="6"/>
  <c r="U39" i="6" s="1"/>
  <c r="U38" i="6"/>
  <c r="T38" i="6"/>
  <c r="S38" i="6"/>
  <c r="R38" i="6"/>
  <c r="Q38" i="6"/>
  <c r="P38" i="6"/>
  <c r="E38" i="6"/>
  <c r="S37" i="6"/>
  <c r="R37" i="6"/>
  <c r="Q37" i="6"/>
  <c r="P37" i="6"/>
  <c r="E37" i="6"/>
  <c r="S36" i="6"/>
  <c r="R36" i="6"/>
  <c r="Q36" i="6"/>
  <c r="P36" i="6"/>
  <c r="E36" i="6"/>
  <c r="U36" i="6" s="1"/>
  <c r="O34" i="6"/>
  <c r="N34" i="6"/>
  <c r="M34" i="6"/>
  <c r="L34" i="6"/>
  <c r="K34" i="6"/>
  <c r="J34" i="6"/>
  <c r="I34" i="6"/>
  <c r="S34" i="6" s="1"/>
  <c r="H34" i="6"/>
  <c r="R34" i="6" s="1"/>
  <c r="G34" i="6"/>
  <c r="F34" i="6"/>
  <c r="E34" i="6"/>
  <c r="C34" i="6"/>
  <c r="B34" i="6"/>
  <c r="S33" i="6"/>
  <c r="R33" i="6"/>
  <c r="Q33" i="6"/>
  <c r="P33" i="6"/>
  <c r="E33" i="6"/>
  <c r="O31" i="6"/>
  <c r="N31" i="6"/>
  <c r="M31" i="6"/>
  <c r="L31" i="6"/>
  <c r="K31" i="6"/>
  <c r="J31" i="6"/>
  <c r="I31" i="6"/>
  <c r="S31" i="6" s="1"/>
  <c r="H31" i="6"/>
  <c r="R31" i="6" s="1"/>
  <c r="G31" i="6"/>
  <c r="F31" i="6"/>
  <c r="C31" i="6"/>
  <c r="B31" i="6"/>
  <c r="E31" i="6" s="1"/>
  <c r="S30" i="6"/>
  <c r="R30" i="6"/>
  <c r="Q30" i="6"/>
  <c r="P30" i="6"/>
  <c r="E30" i="6"/>
  <c r="U30" i="6" s="1"/>
  <c r="S29" i="6"/>
  <c r="R29" i="6"/>
  <c r="Q29" i="6"/>
  <c r="P29" i="6"/>
  <c r="E29" i="6"/>
  <c r="S28" i="6"/>
  <c r="R28" i="6"/>
  <c r="Q28" i="6"/>
  <c r="P28" i="6"/>
  <c r="E28" i="6"/>
  <c r="U28" i="6" s="1"/>
  <c r="U27" i="6"/>
  <c r="S27" i="6"/>
  <c r="R27" i="6"/>
  <c r="Q27" i="6"/>
  <c r="P27" i="6"/>
  <c r="E27" i="6"/>
  <c r="T27" i="6" s="1"/>
  <c r="O25" i="6"/>
  <c r="N25" i="6"/>
  <c r="M25" i="6"/>
  <c r="L25" i="6"/>
  <c r="K25" i="6"/>
  <c r="J25" i="6"/>
  <c r="I25" i="6"/>
  <c r="H25" i="6"/>
  <c r="R25" i="6" s="1"/>
  <c r="G25" i="6"/>
  <c r="F25" i="6"/>
  <c r="E25" i="6"/>
  <c r="C25" i="6"/>
  <c r="B25" i="6"/>
  <c r="S24" i="6"/>
  <c r="R24" i="6"/>
  <c r="Q24" i="6"/>
  <c r="P24" i="6"/>
  <c r="E24" i="6"/>
  <c r="S23" i="6"/>
  <c r="R23" i="6"/>
  <c r="Q23" i="6"/>
  <c r="P23" i="6"/>
  <c r="E23" i="6"/>
  <c r="U23" i="6" s="1"/>
  <c r="U22" i="6"/>
  <c r="T22" i="6"/>
  <c r="S22" i="6"/>
  <c r="R22" i="6"/>
  <c r="Q22" i="6"/>
  <c r="P22" i="6"/>
  <c r="E22" i="6"/>
  <c r="T21" i="6"/>
  <c r="S21" i="6"/>
  <c r="R21" i="6"/>
  <c r="Q21" i="6"/>
  <c r="P21" i="6"/>
  <c r="E21" i="6"/>
  <c r="U21" i="6" s="1"/>
  <c r="U20" i="6"/>
  <c r="T20" i="6"/>
  <c r="S20" i="6"/>
  <c r="R20" i="6"/>
  <c r="Q20" i="6"/>
  <c r="P20" i="6"/>
  <c r="E20" i="6"/>
  <c r="S19" i="6"/>
  <c r="R19" i="6"/>
  <c r="Q19" i="6"/>
  <c r="P19" i="6"/>
  <c r="E19" i="6"/>
  <c r="U19" i="6" s="1"/>
  <c r="S18" i="6"/>
  <c r="R18" i="6"/>
  <c r="Q18" i="6"/>
  <c r="P18" i="6"/>
  <c r="E18" i="6"/>
  <c r="O16" i="6"/>
  <c r="N16" i="6"/>
  <c r="M16" i="6"/>
  <c r="L16" i="6"/>
  <c r="K16" i="6"/>
  <c r="J16" i="6"/>
  <c r="I16" i="6"/>
  <c r="S16" i="6" s="1"/>
  <c r="H16" i="6"/>
  <c r="G16" i="6"/>
  <c r="F16" i="6"/>
  <c r="C16" i="6"/>
  <c r="B16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T11" i="6"/>
  <c r="S11" i="6"/>
  <c r="R11" i="6"/>
  <c r="Q11" i="6"/>
  <c r="P11" i="6"/>
  <c r="E11" i="6"/>
  <c r="U11" i="6" s="1"/>
  <c r="U10" i="6"/>
  <c r="S10" i="6"/>
  <c r="R10" i="6"/>
  <c r="Q10" i="6"/>
  <c r="P10" i="6"/>
  <c r="E10" i="6"/>
  <c r="T10" i="6" s="1"/>
  <c r="U9" i="6"/>
  <c r="T9" i="6"/>
  <c r="S9" i="6"/>
  <c r="R9" i="6"/>
  <c r="Q9" i="6"/>
  <c r="P9" i="6"/>
  <c r="E9" i="6"/>
  <c r="S96" i="5"/>
  <c r="R96" i="5"/>
  <c r="Q96" i="5"/>
  <c r="P96" i="5"/>
  <c r="E96" i="5"/>
  <c r="U96" i="5" s="1"/>
  <c r="S95" i="5"/>
  <c r="R95" i="5"/>
  <c r="Q95" i="5"/>
  <c r="P95" i="5"/>
  <c r="E95" i="5"/>
  <c r="S94" i="5"/>
  <c r="R94" i="5"/>
  <c r="Q94" i="5"/>
  <c r="P94" i="5"/>
  <c r="E94" i="5"/>
  <c r="U94" i="5" s="1"/>
  <c r="S93" i="5"/>
  <c r="R93" i="5"/>
  <c r="Q93" i="5"/>
  <c r="P93" i="5"/>
  <c r="E93" i="5"/>
  <c r="S92" i="5"/>
  <c r="R92" i="5"/>
  <c r="Q92" i="5"/>
  <c r="P92" i="5"/>
  <c r="E92" i="5"/>
  <c r="T91" i="5"/>
  <c r="S91" i="5"/>
  <c r="R91" i="5"/>
  <c r="Q91" i="5"/>
  <c r="P91" i="5"/>
  <c r="E91" i="5"/>
  <c r="U91" i="5" s="1"/>
  <c r="U90" i="5"/>
  <c r="S90" i="5"/>
  <c r="R90" i="5"/>
  <c r="Q90" i="5"/>
  <c r="P90" i="5"/>
  <c r="E90" i="5"/>
  <c r="T90" i="5" s="1"/>
  <c r="U89" i="5"/>
  <c r="T89" i="5"/>
  <c r="S89" i="5"/>
  <c r="R89" i="5"/>
  <c r="Q89" i="5"/>
  <c r="P89" i="5"/>
  <c r="E89" i="5"/>
  <c r="S88" i="5"/>
  <c r="R88" i="5"/>
  <c r="Q88" i="5"/>
  <c r="P88" i="5"/>
  <c r="E88" i="5"/>
  <c r="U88" i="5" s="1"/>
  <c r="S86" i="5"/>
  <c r="R86" i="5"/>
  <c r="Q86" i="5"/>
  <c r="P86" i="5"/>
  <c r="E86" i="5"/>
  <c r="O74" i="5"/>
  <c r="N74" i="5"/>
  <c r="M74" i="5"/>
  <c r="L74" i="5"/>
  <c r="K74" i="5"/>
  <c r="S74" i="5" s="1"/>
  <c r="J74" i="5"/>
  <c r="I74" i="5"/>
  <c r="H74" i="5"/>
  <c r="G74" i="5"/>
  <c r="F74" i="5"/>
  <c r="C74" i="5"/>
  <c r="B74" i="5"/>
  <c r="O73" i="5"/>
  <c r="N73" i="5"/>
  <c r="M73" i="5"/>
  <c r="L73" i="5"/>
  <c r="K73" i="5"/>
  <c r="J73" i="5"/>
  <c r="I73" i="5"/>
  <c r="S73" i="5" s="1"/>
  <c r="H73" i="5"/>
  <c r="R73" i="5" s="1"/>
  <c r="G73" i="5"/>
  <c r="F73" i="5"/>
  <c r="C73" i="5"/>
  <c r="B73" i="5"/>
  <c r="E73" i="5" s="1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E72" i="5" s="1"/>
  <c r="T71" i="5"/>
  <c r="S71" i="5"/>
  <c r="R71" i="5"/>
  <c r="Q71" i="5"/>
  <c r="P71" i="5"/>
  <c r="E71" i="5"/>
  <c r="U71" i="5" s="1"/>
  <c r="S70" i="5"/>
  <c r="R70" i="5"/>
  <c r="Q70" i="5"/>
  <c r="P70" i="5"/>
  <c r="E70" i="5"/>
  <c r="U70" i="5" s="1"/>
  <c r="O68" i="5"/>
  <c r="N68" i="5"/>
  <c r="M68" i="5"/>
  <c r="L68" i="5"/>
  <c r="K68" i="5"/>
  <c r="J68" i="5"/>
  <c r="I68" i="5"/>
  <c r="H68" i="5"/>
  <c r="G68" i="5"/>
  <c r="F68" i="5"/>
  <c r="C68" i="5"/>
  <c r="B68" i="5"/>
  <c r="O67" i="5"/>
  <c r="N67" i="5"/>
  <c r="M67" i="5"/>
  <c r="L67" i="5"/>
  <c r="K67" i="5"/>
  <c r="J67" i="5"/>
  <c r="I67" i="5"/>
  <c r="H67" i="5"/>
  <c r="R67" i="5" s="1"/>
  <c r="G67" i="5"/>
  <c r="F67" i="5"/>
  <c r="E67" i="5"/>
  <c r="C67" i="5"/>
  <c r="B67" i="5"/>
  <c r="T66" i="5"/>
  <c r="S66" i="5"/>
  <c r="R66" i="5"/>
  <c r="Q66" i="5"/>
  <c r="P66" i="5"/>
  <c r="E66" i="5"/>
  <c r="U66" i="5" s="1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O60" i="5"/>
  <c r="N60" i="5"/>
  <c r="M60" i="5"/>
  <c r="L60" i="5"/>
  <c r="K60" i="5"/>
  <c r="J60" i="5"/>
  <c r="I60" i="5"/>
  <c r="H60" i="5"/>
  <c r="R60" i="5" s="1"/>
  <c r="C60" i="5"/>
  <c r="B60" i="5"/>
  <c r="E60" i="5" s="1"/>
  <c r="T59" i="5"/>
  <c r="S59" i="5"/>
  <c r="R59" i="5"/>
  <c r="Q59" i="5"/>
  <c r="P59" i="5"/>
  <c r="E59" i="5"/>
  <c r="U59" i="5" s="1"/>
  <c r="T58" i="5"/>
  <c r="S58" i="5"/>
  <c r="R58" i="5"/>
  <c r="Q58" i="5"/>
  <c r="P58" i="5"/>
  <c r="E58" i="5"/>
  <c r="U58" i="5" s="1"/>
  <c r="T57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O54" i="5"/>
  <c r="N54" i="5"/>
  <c r="M54" i="5"/>
  <c r="L54" i="5"/>
  <c r="K54" i="5"/>
  <c r="J54" i="5"/>
  <c r="I54" i="5"/>
  <c r="S54" i="5" s="1"/>
  <c r="H54" i="5"/>
  <c r="G54" i="5"/>
  <c r="F54" i="5"/>
  <c r="C54" i="5"/>
  <c r="B54" i="5"/>
  <c r="S53" i="5"/>
  <c r="R53" i="5"/>
  <c r="Q53" i="5"/>
  <c r="P53" i="5"/>
  <c r="E53" i="5"/>
  <c r="U53" i="5" s="1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S49" i="5"/>
  <c r="R49" i="5"/>
  <c r="Q49" i="5"/>
  <c r="P49" i="5"/>
  <c r="E49" i="5"/>
  <c r="T48" i="5"/>
  <c r="S48" i="5"/>
  <c r="R48" i="5"/>
  <c r="Q48" i="5"/>
  <c r="P48" i="5"/>
  <c r="E48" i="5"/>
  <c r="U48" i="5" s="1"/>
  <c r="U47" i="5"/>
  <c r="S47" i="5"/>
  <c r="R47" i="5"/>
  <c r="Q47" i="5"/>
  <c r="P47" i="5"/>
  <c r="E47" i="5"/>
  <c r="T47" i="5" s="1"/>
  <c r="U46" i="5"/>
  <c r="T46" i="5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Q44" i="5"/>
  <c r="P44" i="5"/>
  <c r="E44" i="5"/>
  <c r="S43" i="5"/>
  <c r="R43" i="5"/>
  <c r="Q43" i="5"/>
  <c r="P43" i="5"/>
  <c r="E43" i="5"/>
  <c r="U43" i="5" s="1"/>
  <c r="O41" i="5"/>
  <c r="N41" i="5"/>
  <c r="M41" i="5"/>
  <c r="L41" i="5"/>
  <c r="K41" i="5"/>
  <c r="J41" i="5"/>
  <c r="I41" i="5"/>
  <c r="H41" i="5"/>
  <c r="G41" i="5"/>
  <c r="F41" i="5"/>
  <c r="C41" i="5"/>
  <c r="B41" i="5"/>
  <c r="E41" i="5" s="1"/>
  <c r="S40" i="5"/>
  <c r="R40" i="5"/>
  <c r="Q40" i="5"/>
  <c r="P40" i="5"/>
  <c r="E40" i="5"/>
  <c r="U40" i="5" s="1"/>
  <c r="U39" i="5"/>
  <c r="S39" i="5"/>
  <c r="R39" i="5"/>
  <c r="Q39" i="5"/>
  <c r="P39" i="5"/>
  <c r="E39" i="5"/>
  <c r="T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U36" i="5"/>
  <c r="T36" i="5"/>
  <c r="S36" i="5"/>
  <c r="R36" i="5"/>
  <c r="Q36" i="5"/>
  <c r="P36" i="5"/>
  <c r="E36" i="5"/>
  <c r="O34" i="5"/>
  <c r="N34" i="5"/>
  <c r="M34" i="5"/>
  <c r="L34" i="5"/>
  <c r="K34" i="5"/>
  <c r="J34" i="5"/>
  <c r="R34" i="5" s="1"/>
  <c r="I34" i="5"/>
  <c r="S34" i="5" s="1"/>
  <c r="H34" i="5"/>
  <c r="G34" i="5"/>
  <c r="F34" i="5"/>
  <c r="C34" i="5"/>
  <c r="B34" i="5"/>
  <c r="E34" i="5" s="1"/>
  <c r="T33" i="5"/>
  <c r="S33" i="5"/>
  <c r="R33" i="5"/>
  <c r="Q33" i="5"/>
  <c r="P33" i="5"/>
  <c r="E33" i="5"/>
  <c r="U33" i="5" s="1"/>
  <c r="O31" i="5"/>
  <c r="N31" i="5"/>
  <c r="M31" i="5"/>
  <c r="L31" i="5"/>
  <c r="K31" i="5"/>
  <c r="J31" i="5"/>
  <c r="R31" i="5" s="1"/>
  <c r="I31" i="5"/>
  <c r="S31" i="5" s="1"/>
  <c r="H31" i="5"/>
  <c r="G31" i="5"/>
  <c r="F31" i="5"/>
  <c r="C31" i="5"/>
  <c r="B31" i="5"/>
  <c r="E31" i="5" s="1"/>
  <c r="T30" i="5"/>
  <c r="S30" i="5"/>
  <c r="R30" i="5"/>
  <c r="Q30" i="5"/>
  <c r="P30" i="5"/>
  <c r="E30" i="5"/>
  <c r="U30" i="5" s="1"/>
  <c r="U29" i="5"/>
  <c r="S29" i="5"/>
  <c r="R29" i="5"/>
  <c r="Q29" i="5"/>
  <c r="P29" i="5"/>
  <c r="E29" i="5"/>
  <c r="T29" i="5" s="1"/>
  <c r="S28" i="5"/>
  <c r="R28" i="5"/>
  <c r="Q28" i="5"/>
  <c r="P28" i="5"/>
  <c r="E28" i="5"/>
  <c r="U28" i="5" s="1"/>
  <c r="S27" i="5"/>
  <c r="R27" i="5"/>
  <c r="Q27" i="5"/>
  <c r="P27" i="5"/>
  <c r="E27" i="5"/>
  <c r="O25" i="5"/>
  <c r="N25" i="5"/>
  <c r="M25" i="5"/>
  <c r="L25" i="5"/>
  <c r="K25" i="5"/>
  <c r="J25" i="5"/>
  <c r="I25" i="5"/>
  <c r="S25" i="5" s="1"/>
  <c r="H25" i="5"/>
  <c r="R25" i="5" s="1"/>
  <c r="G25" i="5"/>
  <c r="F25" i="5"/>
  <c r="C25" i="5"/>
  <c r="E25" i="5" s="1"/>
  <c r="B25" i="5"/>
  <c r="S24" i="5"/>
  <c r="R24" i="5"/>
  <c r="Q24" i="5"/>
  <c r="P24" i="5"/>
  <c r="E24" i="5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S21" i="5"/>
  <c r="R21" i="5"/>
  <c r="Q21" i="5"/>
  <c r="P21" i="5"/>
  <c r="E21" i="5"/>
  <c r="U21" i="5" s="1"/>
  <c r="S20" i="5"/>
  <c r="R20" i="5"/>
  <c r="Q20" i="5"/>
  <c r="P20" i="5"/>
  <c r="E20" i="5"/>
  <c r="U19" i="5"/>
  <c r="T19" i="5"/>
  <c r="S19" i="5"/>
  <c r="R19" i="5"/>
  <c r="Q19" i="5"/>
  <c r="P19" i="5"/>
  <c r="E19" i="5"/>
  <c r="U18" i="5"/>
  <c r="S18" i="5"/>
  <c r="R18" i="5"/>
  <c r="Q18" i="5"/>
  <c r="P18" i="5"/>
  <c r="E18" i="5"/>
  <c r="T18" i="5" s="1"/>
  <c r="O16" i="5"/>
  <c r="N16" i="5"/>
  <c r="M16" i="5"/>
  <c r="L16" i="5"/>
  <c r="K16" i="5"/>
  <c r="J16" i="5"/>
  <c r="I16" i="5"/>
  <c r="H16" i="5"/>
  <c r="G16" i="5"/>
  <c r="F16" i="5"/>
  <c r="E16" i="5"/>
  <c r="C16" i="5"/>
  <c r="B16" i="5"/>
  <c r="U15" i="5"/>
  <c r="T15" i="5"/>
  <c r="S15" i="5"/>
  <c r="R15" i="5"/>
  <c r="Q15" i="5"/>
  <c r="P15" i="5"/>
  <c r="E15" i="5"/>
  <c r="S14" i="5"/>
  <c r="R14" i="5"/>
  <c r="Q14" i="5"/>
  <c r="P14" i="5"/>
  <c r="E14" i="5"/>
  <c r="U14" i="5" s="1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S10" i="5"/>
  <c r="R10" i="5"/>
  <c r="Q10" i="5"/>
  <c r="P10" i="5"/>
  <c r="E10" i="5"/>
  <c r="T9" i="5"/>
  <c r="S9" i="5"/>
  <c r="R9" i="5"/>
  <c r="Q9" i="5"/>
  <c r="P9" i="5"/>
  <c r="E9" i="5"/>
  <c r="U9" i="5" s="1"/>
  <c r="U96" i="4"/>
  <c r="T96" i="4"/>
  <c r="S96" i="4"/>
  <c r="R96" i="4"/>
  <c r="Q96" i="4"/>
  <c r="P96" i="4"/>
  <c r="E96" i="4"/>
  <c r="U95" i="4"/>
  <c r="T95" i="4"/>
  <c r="S95" i="4"/>
  <c r="R95" i="4"/>
  <c r="Q95" i="4"/>
  <c r="P95" i="4"/>
  <c r="E95" i="4"/>
  <c r="S94" i="4"/>
  <c r="R94" i="4"/>
  <c r="Q94" i="4"/>
  <c r="P94" i="4"/>
  <c r="E94" i="4"/>
  <c r="U94" i="4" s="1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T89" i="4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S86" i="4"/>
  <c r="R86" i="4"/>
  <c r="Q86" i="4"/>
  <c r="P86" i="4"/>
  <c r="E86" i="4"/>
  <c r="U86" i="4" s="1"/>
  <c r="O74" i="4"/>
  <c r="N74" i="4"/>
  <c r="M74" i="4"/>
  <c r="L74" i="4"/>
  <c r="K74" i="4"/>
  <c r="J74" i="4"/>
  <c r="I74" i="4"/>
  <c r="H74" i="4"/>
  <c r="G74" i="4"/>
  <c r="F74" i="4"/>
  <c r="C74" i="4"/>
  <c r="B74" i="4"/>
  <c r="O73" i="4"/>
  <c r="N73" i="4"/>
  <c r="M73" i="4"/>
  <c r="L73" i="4"/>
  <c r="K73" i="4"/>
  <c r="J73" i="4"/>
  <c r="I73" i="4"/>
  <c r="S73" i="4" s="1"/>
  <c r="H73" i="4"/>
  <c r="G73" i="4"/>
  <c r="F73" i="4"/>
  <c r="C73" i="4"/>
  <c r="B73" i="4"/>
  <c r="E73" i="4" s="1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B72" i="4"/>
  <c r="S71" i="4"/>
  <c r="R71" i="4"/>
  <c r="Q71" i="4"/>
  <c r="P71" i="4"/>
  <c r="E71" i="4"/>
  <c r="T71" i="4" s="1"/>
  <c r="T70" i="4"/>
  <c r="S70" i="4"/>
  <c r="R70" i="4"/>
  <c r="Q70" i="4"/>
  <c r="P70" i="4"/>
  <c r="E70" i="4"/>
  <c r="U70" i="4" s="1"/>
  <c r="O68" i="4"/>
  <c r="N68" i="4"/>
  <c r="M68" i="4"/>
  <c r="L68" i="4"/>
  <c r="K68" i="4"/>
  <c r="J68" i="4"/>
  <c r="I68" i="4"/>
  <c r="S68" i="4" s="1"/>
  <c r="H68" i="4"/>
  <c r="G68" i="4"/>
  <c r="F68" i="4"/>
  <c r="C68" i="4"/>
  <c r="B68" i="4"/>
  <c r="S67" i="4"/>
  <c r="O67" i="4"/>
  <c r="N67" i="4"/>
  <c r="M67" i="4"/>
  <c r="L67" i="4"/>
  <c r="K67" i="4"/>
  <c r="J67" i="4"/>
  <c r="I67" i="4"/>
  <c r="H67" i="4"/>
  <c r="R67" i="4" s="1"/>
  <c r="G67" i="4"/>
  <c r="F67" i="4"/>
  <c r="C67" i="4"/>
  <c r="B67" i="4"/>
  <c r="E67" i="4" s="1"/>
  <c r="T66" i="4"/>
  <c r="S66" i="4"/>
  <c r="R66" i="4"/>
  <c r="Q66" i="4"/>
  <c r="P66" i="4"/>
  <c r="E66" i="4"/>
  <c r="U66" i="4" s="1"/>
  <c r="U65" i="4"/>
  <c r="S65" i="4"/>
  <c r="R65" i="4"/>
  <c r="Q65" i="4"/>
  <c r="P65" i="4"/>
  <c r="E65" i="4"/>
  <c r="T65" i="4" s="1"/>
  <c r="T64" i="4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O60" i="4"/>
  <c r="N60" i="4"/>
  <c r="M60" i="4"/>
  <c r="L60" i="4"/>
  <c r="K60" i="4"/>
  <c r="J60" i="4"/>
  <c r="I60" i="4"/>
  <c r="H60" i="4"/>
  <c r="R60" i="4" s="1"/>
  <c r="C60" i="4"/>
  <c r="B60" i="4"/>
  <c r="U59" i="4"/>
  <c r="S59" i="4"/>
  <c r="R59" i="4"/>
  <c r="Q59" i="4"/>
  <c r="P59" i="4"/>
  <c r="E59" i="4"/>
  <c r="T59" i="4" s="1"/>
  <c r="S58" i="4"/>
  <c r="R58" i="4"/>
  <c r="Q58" i="4"/>
  <c r="P58" i="4"/>
  <c r="E58" i="4"/>
  <c r="U58" i="4" s="1"/>
  <c r="U57" i="4"/>
  <c r="T57" i="4"/>
  <c r="S57" i="4"/>
  <c r="R57" i="4"/>
  <c r="Q57" i="4"/>
  <c r="P57" i="4"/>
  <c r="E57" i="4"/>
  <c r="S56" i="4"/>
  <c r="R56" i="4"/>
  <c r="Q56" i="4"/>
  <c r="P56" i="4"/>
  <c r="E56" i="4"/>
  <c r="O54" i="4"/>
  <c r="N54" i="4"/>
  <c r="M54" i="4"/>
  <c r="L54" i="4"/>
  <c r="K54" i="4"/>
  <c r="J54" i="4"/>
  <c r="I54" i="4"/>
  <c r="H54" i="4"/>
  <c r="G54" i="4"/>
  <c r="F54" i="4"/>
  <c r="C54" i="4"/>
  <c r="B54" i="4"/>
  <c r="T53" i="4"/>
  <c r="S53" i="4"/>
  <c r="R53" i="4"/>
  <c r="Q53" i="4"/>
  <c r="P53" i="4"/>
  <c r="E53" i="4"/>
  <c r="U53" i="4" s="1"/>
  <c r="S52" i="4"/>
  <c r="R52" i="4"/>
  <c r="Q52" i="4"/>
  <c r="U52" i="4" s="1"/>
  <c r="P52" i="4"/>
  <c r="T52" i="4" s="1"/>
  <c r="E52" i="4"/>
  <c r="S51" i="4"/>
  <c r="R51" i="4"/>
  <c r="Q51" i="4"/>
  <c r="P51" i="4"/>
  <c r="E51" i="4"/>
  <c r="U51" i="4" s="1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U46" i="4"/>
  <c r="T46" i="4"/>
  <c r="S46" i="4"/>
  <c r="R46" i="4"/>
  <c r="Q46" i="4"/>
  <c r="P46" i="4"/>
  <c r="E46" i="4"/>
  <c r="S45" i="4"/>
  <c r="R45" i="4"/>
  <c r="Q45" i="4"/>
  <c r="P45" i="4"/>
  <c r="E45" i="4"/>
  <c r="U45" i="4" s="1"/>
  <c r="U44" i="4"/>
  <c r="T44" i="4"/>
  <c r="S44" i="4"/>
  <c r="R44" i="4"/>
  <c r="Q44" i="4"/>
  <c r="P44" i="4"/>
  <c r="E44" i="4"/>
  <c r="S43" i="4"/>
  <c r="R43" i="4"/>
  <c r="Q43" i="4"/>
  <c r="P43" i="4"/>
  <c r="E43" i="4"/>
  <c r="U43" i="4" s="1"/>
  <c r="O41" i="4"/>
  <c r="N41" i="4"/>
  <c r="M41" i="4"/>
  <c r="L41" i="4"/>
  <c r="K41" i="4"/>
  <c r="J41" i="4"/>
  <c r="I41" i="4"/>
  <c r="S41" i="4" s="1"/>
  <c r="H41" i="4"/>
  <c r="R41" i="4" s="1"/>
  <c r="G41" i="4"/>
  <c r="F41" i="4"/>
  <c r="C41" i="4"/>
  <c r="B41" i="4"/>
  <c r="E41" i="4" s="1"/>
  <c r="S40" i="4"/>
  <c r="R40" i="4"/>
  <c r="Q40" i="4"/>
  <c r="P40" i="4"/>
  <c r="E40" i="4"/>
  <c r="U40" i="4" s="1"/>
  <c r="S39" i="4"/>
  <c r="R39" i="4"/>
  <c r="Q39" i="4"/>
  <c r="P39" i="4"/>
  <c r="E39" i="4"/>
  <c r="S38" i="4"/>
  <c r="R38" i="4"/>
  <c r="Q38" i="4"/>
  <c r="P38" i="4"/>
  <c r="E38" i="4"/>
  <c r="U38" i="4" s="1"/>
  <c r="S37" i="4"/>
  <c r="R37" i="4"/>
  <c r="Q37" i="4"/>
  <c r="P37" i="4"/>
  <c r="E37" i="4"/>
  <c r="S36" i="4"/>
  <c r="R36" i="4"/>
  <c r="Q36" i="4"/>
  <c r="P36" i="4"/>
  <c r="E36" i="4"/>
  <c r="Q34" i="4"/>
  <c r="O34" i="4"/>
  <c r="N34" i="4"/>
  <c r="M34" i="4"/>
  <c r="L34" i="4"/>
  <c r="K34" i="4"/>
  <c r="J34" i="4"/>
  <c r="I34" i="4"/>
  <c r="S34" i="4" s="1"/>
  <c r="H34" i="4"/>
  <c r="G34" i="4"/>
  <c r="F34" i="4"/>
  <c r="C34" i="4"/>
  <c r="B34" i="4"/>
  <c r="E34" i="4" s="1"/>
  <c r="S33" i="4"/>
  <c r="R33" i="4"/>
  <c r="Q33" i="4"/>
  <c r="P33" i="4"/>
  <c r="E33" i="4"/>
  <c r="O31" i="4"/>
  <c r="N31" i="4"/>
  <c r="M31" i="4"/>
  <c r="Q31" i="4" s="1"/>
  <c r="L31" i="4"/>
  <c r="K31" i="4"/>
  <c r="J31" i="4"/>
  <c r="I31" i="4"/>
  <c r="S31" i="4" s="1"/>
  <c r="H31" i="4"/>
  <c r="R31" i="4" s="1"/>
  <c r="G31" i="4"/>
  <c r="F31" i="4"/>
  <c r="C31" i="4"/>
  <c r="B31" i="4"/>
  <c r="E31" i="4" s="1"/>
  <c r="S30" i="4"/>
  <c r="R30" i="4"/>
  <c r="Q30" i="4"/>
  <c r="P30" i="4"/>
  <c r="E30" i="4"/>
  <c r="U30" i="4" s="1"/>
  <c r="U29" i="4"/>
  <c r="T29" i="4"/>
  <c r="S29" i="4"/>
  <c r="R29" i="4"/>
  <c r="Q29" i="4"/>
  <c r="P29" i="4"/>
  <c r="E29" i="4"/>
  <c r="S28" i="4"/>
  <c r="R28" i="4"/>
  <c r="Q28" i="4"/>
  <c r="P28" i="4"/>
  <c r="E28" i="4"/>
  <c r="U28" i="4" s="1"/>
  <c r="U27" i="4"/>
  <c r="T27" i="4"/>
  <c r="S27" i="4"/>
  <c r="R27" i="4"/>
  <c r="Q27" i="4"/>
  <c r="P27" i="4"/>
  <c r="E27" i="4"/>
  <c r="O25" i="4"/>
  <c r="N25" i="4"/>
  <c r="M25" i="4"/>
  <c r="Q25" i="4" s="1"/>
  <c r="L25" i="4"/>
  <c r="K25" i="4"/>
  <c r="J25" i="4"/>
  <c r="I25" i="4"/>
  <c r="S25" i="4" s="1"/>
  <c r="H25" i="4"/>
  <c r="R25" i="4" s="1"/>
  <c r="G25" i="4"/>
  <c r="F25" i="4"/>
  <c r="C25" i="4"/>
  <c r="E25" i="4" s="1"/>
  <c r="B25" i="4"/>
  <c r="U24" i="4"/>
  <c r="S24" i="4"/>
  <c r="R24" i="4"/>
  <c r="Q24" i="4"/>
  <c r="P24" i="4"/>
  <c r="E24" i="4"/>
  <c r="T24" i="4" s="1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1" i="4" s="1"/>
  <c r="U20" i="4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S18" i="4"/>
  <c r="R18" i="4"/>
  <c r="Q18" i="4"/>
  <c r="P18" i="4"/>
  <c r="E18" i="4"/>
  <c r="O16" i="4"/>
  <c r="N16" i="4"/>
  <c r="M16" i="4"/>
  <c r="L16" i="4"/>
  <c r="K16" i="4"/>
  <c r="J16" i="4"/>
  <c r="I16" i="4"/>
  <c r="S16" i="4" s="1"/>
  <c r="H16" i="4"/>
  <c r="R16" i="4" s="1"/>
  <c r="G16" i="4"/>
  <c r="F16" i="4"/>
  <c r="C16" i="4"/>
  <c r="B16" i="4"/>
  <c r="E16" i="4" s="1"/>
  <c r="U15" i="4"/>
  <c r="S15" i="4"/>
  <c r="R15" i="4"/>
  <c r="Q15" i="4"/>
  <c r="P15" i="4"/>
  <c r="E15" i="4"/>
  <c r="T15" i="4" s="1"/>
  <c r="U14" i="4"/>
  <c r="T14" i="4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U9" i="4"/>
  <c r="S9" i="4"/>
  <c r="R9" i="4"/>
  <c r="Q9" i="4"/>
  <c r="P9" i="4"/>
  <c r="E9" i="4"/>
  <c r="S96" i="3"/>
  <c r="R96" i="3"/>
  <c r="Q96" i="3"/>
  <c r="P96" i="3"/>
  <c r="E96" i="3"/>
  <c r="U96" i="3" s="1"/>
  <c r="U95" i="3"/>
  <c r="T95" i="3"/>
  <c r="S95" i="3"/>
  <c r="R95" i="3"/>
  <c r="Q95" i="3"/>
  <c r="P95" i="3"/>
  <c r="E95" i="3"/>
  <c r="S94" i="3"/>
  <c r="R94" i="3"/>
  <c r="Q94" i="3"/>
  <c r="P94" i="3"/>
  <c r="E94" i="3"/>
  <c r="U94" i="3" s="1"/>
  <c r="S93" i="3"/>
  <c r="R93" i="3"/>
  <c r="Q93" i="3"/>
  <c r="U93" i="3" s="1"/>
  <c r="P93" i="3"/>
  <c r="E93" i="3"/>
  <c r="T93" i="3" s="1"/>
  <c r="S92" i="3"/>
  <c r="R92" i="3"/>
  <c r="Q92" i="3"/>
  <c r="P92" i="3"/>
  <c r="E92" i="3"/>
  <c r="U92" i="3" s="1"/>
  <c r="S91" i="3"/>
  <c r="R91" i="3"/>
  <c r="Q91" i="3"/>
  <c r="P91" i="3"/>
  <c r="E91" i="3"/>
  <c r="S90" i="3"/>
  <c r="R90" i="3"/>
  <c r="Q90" i="3"/>
  <c r="P90" i="3"/>
  <c r="E90" i="3"/>
  <c r="U90" i="3" s="1"/>
  <c r="U89" i="3"/>
  <c r="S89" i="3"/>
  <c r="R89" i="3"/>
  <c r="Q89" i="3"/>
  <c r="P89" i="3"/>
  <c r="E89" i="3"/>
  <c r="T89" i="3" s="1"/>
  <c r="S88" i="3"/>
  <c r="R88" i="3"/>
  <c r="Q88" i="3"/>
  <c r="P88" i="3"/>
  <c r="E88" i="3"/>
  <c r="S86" i="3"/>
  <c r="R86" i="3"/>
  <c r="Q86" i="3"/>
  <c r="P86" i="3"/>
  <c r="E86" i="3"/>
  <c r="O74" i="3"/>
  <c r="N74" i="3"/>
  <c r="M74" i="3"/>
  <c r="L74" i="3"/>
  <c r="K74" i="3"/>
  <c r="J74" i="3"/>
  <c r="I74" i="3"/>
  <c r="S74" i="3" s="1"/>
  <c r="H74" i="3"/>
  <c r="G74" i="3"/>
  <c r="F74" i="3"/>
  <c r="C74" i="3"/>
  <c r="B74" i="3"/>
  <c r="E74" i="3" s="1"/>
  <c r="S73" i="3"/>
  <c r="O73" i="3"/>
  <c r="N73" i="3"/>
  <c r="M73" i="3"/>
  <c r="L73" i="3"/>
  <c r="K73" i="3"/>
  <c r="J73" i="3"/>
  <c r="I73" i="3"/>
  <c r="Q73" i="3" s="1"/>
  <c r="H73" i="3"/>
  <c r="G73" i="3"/>
  <c r="F73" i="3"/>
  <c r="C73" i="3"/>
  <c r="B73" i="3"/>
  <c r="O72" i="3"/>
  <c r="N72" i="3"/>
  <c r="M72" i="3"/>
  <c r="L72" i="3"/>
  <c r="K72" i="3"/>
  <c r="S72" i="3" s="1"/>
  <c r="J72" i="3"/>
  <c r="R72" i="3" s="1"/>
  <c r="I72" i="3"/>
  <c r="H72" i="3"/>
  <c r="G72" i="3"/>
  <c r="F72" i="3"/>
  <c r="C72" i="3"/>
  <c r="B72" i="3"/>
  <c r="S71" i="3"/>
  <c r="R71" i="3"/>
  <c r="Q71" i="3"/>
  <c r="P71" i="3"/>
  <c r="E71" i="3"/>
  <c r="T71" i="3" s="1"/>
  <c r="T70" i="3"/>
  <c r="S70" i="3"/>
  <c r="R70" i="3"/>
  <c r="Q70" i="3"/>
  <c r="P70" i="3"/>
  <c r="E70" i="3"/>
  <c r="O68" i="3"/>
  <c r="N68" i="3"/>
  <c r="M68" i="3"/>
  <c r="L68" i="3"/>
  <c r="K68" i="3"/>
  <c r="J68" i="3"/>
  <c r="I68" i="3"/>
  <c r="H68" i="3"/>
  <c r="G68" i="3"/>
  <c r="F68" i="3"/>
  <c r="C68" i="3"/>
  <c r="B68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S66" i="3"/>
  <c r="R66" i="3"/>
  <c r="Q66" i="3"/>
  <c r="P66" i="3"/>
  <c r="E66" i="3"/>
  <c r="T66" i="3" s="1"/>
  <c r="T65" i="3"/>
  <c r="S65" i="3"/>
  <c r="R65" i="3"/>
  <c r="Q65" i="3"/>
  <c r="P65" i="3"/>
  <c r="E65" i="3"/>
  <c r="U65" i="3" s="1"/>
  <c r="U64" i="3"/>
  <c r="S64" i="3"/>
  <c r="R64" i="3"/>
  <c r="Q64" i="3"/>
  <c r="P64" i="3"/>
  <c r="E64" i="3"/>
  <c r="T64" i="3" s="1"/>
  <c r="T63" i="3"/>
  <c r="S63" i="3"/>
  <c r="R63" i="3"/>
  <c r="Q63" i="3"/>
  <c r="P63" i="3"/>
  <c r="E63" i="3"/>
  <c r="U63" i="3" s="1"/>
  <c r="U62" i="3"/>
  <c r="S62" i="3"/>
  <c r="R62" i="3"/>
  <c r="Q62" i="3"/>
  <c r="P62" i="3"/>
  <c r="E62" i="3"/>
  <c r="T62" i="3" s="1"/>
  <c r="O60" i="3"/>
  <c r="N60" i="3"/>
  <c r="M60" i="3"/>
  <c r="L60" i="3"/>
  <c r="K60" i="3"/>
  <c r="J60" i="3"/>
  <c r="I60" i="3"/>
  <c r="S60" i="3" s="1"/>
  <c r="H60" i="3"/>
  <c r="R60" i="3" s="1"/>
  <c r="C60" i="3"/>
  <c r="B60" i="3"/>
  <c r="S59" i="3"/>
  <c r="R59" i="3"/>
  <c r="Q59" i="3"/>
  <c r="P59" i="3"/>
  <c r="E59" i="3"/>
  <c r="S58" i="3"/>
  <c r="R58" i="3"/>
  <c r="Q58" i="3"/>
  <c r="P58" i="3"/>
  <c r="E58" i="3"/>
  <c r="U58" i="3" s="1"/>
  <c r="S57" i="3"/>
  <c r="R57" i="3"/>
  <c r="Q57" i="3"/>
  <c r="P57" i="3"/>
  <c r="E57" i="3"/>
  <c r="S56" i="3"/>
  <c r="R56" i="3"/>
  <c r="Q56" i="3"/>
  <c r="P56" i="3"/>
  <c r="E56" i="3"/>
  <c r="U56" i="3" s="1"/>
  <c r="O54" i="3"/>
  <c r="N54" i="3"/>
  <c r="M54" i="3"/>
  <c r="L54" i="3"/>
  <c r="K54" i="3"/>
  <c r="J54" i="3"/>
  <c r="I54" i="3"/>
  <c r="S54" i="3" s="1"/>
  <c r="H54" i="3"/>
  <c r="R54" i="3" s="1"/>
  <c r="G54" i="3"/>
  <c r="F54" i="3"/>
  <c r="C54" i="3"/>
  <c r="B54" i="3"/>
  <c r="S53" i="3"/>
  <c r="R53" i="3"/>
  <c r="Q53" i="3"/>
  <c r="P53" i="3"/>
  <c r="E53" i="3"/>
  <c r="U53" i="3" s="1"/>
  <c r="T52" i="3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U50" i="3"/>
  <c r="T50" i="3"/>
  <c r="S50" i="3"/>
  <c r="R50" i="3"/>
  <c r="Q50" i="3"/>
  <c r="P50" i="3"/>
  <c r="E50" i="3"/>
  <c r="S49" i="3"/>
  <c r="R49" i="3"/>
  <c r="Q49" i="3"/>
  <c r="P49" i="3"/>
  <c r="E49" i="3"/>
  <c r="U49" i="3" s="1"/>
  <c r="S48" i="3"/>
  <c r="R48" i="3"/>
  <c r="Q48" i="3"/>
  <c r="P48" i="3"/>
  <c r="E48" i="3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P45" i="3"/>
  <c r="E45" i="3"/>
  <c r="U45" i="3" s="1"/>
  <c r="S44" i="3"/>
  <c r="R44" i="3"/>
  <c r="Q44" i="3"/>
  <c r="P44" i="3"/>
  <c r="E44" i="3"/>
  <c r="T44" i="3" s="1"/>
  <c r="U43" i="3"/>
  <c r="T43" i="3"/>
  <c r="S43" i="3"/>
  <c r="R43" i="3"/>
  <c r="Q43" i="3"/>
  <c r="P43" i="3"/>
  <c r="E43" i="3"/>
  <c r="R41" i="3"/>
  <c r="O41" i="3"/>
  <c r="N41" i="3"/>
  <c r="M41" i="3"/>
  <c r="L41" i="3"/>
  <c r="K41" i="3"/>
  <c r="J41" i="3"/>
  <c r="I41" i="3"/>
  <c r="S41" i="3" s="1"/>
  <c r="H41" i="3"/>
  <c r="P41" i="3" s="1"/>
  <c r="G41" i="3"/>
  <c r="F41" i="3"/>
  <c r="C41" i="3"/>
  <c r="B41" i="3"/>
  <c r="S40" i="3"/>
  <c r="R40" i="3"/>
  <c r="Q40" i="3"/>
  <c r="P40" i="3"/>
  <c r="E40" i="3"/>
  <c r="U40" i="3" s="1"/>
  <c r="T39" i="3"/>
  <c r="S39" i="3"/>
  <c r="R39" i="3"/>
  <c r="Q39" i="3"/>
  <c r="U39" i="3" s="1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S36" i="3"/>
  <c r="R36" i="3"/>
  <c r="Q36" i="3"/>
  <c r="P36" i="3"/>
  <c r="E36" i="3"/>
  <c r="O34" i="3"/>
  <c r="N34" i="3"/>
  <c r="M34" i="3"/>
  <c r="L34" i="3"/>
  <c r="K34" i="3"/>
  <c r="J34" i="3"/>
  <c r="I34" i="3"/>
  <c r="H34" i="3"/>
  <c r="G34" i="3"/>
  <c r="F34" i="3"/>
  <c r="C34" i="3"/>
  <c r="B34" i="3"/>
  <c r="E34" i="3" s="1"/>
  <c r="S33" i="3"/>
  <c r="R33" i="3"/>
  <c r="Q33" i="3"/>
  <c r="P33" i="3"/>
  <c r="E33" i="3"/>
  <c r="O31" i="3"/>
  <c r="N31" i="3"/>
  <c r="M31" i="3"/>
  <c r="L31" i="3"/>
  <c r="K31" i="3"/>
  <c r="J31" i="3"/>
  <c r="I31" i="3"/>
  <c r="S31" i="3" s="1"/>
  <c r="H31" i="3"/>
  <c r="R31" i="3" s="1"/>
  <c r="G31" i="3"/>
  <c r="F31" i="3"/>
  <c r="C31" i="3"/>
  <c r="B31" i="3"/>
  <c r="E31" i="3" s="1"/>
  <c r="S30" i="3"/>
  <c r="R30" i="3"/>
  <c r="Q30" i="3"/>
  <c r="P30" i="3"/>
  <c r="E30" i="3"/>
  <c r="U30" i="3" s="1"/>
  <c r="S29" i="3"/>
  <c r="R29" i="3"/>
  <c r="Q29" i="3"/>
  <c r="P29" i="3"/>
  <c r="E29" i="3"/>
  <c r="T29" i="3" s="1"/>
  <c r="T28" i="3"/>
  <c r="S28" i="3"/>
  <c r="R28" i="3"/>
  <c r="Q28" i="3"/>
  <c r="P28" i="3"/>
  <c r="E28" i="3"/>
  <c r="U28" i="3" s="1"/>
  <c r="T27" i="3"/>
  <c r="S27" i="3"/>
  <c r="R27" i="3"/>
  <c r="Q27" i="3"/>
  <c r="P27" i="3"/>
  <c r="E27" i="3"/>
  <c r="U27" i="3" s="1"/>
  <c r="O25" i="3"/>
  <c r="N25" i="3"/>
  <c r="M25" i="3"/>
  <c r="L25" i="3"/>
  <c r="K25" i="3"/>
  <c r="J25" i="3"/>
  <c r="I25" i="3"/>
  <c r="H25" i="3"/>
  <c r="G25" i="3"/>
  <c r="F25" i="3"/>
  <c r="C25" i="3"/>
  <c r="B25" i="3"/>
  <c r="U24" i="3"/>
  <c r="S24" i="3"/>
  <c r="R24" i="3"/>
  <c r="Q24" i="3"/>
  <c r="P24" i="3"/>
  <c r="E24" i="3"/>
  <c r="T24" i="3" s="1"/>
  <c r="S23" i="3"/>
  <c r="R23" i="3"/>
  <c r="Q23" i="3"/>
  <c r="P23" i="3"/>
  <c r="E23" i="3"/>
  <c r="U23" i="3" s="1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S19" i="3"/>
  <c r="R19" i="3"/>
  <c r="Q19" i="3"/>
  <c r="P19" i="3"/>
  <c r="E19" i="3"/>
  <c r="T19" i="3" s="1"/>
  <c r="U18" i="3"/>
  <c r="S18" i="3"/>
  <c r="R18" i="3"/>
  <c r="Q18" i="3"/>
  <c r="P18" i="3"/>
  <c r="E18" i="3"/>
  <c r="T18" i="3" s="1"/>
  <c r="O16" i="3"/>
  <c r="N16" i="3"/>
  <c r="M16" i="3"/>
  <c r="L16" i="3"/>
  <c r="K16" i="3"/>
  <c r="J16" i="3"/>
  <c r="R16" i="3" s="1"/>
  <c r="I16" i="3"/>
  <c r="H16" i="3"/>
  <c r="G16" i="3"/>
  <c r="F16" i="3"/>
  <c r="E16" i="3"/>
  <c r="C16" i="3"/>
  <c r="B16" i="3"/>
  <c r="S15" i="3"/>
  <c r="R15" i="3"/>
  <c r="Q15" i="3"/>
  <c r="P15" i="3"/>
  <c r="E15" i="3"/>
  <c r="T15" i="3" s="1"/>
  <c r="S14" i="3"/>
  <c r="R14" i="3"/>
  <c r="Q14" i="3"/>
  <c r="P14" i="3"/>
  <c r="E14" i="3"/>
  <c r="U14" i="3" s="1"/>
  <c r="S13" i="3"/>
  <c r="R13" i="3"/>
  <c r="Q13" i="3"/>
  <c r="P13" i="3"/>
  <c r="E13" i="3"/>
  <c r="U13" i="3" s="1"/>
  <c r="S12" i="3"/>
  <c r="R12" i="3"/>
  <c r="Q12" i="3"/>
  <c r="P12" i="3"/>
  <c r="E12" i="3"/>
  <c r="U12" i="3" s="1"/>
  <c r="U11" i="3"/>
  <c r="S11" i="3"/>
  <c r="R11" i="3"/>
  <c r="Q11" i="3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S96" i="2"/>
  <c r="R96" i="2"/>
  <c r="Q96" i="2"/>
  <c r="P96" i="2"/>
  <c r="E96" i="2"/>
  <c r="T96" i="2" s="1"/>
  <c r="S95" i="2"/>
  <c r="R95" i="2"/>
  <c r="Q95" i="2"/>
  <c r="P95" i="2"/>
  <c r="E95" i="2"/>
  <c r="T95" i="2" s="1"/>
  <c r="S94" i="2"/>
  <c r="R94" i="2"/>
  <c r="Q94" i="2"/>
  <c r="P94" i="2"/>
  <c r="E94" i="2"/>
  <c r="U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S88" i="2"/>
  <c r="R88" i="2"/>
  <c r="Q88" i="2"/>
  <c r="P88" i="2"/>
  <c r="E88" i="2"/>
  <c r="U88" i="2" s="1"/>
  <c r="S86" i="2"/>
  <c r="R86" i="2"/>
  <c r="Q86" i="2"/>
  <c r="P86" i="2"/>
  <c r="E86" i="2"/>
  <c r="T86" i="2" s="1"/>
  <c r="O74" i="2"/>
  <c r="N74" i="2"/>
  <c r="M74" i="2"/>
  <c r="L74" i="2"/>
  <c r="K74" i="2"/>
  <c r="J74" i="2"/>
  <c r="I74" i="2"/>
  <c r="H74" i="2"/>
  <c r="G74" i="2"/>
  <c r="F74" i="2"/>
  <c r="C74" i="2"/>
  <c r="B74" i="2"/>
  <c r="O73" i="2"/>
  <c r="N73" i="2"/>
  <c r="M73" i="2"/>
  <c r="L73" i="2"/>
  <c r="K73" i="2"/>
  <c r="J73" i="2"/>
  <c r="R73" i="2" s="1"/>
  <c r="I73" i="2"/>
  <c r="S73" i="2" s="1"/>
  <c r="H73" i="2"/>
  <c r="G73" i="2"/>
  <c r="F73" i="2"/>
  <c r="C73" i="2"/>
  <c r="B73" i="2"/>
  <c r="E73" i="2" s="1"/>
  <c r="O72" i="2"/>
  <c r="N72" i="2"/>
  <c r="M72" i="2"/>
  <c r="L72" i="2"/>
  <c r="K72" i="2"/>
  <c r="J72" i="2"/>
  <c r="I72" i="2"/>
  <c r="H72" i="2"/>
  <c r="R72" i="2" s="1"/>
  <c r="G72" i="2"/>
  <c r="F72" i="2"/>
  <c r="C72" i="2"/>
  <c r="B72" i="2"/>
  <c r="S71" i="2"/>
  <c r="R71" i="2"/>
  <c r="Q71" i="2"/>
  <c r="P71" i="2"/>
  <c r="E71" i="2"/>
  <c r="S70" i="2"/>
  <c r="R70" i="2"/>
  <c r="Q70" i="2"/>
  <c r="U70" i="2" s="1"/>
  <c r="P70" i="2"/>
  <c r="E70" i="2"/>
  <c r="O68" i="2"/>
  <c r="N68" i="2"/>
  <c r="M68" i="2"/>
  <c r="L68" i="2"/>
  <c r="K68" i="2"/>
  <c r="J68" i="2"/>
  <c r="I68" i="2"/>
  <c r="S68" i="2" s="1"/>
  <c r="H68" i="2"/>
  <c r="G68" i="2"/>
  <c r="F68" i="2"/>
  <c r="C68" i="2"/>
  <c r="B68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E67" i="2" s="1"/>
  <c r="S66" i="2"/>
  <c r="R66" i="2"/>
  <c r="Q66" i="2"/>
  <c r="P66" i="2"/>
  <c r="E66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U62" i="2"/>
  <c r="S62" i="2"/>
  <c r="R62" i="2"/>
  <c r="Q62" i="2"/>
  <c r="P62" i="2"/>
  <c r="E62" i="2"/>
  <c r="T62" i="2" s="1"/>
  <c r="O60" i="2"/>
  <c r="N60" i="2"/>
  <c r="M60" i="2"/>
  <c r="L60" i="2"/>
  <c r="K60" i="2"/>
  <c r="J60" i="2"/>
  <c r="I60" i="2"/>
  <c r="S60" i="2" s="1"/>
  <c r="H60" i="2"/>
  <c r="R60" i="2" s="1"/>
  <c r="C60" i="2"/>
  <c r="E60" i="2" s="1"/>
  <c r="B60" i="2"/>
  <c r="S59" i="2"/>
  <c r="R59" i="2"/>
  <c r="Q59" i="2"/>
  <c r="P59" i="2"/>
  <c r="E59" i="2"/>
  <c r="U59" i="2" s="1"/>
  <c r="S58" i="2"/>
  <c r="R58" i="2"/>
  <c r="Q58" i="2"/>
  <c r="P58" i="2"/>
  <c r="E58" i="2"/>
  <c r="S57" i="2"/>
  <c r="R57" i="2"/>
  <c r="Q57" i="2"/>
  <c r="P57" i="2"/>
  <c r="E57" i="2"/>
  <c r="S56" i="2"/>
  <c r="R56" i="2"/>
  <c r="Q56" i="2"/>
  <c r="P56" i="2"/>
  <c r="E56" i="2"/>
  <c r="T56" i="2" s="1"/>
  <c r="O54" i="2"/>
  <c r="N54" i="2"/>
  <c r="M54" i="2"/>
  <c r="L54" i="2"/>
  <c r="K54" i="2"/>
  <c r="J54" i="2"/>
  <c r="I54" i="2"/>
  <c r="H54" i="2"/>
  <c r="G54" i="2"/>
  <c r="F54" i="2"/>
  <c r="C54" i="2"/>
  <c r="B54" i="2"/>
  <c r="S53" i="2"/>
  <c r="R53" i="2"/>
  <c r="Q53" i="2"/>
  <c r="P53" i="2"/>
  <c r="E53" i="2"/>
  <c r="T53" i="2" s="1"/>
  <c r="U52" i="2"/>
  <c r="S52" i="2"/>
  <c r="R52" i="2"/>
  <c r="Q52" i="2"/>
  <c r="P52" i="2"/>
  <c r="E52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T45" i="2" s="1"/>
  <c r="U44" i="2"/>
  <c r="S44" i="2"/>
  <c r="R44" i="2"/>
  <c r="Q44" i="2"/>
  <c r="P44" i="2"/>
  <c r="E44" i="2"/>
  <c r="T44" i="2" s="1"/>
  <c r="U43" i="2"/>
  <c r="T43" i="2"/>
  <c r="S43" i="2"/>
  <c r="R43" i="2"/>
  <c r="Q43" i="2"/>
  <c r="P43" i="2"/>
  <c r="E43" i="2"/>
  <c r="O41" i="2"/>
  <c r="N41" i="2"/>
  <c r="M41" i="2"/>
  <c r="L41" i="2"/>
  <c r="K41" i="2"/>
  <c r="J41" i="2"/>
  <c r="I41" i="2"/>
  <c r="S41" i="2" s="1"/>
  <c r="H41" i="2"/>
  <c r="G41" i="2"/>
  <c r="F41" i="2"/>
  <c r="C41" i="2"/>
  <c r="B41" i="2"/>
  <c r="S40" i="2"/>
  <c r="R40" i="2"/>
  <c r="Q40" i="2"/>
  <c r="P40" i="2"/>
  <c r="E40" i="2"/>
  <c r="U40" i="2" s="1"/>
  <c r="U39" i="2"/>
  <c r="S39" i="2"/>
  <c r="R39" i="2"/>
  <c r="Q39" i="2"/>
  <c r="P39" i="2"/>
  <c r="E39" i="2"/>
  <c r="T39" i="2" s="1"/>
  <c r="U38" i="2"/>
  <c r="T38" i="2"/>
  <c r="S38" i="2"/>
  <c r="R38" i="2"/>
  <c r="Q38" i="2"/>
  <c r="P38" i="2"/>
  <c r="E38" i="2"/>
  <c r="S37" i="2"/>
  <c r="R37" i="2"/>
  <c r="Q37" i="2"/>
  <c r="U37" i="2" s="1"/>
  <c r="P37" i="2"/>
  <c r="E37" i="2"/>
  <c r="S36" i="2"/>
  <c r="R36" i="2"/>
  <c r="Q36" i="2"/>
  <c r="P36" i="2"/>
  <c r="E36" i="2"/>
  <c r="O34" i="2"/>
  <c r="N34" i="2"/>
  <c r="M34" i="2"/>
  <c r="L34" i="2"/>
  <c r="K34" i="2"/>
  <c r="J34" i="2"/>
  <c r="I34" i="2"/>
  <c r="H34" i="2"/>
  <c r="R34" i="2" s="1"/>
  <c r="G34" i="2"/>
  <c r="F34" i="2"/>
  <c r="C34" i="2"/>
  <c r="B34" i="2"/>
  <c r="E34" i="2" s="1"/>
  <c r="S33" i="2"/>
  <c r="R33" i="2"/>
  <c r="Q33" i="2"/>
  <c r="P33" i="2"/>
  <c r="E33" i="2"/>
  <c r="O31" i="2"/>
  <c r="N31" i="2"/>
  <c r="M31" i="2"/>
  <c r="L31" i="2"/>
  <c r="K31" i="2"/>
  <c r="J31" i="2"/>
  <c r="I31" i="2"/>
  <c r="S31" i="2" s="1"/>
  <c r="H31" i="2"/>
  <c r="R31" i="2" s="1"/>
  <c r="G31" i="2"/>
  <c r="F31" i="2"/>
  <c r="C31" i="2"/>
  <c r="B31" i="2"/>
  <c r="S30" i="2"/>
  <c r="R30" i="2"/>
  <c r="Q30" i="2"/>
  <c r="P30" i="2"/>
  <c r="E30" i="2"/>
  <c r="S29" i="2"/>
  <c r="R29" i="2"/>
  <c r="Q29" i="2"/>
  <c r="P29" i="2"/>
  <c r="E29" i="2"/>
  <c r="U28" i="2"/>
  <c r="S28" i="2"/>
  <c r="R28" i="2"/>
  <c r="Q28" i="2"/>
  <c r="P28" i="2"/>
  <c r="E28" i="2"/>
  <c r="T28" i="2" s="1"/>
  <c r="T27" i="2"/>
  <c r="S27" i="2"/>
  <c r="R27" i="2"/>
  <c r="Q27" i="2"/>
  <c r="P27" i="2"/>
  <c r="E27" i="2"/>
  <c r="U27" i="2" s="1"/>
  <c r="O25" i="2"/>
  <c r="N25" i="2"/>
  <c r="M25" i="2"/>
  <c r="L25" i="2"/>
  <c r="K25" i="2"/>
  <c r="J25" i="2"/>
  <c r="I25" i="2"/>
  <c r="S25" i="2" s="1"/>
  <c r="H25" i="2"/>
  <c r="G25" i="2"/>
  <c r="F25" i="2"/>
  <c r="C25" i="2"/>
  <c r="B25" i="2"/>
  <c r="E25" i="2" s="1"/>
  <c r="S24" i="2"/>
  <c r="R24" i="2"/>
  <c r="Q24" i="2"/>
  <c r="P24" i="2"/>
  <c r="E24" i="2"/>
  <c r="U24" i="2" s="1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T20" i="2"/>
  <c r="S20" i="2"/>
  <c r="R20" i="2"/>
  <c r="Q20" i="2"/>
  <c r="P20" i="2"/>
  <c r="E20" i="2"/>
  <c r="U20" i="2" s="1"/>
  <c r="S19" i="2"/>
  <c r="R19" i="2"/>
  <c r="Q19" i="2"/>
  <c r="P19" i="2"/>
  <c r="E19" i="2"/>
  <c r="S18" i="2"/>
  <c r="R18" i="2"/>
  <c r="Q18" i="2"/>
  <c r="P18" i="2"/>
  <c r="E18" i="2"/>
  <c r="O16" i="2"/>
  <c r="N16" i="2"/>
  <c r="M16" i="2"/>
  <c r="L16" i="2"/>
  <c r="K16" i="2"/>
  <c r="J16" i="2"/>
  <c r="I16" i="2"/>
  <c r="H16" i="2"/>
  <c r="R16" i="2" s="1"/>
  <c r="G16" i="2"/>
  <c r="F16" i="2"/>
  <c r="C16" i="2"/>
  <c r="B16" i="2"/>
  <c r="E16" i="2" s="1"/>
  <c r="S15" i="2"/>
  <c r="R15" i="2"/>
  <c r="Q15" i="2"/>
  <c r="P15" i="2"/>
  <c r="E15" i="2"/>
  <c r="U14" i="2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U10" i="2"/>
  <c r="S10" i="2"/>
  <c r="R10" i="2"/>
  <c r="Q10" i="2"/>
  <c r="P10" i="2"/>
  <c r="E10" i="2"/>
  <c r="T10" i="2" s="1"/>
  <c r="U9" i="2"/>
  <c r="T9" i="2"/>
  <c r="S9" i="2"/>
  <c r="R9" i="2"/>
  <c r="Q9" i="2"/>
  <c r="P9" i="2"/>
  <c r="E9" i="2"/>
  <c r="S96" i="1"/>
  <c r="R96" i="1"/>
  <c r="Q96" i="1"/>
  <c r="P96" i="1"/>
  <c r="E96" i="1"/>
  <c r="S95" i="1"/>
  <c r="R95" i="1"/>
  <c r="Q95" i="1"/>
  <c r="P95" i="1"/>
  <c r="E95" i="1"/>
  <c r="U94" i="1"/>
  <c r="S94" i="1"/>
  <c r="R94" i="1"/>
  <c r="Q94" i="1"/>
  <c r="P94" i="1"/>
  <c r="E94" i="1"/>
  <c r="T94" i="1" s="1"/>
  <c r="U93" i="1"/>
  <c r="T93" i="1"/>
  <c r="S93" i="1"/>
  <c r="R93" i="1"/>
  <c r="Q93" i="1"/>
  <c r="P93" i="1"/>
  <c r="E93" i="1"/>
  <c r="T92" i="1"/>
  <c r="S92" i="1"/>
  <c r="R92" i="1"/>
  <c r="Q92" i="1"/>
  <c r="P92" i="1"/>
  <c r="E92" i="1"/>
  <c r="S91" i="1"/>
  <c r="R91" i="1"/>
  <c r="Q91" i="1"/>
  <c r="U91" i="1" s="1"/>
  <c r="P91" i="1"/>
  <c r="T91" i="1" s="1"/>
  <c r="E91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S86" i="1"/>
  <c r="R86" i="1"/>
  <c r="Q86" i="1"/>
  <c r="P86" i="1"/>
  <c r="E86" i="1"/>
  <c r="O74" i="1"/>
  <c r="N74" i="1"/>
  <c r="M74" i="1"/>
  <c r="L74" i="1"/>
  <c r="K74" i="1"/>
  <c r="J74" i="1"/>
  <c r="I74" i="1"/>
  <c r="H74" i="1"/>
  <c r="G74" i="1"/>
  <c r="F74" i="1"/>
  <c r="C74" i="1"/>
  <c r="B74" i="1"/>
  <c r="E74" i="1" s="1"/>
  <c r="O73" i="1"/>
  <c r="N73" i="1"/>
  <c r="M73" i="1"/>
  <c r="L73" i="1"/>
  <c r="K73" i="1"/>
  <c r="J73" i="1"/>
  <c r="I73" i="1"/>
  <c r="S73" i="1" s="1"/>
  <c r="H73" i="1"/>
  <c r="R73" i="1" s="1"/>
  <c r="G73" i="1"/>
  <c r="F73" i="1"/>
  <c r="E73" i="1"/>
  <c r="C73" i="1"/>
  <c r="B73" i="1"/>
  <c r="O72" i="1"/>
  <c r="N72" i="1"/>
  <c r="M72" i="1"/>
  <c r="L72" i="1"/>
  <c r="K72" i="1"/>
  <c r="J72" i="1"/>
  <c r="I72" i="1"/>
  <c r="Q72" i="1" s="1"/>
  <c r="H72" i="1"/>
  <c r="R72" i="1" s="1"/>
  <c r="G72" i="1"/>
  <c r="F72" i="1"/>
  <c r="C72" i="1"/>
  <c r="B72" i="1"/>
  <c r="E72" i="1" s="1"/>
  <c r="S71" i="1"/>
  <c r="R71" i="1"/>
  <c r="Q71" i="1"/>
  <c r="P71" i="1"/>
  <c r="E71" i="1"/>
  <c r="U71" i="1" s="1"/>
  <c r="S70" i="1"/>
  <c r="R70" i="1"/>
  <c r="Q70" i="1"/>
  <c r="P70" i="1"/>
  <c r="E70" i="1"/>
  <c r="O68" i="1"/>
  <c r="N68" i="1"/>
  <c r="M68" i="1"/>
  <c r="L68" i="1"/>
  <c r="K68" i="1"/>
  <c r="J68" i="1"/>
  <c r="I68" i="1"/>
  <c r="S68" i="1" s="1"/>
  <c r="H68" i="1"/>
  <c r="G68" i="1"/>
  <c r="F68" i="1"/>
  <c r="C68" i="1"/>
  <c r="B68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E67" i="1" s="1"/>
  <c r="U66" i="1"/>
  <c r="T66" i="1"/>
  <c r="S66" i="1"/>
  <c r="R66" i="1"/>
  <c r="Q66" i="1"/>
  <c r="P66" i="1"/>
  <c r="E66" i="1"/>
  <c r="S65" i="1"/>
  <c r="R65" i="1"/>
  <c r="Q65" i="1"/>
  <c r="P65" i="1"/>
  <c r="E65" i="1"/>
  <c r="S64" i="1"/>
  <c r="R64" i="1"/>
  <c r="Q64" i="1"/>
  <c r="P64" i="1"/>
  <c r="E64" i="1"/>
  <c r="U63" i="1"/>
  <c r="S63" i="1"/>
  <c r="R63" i="1"/>
  <c r="Q63" i="1"/>
  <c r="P63" i="1"/>
  <c r="E63" i="1"/>
  <c r="T63" i="1" s="1"/>
  <c r="S62" i="1"/>
  <c r="R62" i="1"/>
  <c r="Q62" i="1"/>
  <c r="P62" i="1"/>
  <c r="E62" i="1"/>
  <c r="U62" i="1" s="1"/>
  <c r="O60" i="1"/>
  <c r="N60" i="1"/>
  <c r="M60" i="1"/>
  <c r="L60" i="1"/>
  <c r="K60" i="1"/>
  <c r="Q60" i="1" s="1"/>
  <c r="J60" i="1"/>
  <c r="I60" i="1"/>
  <c r="S60" i="1" s="1"/>
  <c r="H60" i="1"/>
  <c r="C60" i="1"/>
  <c r="B60" i="1"/>
  <c r="E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O54" i="1"/>
  <c r="N54" i="1"/>
  <c r="M54" i="1"/>
  <c r="L54" i="1"/>
  <c r="K54" i="1"/>
  <c r="J54" i="1"/>
  <c r="I54" i="1"/>
  <c r="H54" i="1"/>
  <c r="G54" i="1"/>
  <c r="F54" i="1"/>
  <c r="C54" i="1"/>
  <c r="E54" i="1" s="1"/>
  <c r="B54" i="1"/>
  <c r="S53" i="1"/>
  <c r="R53" i="1"/>
  <c r="Q53" i="1"/>
  <c r="P53" i="1"/>
  <c r="E53" i="1"/>
  <c r="S52" i="1"/>
  <c r="R52" i="1"/>
  <c r="Q52" i="1"/>
  <c r="P52" i="1"/>
  <c r="E52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S44" i="1"/>
  <c r="R44" i="1"/>
  <c r="Q44" i="1"/>
  <c r="P44" i="1"/>
  <c r="E44" i="1"/>
  <c r="S43" i="1"/>
  <c r="R43" i="1"/>
  <c r="Q43" i="1"/>
  <c r="P43" i="1"/>
  <c r="E43" i="1"/>
  <c r="T43" i="1" s="1"/>
  <c r="O41" i="1"/>
  <c r="N41" i="1"/>
  <c r="M41" i="1"/>
  <c r="L41" i="1"/>
  <c r="K41" i="1"/>
  <c r="J41" i="1"/>
  <c r="I41" i="1"/>
  <c r="H41" i="1"/>
  <c r="R41" i="1" s="1"/>
  <c r="G41" i="1"/>
  <c r="F41" i="1"/>
  <c r="C41" i="1"/>
  <c r="B41" i="1"/>
  <c r="E41" i="1" s="1"/>
  <c r="S40" i="1"/>
  <c r="R40" i="1"/>
  <c r="Q40" i="1"/>
  <c r="P40" i="1"/>
  <c r="E40" i="1"/>
  <c r="T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T36" i="1" s="1"/>
  <c r="E36" i="1"/>
  <c r="U36" i="1" s="1"/>
  <c r="O34" i="1"/>
  <c r="N34" i="1"/>
  <c r="M34" i="1"/>
  <c r="L34" i="1"/>
  <c r="K34" i="1"/>
  <c r="J34" i="1"/>
  <c r="I34" i="1"/>
  <c r="S34" i="1" s="1"/>
  <c r="H34" i="1"/>
  <c r="G34" i="1"/>
  <c r="F34" i="1"/>
  <c r="C34" i="1"/>
  <c r="B34" i="1"/>
  <c r="E34" i="1" s="1"/>
  <c r="S33" i="1"/>
  <c r="R33" i="1"/>
  <c r="Q33" i="1"/>
  <c r="U33" i="1" s="1"/>
  <c r="P33" i="1"/>
  <c r="T33" i="1" s="1"/>
  <c r="E33" i="1"/>
  <c r="O31" i="1"/>
  <c r="N31" i="1"/>
  <c r="M31" i="1"/>
  <c r="L31" i="1"/>
  <c r="K31" i="1"/>
  <c r="J31" i="1"/>
  <c r="I31" i="1"/>
  <c r="H31" i="1"/>
  <c r="G31" i="1"/>
  <c r="F31" i="1"/>
  <c r="C31" i="1"/>
  <c r="B31" i="1"/>
  <c r="E31" i="1" s="1"/>
  <c r="T30" i="1"/>
  <c r="S30" i="1"/>
  <c r="R30" i="1"/>
  <c r="Q30" i="1"/>
  <c r="P30" i="1"/>
  <c r="E30" i="1"/>
  <c r="T29" i="1"/>
  <c r="S29" i="1"/>
  <c r="R29" i="1"/>
  <c r="Q29" i="1"/>
  <c r="P29" i="1"/>
  <c r="E29" i="1"/>
  <c r="U29" i="1" s="1"/>
  <c r="S28" i="1"/>
  <c r="R28" i="1"/>
  <c r="Q28" i="1"/>
  <c r="P28" i="1"/>
  <c r="E28" i="1"/>
  <c r="S27" i="1"/>
  <c r="R27" i="1"/>
  <c r="Q27" i="1"/>
  <c r="P27" i="1"/>
  <c r="E27" i="1"/>
  <c r="O25" i="1"/>
  <c r="N25" i="1"/>
  <c r="M25" i="1"/>
  <c r="L25" i="1"/>
  <c r="K25" i="1"/>
  <c r="J25" i="1"/>
  <c r="I25" i="1"/>
  <c r="H25" i="1"/>
  <c r="R25" i="1" s="1"/>
  <c r="G25" i="1"/>
  <c r="F25" i="1"/>
  <c r="C25" i="1"/>
  <c r="B25" i="1"/>
  <c r="E25" i="1" s="1"/>
  <c r="S24" i="1"/>
  <c r="R24" i="1"/>
  <c r="Q24" i="1"/>
  <c r="P24" i="1"/>
  <c r="E24" i="1"/>
  <c r="U23" i="1"/>
  <c r="S23" i="1"/>
  <c r="R23" i="1"/>
  <c r="Q23" i="1"/>
  <c r="P23" i="1"/>
  <c r="E23" i="1"/>
  <c r="T23" i="1" s="1"/>
  <c r="T22" i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T18" i="1"/>
  <c r="S18" i="1"/>
  <c r="R18" i="1"/>
  <c r="Q18" i="1"/>
  <c r="P18" i="1"/>
  <c r="E18" i="1"/>
  <c r="O16" i="1"/>
  <c r="N16" i="1"/>
  <c r="M16" i="1"/>
  <c r="L16" i="1"/>
  <c r="K16" i="1"/>
  <c r="J16" i="1"/>
  <c r="I16" i="1"/>
  <c r="S16" i="1" s="1"/>
  <c r="H16" i="1"/>
  <c r="R16" i="1" s="1"/>
  <c r="G16" i="1"/>
  <c r="F16" i="1"/>
  <c r="E16" i="1"/>
  <c r="C16" i="1"/>
  <c r="B16" i="1"/>
  <c r="T15" i="1"/>
  <c r="S15" i="1"/>
  <c r="R15" i="1"/>
  <c r="Q15" i="1"/>
  <c r="P15" i="1"/>
  <c r="E15" i="1"/>
  <c r="U15" i="1" s="1"/>
  <c r="S14" i="1"/>
  <c r="R14" i="1"/>
  <c r="Q14" i="1"/>
  <c r="P14" i="1"/>
  <c r="E14" i="1"/>
  <c r="S13" i="1"/>
  <c r="R13" i="1"/>
  <c r="Q13" i="1"/>
  <c r="P13" i="1"/>
  <c r="E13" i="1"/>
  <c r="U12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U9" i="1" s="1"/>
  <c r="U14" i="8" l="1"/>
  <c r="T14" i="8"/>
  <c r="T37" i="4"/>
  <c r="U37" i="4"/>
  <c r="U56" i="4"/>
  <c r="T56" i="4"/>
  <c r="U20" i="5"/>
  <c r="T20" i="5"/>
  <c r="S41" i="6"/>
  <c r="Q41" i="6"/>
  <c r="U12" i="7"/>
  <c r="T12" i="7"/>
  <c r="T53" i="8"/>
  <c r="U53" i="8"/>
  <c r="U37" i="10"/>
  <c r="T37" i="10"/>
  <c r="U24" i="11"/>
  <c r="T24" i="11"/>
  <c r="T59" i="13"/>
  <c r="U59" i="13"/>
  <c r="Q25" i="14"/>
  <c r="S25" i="14"/>
  <c r="U46" i="18"/>
  <c r="T46" i="18"/>
  <c r="T39" i="19"/>
  <c r="U39" i="19"/>
  <c r="T13" i="22"/>
  <c r="U13" i="22"/>
  <c r="T9" i="1"/>
  <c r="T11" i="1"/>
  <c r="T62" i="1"/>
  <c r="T13" i="2"/>
  <c r="P25" i="2"/>
  <c r="Q25" i="2"/>
  <c r="S34" i="2"/>
  <c r="T51" i="2"/>
  <c r="Q87" i="2"/>
  <c r="U91" i="2"/>
  <c r="T93" i="2"/>
  <c r="U10" i="3"/>
  <c r="T13" i="3"/>
  <c r="P25" i="3"/>
  <c r="R25" i="3"/>
  <c r="U44" i="3"/>
  <c r="U33" i="4"/>
  <c r="T33" i="4"/>
  <c r="U71" i="4"/>
  <c r="U90" i="4"/>
  <c r="T90" i="4"/>
  <c r="U37" i="5"/>
  <c r="T37" i="5"/>
  <c r="T24" i="6"/>
  <c r="U24" i="6"/>
  <c r="T59" i="6"/>
  <c r="U59" i="6"/>
  <c r="U65" i="6"/>
  <c r="T65" i="6"/>
  <c r="T56" i="8"/>
  <c r="U56" i="8"/>
  <c r="U22" i="10"/>
  <c r="T22" i="10"/>
  <c r="U90" i="10"/>
  <c r="T90" i="10"/>
  <c r="T91" i="8"/>
  <c r="U91" i="8"/>
  <c r="P31" i="1"/>
  <c r="T37" i="1"/>
  <c r="R25" i="2"/>
  <c r="P41" i="2"/>
  <c r="T50" i="2"/>
  <c r="U65" i="2"/>
  <c r="T92" i="2"/>
  <c r="T12" i="3"/>
  <c r="Q25" i="3"/>
  <c r="S25" i="3"/>
  <c r="P34" i="4"/>
  <c r="P73" i="4"/>
  <c r="R73" i="4"/>
  <c r="T50" i="5"/>
  <c r="U50" i="5"/>
  <c r="U92" i="5"/>
  <c r="T92" i="5"/>
  <c r="U57" i="6"/>
  <c r="U90" i="6"/>
  <c r="U23" i="8"/>
  <c r="T23" i="8"/>
  <c r="R87" i="10"/>
  <c r="U10" i="11"/>
  <c r="T10" i="11"/>
  <c r="T71" i="17"/>
  <c r="U71" i="17"/>
  <c r="T46" i="3"/>
  <c r="U46" i="3"/>
  <c r="T93" i="5"/>
  <c r="U93" i="5"/>
  <c r="S41" i="1"/>
  <c r="T58" i="1"/>
  <c r="E31" i="2"/>
  <c r="T52" i="2"/>
  <c r="T64" i="2"/>
  <c r="S72" i="2"/>
  <c r="U96" i="2"/>
  <c r="P34" i="3"/>
  <c r="T34" i="3" s="1"/>
  <c r="Q41" i="3"/>
  <c r="T86" i="3"/>
  <c r="U86" i="3"/>
  <c r="U18" i="4"/>
  <c r="T18" i="4"/>
  <c r="T11" i="5"/>
  <c r="U11" i="5"/>
  <c r="T13" i="6"/>
  <c r="U13" i="6"/>
  <c r="U37" i="6"/>
  <c r="T37" i="6"/>
  <c r="P41" i="7"/>
  <c r="R41" i="7"/>
  <c r="U33" i="8"/>
  <c r="T33" i="8"/>
  <c r="T95" i="10"/>
  <c r="U95" i="10"/>
  <c r="U13" i="17"/>
  <c r="T13" i="17"/>
  <c r="U18" i="1"/>
  <c r="T20" i="1"/>
  <c r="S25" i="1"/>
  <c r="U30" i="1"/>
  <c r="R31" i="1"/>
  <c r="U48" i="1"/>
  <c r="T57" i="1"/>
  <c r="T90" i="1"/>
  <c r="S16" i="2"/>
  <c r="T24" i="2"/>
  <c r="T48" i="2"/>
  <c r="T23" i="3"/>
  <c r="Q34" i="3"/>
  <c r="U34" i="3" s="1"/>
  <c r="T57" i="3"/>
  <c r="U57" i="3"/>
  <c r="S16" i="5"/>
  <c r="Q16" i="5"/>
  <c r="U38" i="7"/>
  <c r="U62" i="7"/>
  <c r="T62" i="7"/>
  <c r="T15" i="8"/>
  <c r="U15" i="8"/>
  <c r="U14" i="10"/>
  <c r="T14" i="10"/>
  <c r="T19" i="1"/>
  <c r="S31" i="1"/>
  <c r="T47" i="1"/>
  <c r="T71" i="1"/>
  <c r="S72" i="1"/>
  <c r="T89" i="1"/>
  <c r="U92" i="1"/>
  <c r="T11" i="2"/>
  <c r="T23" i="2"/>
  <c r="T40" i="2"/>
  <c r="U53" i="2"/>
  <c r="T63" i="2"/>
  <c r="P73" i="2"/>
  <c r="U95" i="2"/>
  <c r="U19" i="3"/>
  <c r="T22" i="3"/>
  <c r="E25" i="3"/>
  <c r="U29" i="3"/>
  <c r="R34" i="3"/>
  <c r="T40" i="3"/>
  <c r="T48" i="4"/>
  <c r="U48" i="4"/>
  <c r="U49" i="5"/>
  <c r="T49" i="5"/>
  <c r="T89" i="7"/>
  <c r="U89" i="7"/>
  <c r="U63" i="8"/>
  <c r="T63" i="8"/>
  <c r="U46" i="9"/>
  <c r="T46" i="9"/>
  <c r="U66" i="10"/>
  <c r="T66" i="10"/>
  <c r="Q31" i="15"/>
  <c r="S31" i="15"/>
  <c r="U50" i="15"/>
  <c r="T50" i="15"/>
  <c r="U62" i="15"/>
  <c r="T62" i="15"/>
  <c r="U12" i="16"/>
  <c r="T12" i="16"/>
  <c r="Q31" i="16"/>
  <c r="S31" i="16"/>
  <c r="U21" i="1"/>
  <c r="R34" i="1"/>
  <c r="U43" i="1"/>
  <c r="T37" i="2"/>
  <c r="E41" i="2"/>
  <c r="E68" i="2"/>
  <c r="Q73" i="2"/>
  <c r="S34" i="3"/>
  <c r="T91" i="4"/>
  <c r="U91" i="4"/>
  <c r="U10" i="5"/>
  <c r="T10" i="5"/>
  <c r="U12" i="6"/>
  <c r="T12" i="6"/>
  <c r="U50" i="6"/>
  <c r="T50" i="6"/>
  <c r="U30" i="8"/>
  <c r="U94" i="8"/>
  <c r="T94" i="8"/>
  <c r="R25" i="10"/>
  <c r="T63" i="14"/>
  <c r="U63" i="14"/>
  <c r="T56" i="3"/>
  <c r="U71" i="3"/>
  <c r="T30" i="4"/>
  <c r="T47" i="4"/>
  <c r="S54" i="4"/>
  <c r="E60" i="4"/>
  <c r="E72" i="4"/>
  <c r="R16" i="5"/>
  <c r="P34" i="5"/>
  <c r="P87" i="5"/>
  <c r="E16" i="6"/>
  <c r="T23" i="6"/>
  <c r="U33" i="6"/>
  <c r="T56" i="6"/>
  <c r="U64" i="6"/>
  <c r="S72" i="6"/>
  <c r="U91" i="6"/>
  <c r="E16" i="7"/>
  <c r="U43" i="7"/>
  <c r="Q72" i="7"/>
  <c r="P25" i="8"/>
  <c r="R25" i="8"/>
  <c r="E25" i="9"/>
  <c r="E41" i="9"/>
  <c r="E72" i="9"/>
  <c r="T91" i="9"/>
  <c r="S16" i="10"/>
  <c r="R54" i="10"/>
  <c r="S87" i="10"/>
  <c r="U18" i="11"/>
  <c r="R25" i="11"/>
  <c r="T28" i="11"/>
  <c r="U28" i="11"/>
  <c r="U19" i="13"/>
  <c r="T19" i="13"/>
  <c r="R34" i="13"/>
  <c r="U36" i="13"/>
  <c r="T36" i="13"/>
  <c r="Q74" i="16"/>
  <c r="E25" i="17"/>
  <c r="R16" i="18"/>
  <c r="T18" i="18"/>
  <c r="U18" i="18"/>
  <c r="U91" i="18"/>
  <c r="T91" i="18"/>
  <c r="U53" i="20"/>
  <c r="R72" i="22"/>
  <c r="R16" i="10"/>
  <c r="P60" i="10"/>
  <c r="R60" i="10"/>
  <c r="R74" i="10"/>
  <c r="T66" i="11"/>
  <c r="U66" i="11"/>
  <c r="U92" i="11"/>
  <c r="T92" i="11"/>
  <c r="U88" i="12"/>
  <c r="T88" i="12"/>
  <c r="U10" i="13"/>
  <c r="T10" i="13"/>
  <c r="U59" i="14"/>
  <c r="T59" i="14"/>
  <c r="U18" i="16"/>
  <c r="T18" i="16"/>
  <c r="U86" i="16"/>
  <c r="T86" i="16"/>
  <c r="T20" i="20"/>
  <c r="U20" i="20"/>
  <c r="U50" i="20"/>
  <c r="T50" i="20"/>
  <c r="U20" i="25"/>
  <c r="T20" i="25"/>
  <c r="E72" i="3"/>
  <c r="T94" i="3"/>
  <c r="T13" i="4"/>
  <c r="T28" i="4"/>
  <c r="T45" i="4"/>
  <c r="E34" i="7"/>
  <c r="S41" i="7"/>
  <c r="R34" i="8"/>
  <c r="U36" i="12"/>
  <c r="T36" i="12"/>
  <c r="U71" i="12"/>
  <c r="T71" i="12"/>
  <c r="U24" i="15"/>
  <c r="T24" i="15"/>
  <c r="U38" i="19"/>
  <c r="T38" i="19"/>
  <c r="S41" i="20"/>
  <c r="Q41" i="20"/>
  <c r="U43" i="20"/>
  <c r="T43" i="20"/>
  <c r="Q67" i="20"/>
  <c r="S67" i="20"/>
  <c r="R73" i="3"/>
  <c r="R34" i="4"/>
  <c r="Q60" i="4"/>
  <c r="T21" i="5"/>
  <c r="P41" i="5"/>
  <c r="R41" i="5"/>
  <c r="R16" i="6"/>
  <c r="Q54" i="6"/>
  <c r="U54" i="6" s="1"/>
  <c r="T13" i="7"/>
  <c r="T20" i="7"/>
  <c r="U40" i="7"/>
  <c r="R16" i="8"/>
  <c r="E68" i="8"/>
  <c r="Q73" i="8"/>
  <c r="P25" i="9"/>
  <c r="E72" i="10"/>
  <c r="Q73" i="10"/>
  <c r="U37" i="11"/>
  <c r="T37" i="11"/>
  <c r="S73" i="11"/>
  <c r="Q73" i="11"/>
  <c r="Q34" i="12"/>
  <c r="S34" i="12"/>
  <c r="U66" i="13"/>
  <c r="T66" i="13"/>
  <c r="U88" i="13"/>
  <c r="T88" i="13"/>
  <c r="U9" i="14"/>
  <c r="T9" i="14"/>
  <c r="U22" i="14"/>
  <c r="T22" i="14"/>
  <c r="U90" i="14"/>
  <c r="T90" i="14"/>
  <c r="U27" i="16"/>
  <c r="T27" i="16"/>
  <c r="T47" i="17"/>
  <c r="U47" i="17"/>
  <c r="U53" i="17"/>
  <c r="U59" i="17"/>
  <c r="T59" i="17"/>
  <c r="T39" i="20"/>
  <c r="U39" i="20"/>
  <c r="T53" i="22"/>
  <c r="U53" i="22"/>
  <c r="T63" i="22"/>
  <c r="U63" i="22"/>
  <c r="U92" i="23"/>
  <c r="T92" i="23"/>
  <c r="U18" i="24"/>
  <c r="T18" i="24"/>
  <c r="E67" i="3"/>
  <c r="Q41" i="5"/>
  <c r="S41" i="5"/>
  <c r="Q16" i="6"/>
  <c r="U10" i="7"/>
  <c r="Q31" i="7"/>
  <c r="R25" i="9"/>
  <c r="R41" i="9"/>
  <c r="U44" i="9"/>
  <c r="R72" i="9"/>
  <c r="E16" i="10"/>
  <c r="E34" i="10"/>
  <c r="Q16" i="13"/>
  <c r="R34" i="14"/>
  <c r="U36" i="14"/>
  <c r="R72" i="14"/>
  <c r="Q25" i="16"/>
  <c r="S25" i="16"/>
  <c r="U47" i="18"/>
  <c r="T47" i="18"/>
  <c r="T50" i="19"/>
  <c r="U50" i="19"/>
  <c r="P31" i="5"/>
  <c r="E54" i="5"/>
  <c r="Q67" i="5"/>
  <c r="Q25" i="6"/>
  <c r="S25" i="6"/>
  <c r="S73" i="6"/>
  <c r="T11" i="7"/>
  <c r="T19" i="7"/>
  <c r="T21" i="7"/>
  <c r="T30" i="7"/>
  <c r="R34" i="7"/>
  <c r="T39" i="7"/>
  <c r="T47" i="7"/>
  <c r="U52" i="7"/>
  <c r="Q73" i="7"/>
  <c r="P87" i="8"/>
  <c r="P115" i="8" s="1"/>
  <c r="P16" i="9"/>
  <c r="Q41" i="9"/>
  <c r="T45" i="9"/>
  <c r="T65" i="9"/>
  <c r="T70" i="9"/>
  <c r="U91" i="9"/>
  <c r="T94" i="9"/>
  <c r="T21" i="10"/>
  <c r="T36" i="10"/>
  <c r="Q41" i="10"/>
  <c r="T94" i="10"/>
  <c r="U52" i="11"/>
  <c r="U96" i="11"/>
  <c r="U12" i="12"/>
  <c r="T12" i="12"/>
  <c r="U70" i="12"/>
  <c r="T70" i="12"/>
  <c r="Q87" i="13"/>
  <c r="U40" i="14"/>
  <c r="U23" i="15"/>
  <c r="T23" i="15"/>
  <c r="Q16" i="17"/>
  <c r="R73" i="17"/>
  <c r="Q31" i="21"/>
  <c r="S31" i="21"/>
  <c r="T56" i="21"/>
  <c r="U56" i="21"/>
  <c r="Q67" i="23"/>
  <c r="S67" i="23"/>
  <c r="E41" i="3"/>
  <c r="Q72" i="3"/>
  <c r="Q67" i="4"/>
  <c r="P41" i="6"/>
  <c r="E54" i="6"/>
  <c r="S16" i="7"/>
  <c r="E16" i="8"/>
  <c r="E34" i="8"/>
  <c r="E60" i="8"/>
  <c r="U70" i="9"/>
  <c r="R87" i="9"/>
  <c r="U13" i="10"/>
  <c r="U52" i="10"/>
  <c r="T59" i="10"/>
  <c r="T65" i="10"/>
  <c r="E73" i="10"/>
  <c r="Q87" i="10"/>
  <c r="T89" i="10"/>
  <c r="U23" i="11"/>
  <c r="U50" i="11"/>
  <c r="T50" i="11"/>
  <c r="Q72" i="11"/>
  <c r="U29" i="12"/>
  <c r="U44" i="12"/>
  <c r="U64" i="12"/>
  <c r="T64" i="12"/>
  <c r="U89" i="12"/>
  <c r="T89" i="12"/>
  <c r="U21" i="14"/>
  <c r="T21" i="14"/>
  <c r="U30" i="14"/>
  <c r="T30" i="14"/>
  <c r="Q25" i="15"/>
  <c r="U46" i="16"/>
  <c r="U29" i="17"/>
  <c r="Q16" i="21"/>
  <c r="U52" i="22"/>
  <c r="T52" i="22"/>
  <c r="T70" i="11"/>
  <c r="E73" i="11"/>
  <c r="T14" i="12"/>
  <c r="T28" i="12"/>
  <c r="R34" i="12"/>
  <c r="E31" i="13"/>
  <c r="E60" i="13"/>
  <c r="R73" i="13"/>
  <c r="E41" i="14"/>
  <c r="E73" i="14"/>
  <c r="T40" i="15"/>
  <c r="P72" i="15"/>
  <c r="T45" i="16"/>
  <c r="P74" i="16"/>
  <c r="R41" i="17"/>
  <c r="T46" i="17"/>
  <c r="T88" i="17"/>
  <c r="T92" i="17"/>
  <c r="U92" i="17"/>
  <c r="U9" i="18"/>
  <c r="U27" i="18"/>
  <c r="T70" i="18"/>
  <c r="U48" i="19"/>
  <c r="T66" i="19"/>
  <c r="E73" i="19"/>
  <c r="R74" i="19"/>
  <c r="U10" i="20"/>
  <c r="U13" i="20"/>
  <c r="R73" i="20"/>
  <c r="Q34" i="21"/>
  <c r="S34" i="21"/>
  <c r="S54" i="21"/>
  <c r="Q54" i="21"/>
  <c r="P68" i="21"/>
  <c r="S41" i="22"/>
  <c r="U65" i="22"/>
  <c r="T70" i="22"/>
  <c r="U70" i="22"/>
  <c r="U29" i="23"/>
  <c r="T45" i="23"/>
  <c r="U45" i="23"/>
  <c r="T13" i="24"/>
  <c r="U24" i="24"/>
  <c r="E67" i="12"/>
  <c r="P72" i="12"/>
  <c r="R72" i="12"/>
  <c r="T15" i="13"/>
  <c r="R16" i="13"/>
  <c r="T20" i="13"/>
  <c r="T37" i="13"/>
  <c r="T71" i="13"/>
  <c r="T90" i="13"/>
  <c r="T37" i="14"/>
  <c r="T51" i="14"/>
  <c r="T92" i="14"/>
  <c r="P16" i="15"/>
  <c r="R16" i="15"/>
  <c r="P25" i="15"/>
  <c r="T38" i="15"/>
  <c r="T70" i="15"/>
  <c r="P34" i="16"/>
  <c r="T34" i="16" s="1"/>
  <c r="R34" i="16"/>
  <c r="P31" i="17"/>
  <c r="R31" i="17"/>
  <c r="T90" i="18"/>
  <c r="U90" i="18"/>
  <c r="T52" i="20"/>
  <c r="U52" i="20"/>
  <c r="U86" i="20"/>
  <c r="T86" i="20"/>
  <c r="R72" i="21"/>
  <c r="T71" i="22"/>
  <c r="U48" i="25"/>
  <c r="T48" i="25"/>
  <c r="T49" i="11"/>
  <c r="Q74" i="11"/>
  <c r="U46" i="12"/>
  <c r="T65" i="12"/>
  <c r="U11" i="13"/>
  <c r="T14" i="13"/>
  <c r="S16" i="13"/>
  <c r="T56" i="13"/>
  <c r="T89" i="13"/>
  <c r="T10" i="14"/>
  <c r="T23" i="14"/>
  <c r="T50" i="14"/>
  <c r="R73" i="14"/>
  <c r="T91" i="14"/>
  <c r="T11" i="15"/>
  <c r="R25" i="15"/>
  <c r="Q34" i="15"/>
  <c r="T51" i="15"/>
  <c r="T56" i="15"/>
  <c r="T63" i="15"/>
  <c r="P67" i="15"/>
  <c r="R67" i="15"/>
  <c r="T92" i="15"/>
  <c r="T13" i="16"/>
  <c r="E16" i="16"/>
  <c r="T19" i="16"/>
  <c r="T28" i="16"/>
  <c r="Q34" i="16"/>
  <c r="S34" i="16"/>
  <c r="T51" i="16"/>
  <c r="T56" i="16"/>
  <c r="Q67" i="16"/>
  <c r="R73" i="16"/>
  <c r="T21" i="17"/>
  <c r="Q31" i="17"/>
  <c r="S31" i="17"/>
  <c r="T52" i="17"/>
  <c r="U70" i="17"/>
  <c r="T14" i="18"/>
  <c r="T29" i="18"/>
  <c r="U53" i="18"/>
  <c r="T58" i="18"/>
  <c r="T71" i="19"/>
  <c r="U91" i="19"/>
  <c r="P25" i="20"/>
  <c r="R25" i="20"/>
  <c r="U95" i="20"/>
  <c r="T13" i="21"/>
  <c r="U18" i="21"/>
  <c r="U63" i="21"/>
  <c r="S67" i="21"/>
  <c r="U89" i="21"/>
  <c r="T10" i="23"/>
  <c r="Q31" i="24"/>
  <c r="T10" i="25"/>
  <c r="P73" i="11"/>
  <c r="R16" i="12"/>
  <c r="R87" i="12"/>
  <c r="E16" i="13"/>
  <c r="E25" i="13"/>
  <c r="E72" i="13"/>
  <c r="U52" i="14"/>
  <c r="Q73" i="14"/>
  <c r="E60" i="15"/>
  <c r="Q67" i="15"/>
  <c r="S67" i="15"/>
  <c r="E72" i="15"/>
  <c r="E74" i="16"/>
  <c r="U93" i="16"/>
  <c r="E41" i="17"/>
  <c r="E54" i="17"/>
  <c r="Q67" i="17"/>
  <c r="P73" i="18"/>
  <c r="R73" i="18"/>
  <c r="E72" i="19"/>
  <c r="T27" i="20"/>
  <c r="U27" i="20"/>
  <c r="T30" i="12"/>
  <c r="T33" i="12"/>
  <c r="T45" i="12"/>
  <c r="T53" i="12"/>
  <c r="T63" i="12"/>
  <c r="T9" i="13"/>
  <c r="T18" i="13"/>
  <c r="Q31" i="13"/>
  <c r="U33" i="13"/>
  <c r="Q73" i="13"/>
  <c r="Q41" i="14"/>
  <c r="P73" i="15"/>
  <c r="R73" i="15"/>
  <c r="P41" i="16"/>
  <c r="T41" i="16" s="1"/>
  <c r="E60" i="16"/>
  <c r="E60" i="17"/>
  <c r="P67" i="17"/>
  <c r="R67" i="17"/>
  <c r="U33" i="18"/>
  <c r="Q67" i="18"/>
  <c r="S67" i="18"/>
  <c r="U70" i="18"/>
  <c r="S34" i="19"/>
  <c r="E68" i="19"/>
  <c r="U51" i="20"/>
  <c r="T51" i="20"/>
  <c r="T43" i="21"/>
  <c r="U43" i="21"/>
  <c r="R16" i="22"/>
  <c r="S31" i="22"/>
  <c r="Q31" i="22"/>
  <c r="T86" i="23"/>
  <c r="U86" i="23"/>
  <c r="P72" i="11"/>
  <c r="R72" i="11"/>
  <c r="Q41" i="12"/>
  <c r="E54" i="12"/>
  <c r="E67" i="13"/>
  <c r="R25" i="14"/>
  <c r="E16" i="15"/>
  <c r="S73" i="15"/>
  <c r="R16" i="16"/>
  <c r="R31" i="16"/>
  <c r="E34" i="16"/>
  <c r="E67" i="16"/>
  <c r="P87" i="19"/>
  <c r="P114" i="19" s="1"/>
  <c r="P73" i="20"/>
  <c r="T91" i="20"/>
  <c r="U33" i="21"/>
  <c r="T95" i="22"/>
  <c r="U95" i="22"/>
  <c r="T28" i="23"/>
  <c r="U28" i="23"/>
  <c r="T53" i="23"/>
  <c r="U53" i="23"/>
  <c r="Q73" i="17"/>
  <c r="S73" i="17"/>
  <c r="T11" i="18"/>
  <c r="Q16" i="18"/>
  <c r="U21" i="18"/>
  <c r="E54" i="18"/>
  <c r="E67" i="18"/>
  <c r="R16" i="19"/>
  <c r="E34" i="19"/>
  <c r="U43" i="19"/>
  <c r="P60" i="19"/>
  <c r="S87" i="19"/>
  <c r="U93" i="19"/>
  <c r="Q25" i="20"/>
  <c r="S25" i="20"/>
  <c r="P41" i="20"/>
  <c r="U91" i="20"/>
  <c r="E31" i="21"/>
  <c r="P54" i="21"/>
  <c r="S68" i="21"/>
  <c r="P73" i="21"/>
  <c r="R73" i="21"/>
  <c r="U10" i="22"/>
  <c r="S16" i="22"/>
  <c r="U56" i="22"/>
  <c r="S72" i="22"/>
  <c r="E73" i="22"/>
  <c r="R87" i="22"/>
  <c r="E31" i="23"/>
  <c r="E60" i="23"/>
  <c r="U15" i="24"/>
  <c r="E25" i="24"/>
  <c r="E31" i="24"/>
  <c r="P34" i="24"/>
  <c r="R72" i="24"/>
  <c r="T9" i="25"/>
  <c r="P16" i="25"/>
  <c r="R16" i="25"/>
  <c r="T70" i="25"/>
  <c r="T19" i="18"/>
  <c r="U23" i="18"/>
  <c r="E25" i="18"/>
  <c r="T28" i="18"/>
  <c r="T20" i="19"/>
  <c r="T11" i="20"/>
  <c r="E16" i="20"/>
  <c r="U33" i="20"/>
  <c r="T40" i="20"/>
  <c r="E67" i="20"/>
  <c r="T12" i="21"/>
  <c r="T27" i="21"/>
  <c r="U30" i="21"/>
  <c r="T39" i="21"/>
  <c r="T52" i="21"/>
  <c r="T66" i="21"/>
  <c r="Q72" i="21"/>
  <c r="S72" i="21"/>
  <c r="U14" i="22"/>
  <c r="E16" i="22"/>
  <c r="T19" i="22"/>
  <c r="U28" i="22"/>
  <c r="P34" i="22"/>
  <c r="T37" i="22"/>
  <c r="T46" i="22"/>
  <c r="E68" i="22"/>
  <c r="Q16" i="23"/>
  <c r="S16" i="23"/>
  <c r="Q41" i="23"/>
  <c r="T65" i="23"/>
  <c r="P73" i="23"/>
  <c r="R73" i="23"/>
  <c r="T12" i="24"/>
  <c r="Q34" i="24"/>
  <c r="T40" i="24"/>
  <c r="T66" i="24"/>
  <c r="T70" i="24"/>
  <c r="Q73" i="24"/>
  <c r="T94" i="24"/>
  <c r="T14" i="25"/>
  <c r="U66" i="25"/>
  <c r="T66" i="25"/>
  <c r="Q72" i="18"/>
  <c r="S72" i="18"/>
  <c r="U33" i="19"/>
  <c r="E41" i="20"/>
  <c r="S72" i="20"/>
  <c r="P31" i="21"/>
  <c r="T31" i="21" s="1"/>
  <c r="E73" i="21"/>
  <c r="S34" i="22"/>
  <c r="R41" i="22"/>
  <c r="R73" i="22"/>
  <c r="T93" i="22"/>
  <c r="Q54" i="23"/>
  <c r="E34" i="24"/>
  <c r="E16" i="25"/>
  <c r="T11" i="26"/>
  <c r="U11" i="26"/>
  <c r="U28" i="25"/>
  <c r="T28" i="25"/>
  <c r="U96" i="25"/>
  <c r="T96" i="25"/>
  <c r="T10" i="18"/>
  <c r="U52" i="18"/>
  <c r="Q25" i="19"/>
  <c r="E31" i="19"/>
  <c r="E41" i="19"/>
  <c r="Q87" i="19"/>
  <c r="E72" i="20"/>
  <c r="P16" i="21"/>
  <c r="R16" i="21"/>
  <c r="P34" i="21"/>
  <c r="E72" i="21"/>
  <c r="P31" i="22"/>
  <c r="E60" i="22"/>
  <c r="E16" i="23"/>
  <c r="E25" i="23"/>
  <c r="E41" i="23"/>
  <c r="Q73" i="23"/>
  <c r="E73" i="24"/>
  <c r="U33" i="26"/>
  <c r="T33" i="26"/>
  <c r="U10" i="26"/>
  <c r="T13" i="26"/>
  <c r="U49" i="26"/>
  <c r="U53" i="26"/>
  <c r="T91" i="26"/>
  <c r="T93" i="26"/>
  <c r="T28" i="27"/>
  <c r="Q31" i="27"/>
  <c r="T43" i="27"/>
  <c r="T47" i="27"/>
  <c r="T51" i="27"/>
  <c r="U71" i="27"/>
  <c r="U93" i="27"/>
  <c r="U13" i="28"/>
  <c r="U21" i="28"/>
  <c r="P25" i="28"/>
  <c r="U27" i="28"/>
  <c r="R34" i="28"/>
  <c r="T38" i="28"/>
  <c r="U50" i="28"/>
  <c r="T70" i="28"/>
  <c r="P73" i="28"/>
  <c r="R73" i="28"/>
  <c r="T88" i="28"/>
  <c r="T96" i="28"/>
  <c r="P16" i="29"/>
  <c r="Q16" i="29"/>
  <c r="U18" i="29"/>
  <c r="Q31" i="29"/>
  <c r="S31" i="29"/>
  <c r="T40" i="29"/>
  <c r="U44" i="29"/>
  <c r="U53" i="29"/>
  <c r="T71" i="29"/>
  <c r="T10" i="30"/>
  <c r="T12" i="30"/>
  <c r="Q16" i="30"/>
  <c r="T29" i="30"/>
  <c r="U38" i="30"/>
  <c r="U49" i="30"/>
  <c r="T57" i="30"/>
  <c r="Q87" i="30"/>
  <c r="U87" i="30" s="1"/>
  <c r="T9" i="31"/>
  <c r="T30" i="31"/>
  <c r="U33" i="31"/>
  <c r="T39" i="31"/>
  <c r="U51" i="31"/>
  <c r="U64" i="31"/>
  <c r="T71" i="31"/>
  <c r="Q16" i="32"/>
  <c r="T24" i="32"/>
  <c r="U28" i="32"/>
  <c r="S31" i="32"/>
  <c r="R34" i="32"/>
  <c r="U39" i="32"/>
  <c r="T64" i="32"/>
  <c r="E72" i="32"/>
  <c r="E81" i="4"/>
  <c r="T111" i="32"/>
  <c r="U98" i="24"/>
  <c r="L114" i="22"/>
  <c r="R114" i="22" s="1"/>
  <c r="T98" i="15"/>
  <c r="T112" i="14"/>
  <c r="U101" i="10"/>
  <c r="U103" i="10"/>
  <c r="Q34" i="25"/>
  <c r="S73" i="25"/>
  <c r="T23" i="26"/>
  <c r="T28" i="26"/>
  <c r="Q41" i="26"/>
  <c r="U57" i="26"/>
  <c r="T63" i="26"/>
  <c r="Q67" i="26"/>
  <c r="S73" i="26"/>
  <c r="U30" i="27"/>
  <c r="P31" i="27"/>
  <c r="R31" i="27"/>
  <c r="R16" i="28"/>
  <c r="S25" i="28"/>
  <c r="T39" i="28"/>
  <c r="S60" i="28"/>
  <c r="E67" i="28"/>
  <c r="U92" i="28"/>
  <c r="U11" i="29"/>
  <c r="E41" i="29"/>
  <c r="U52" i="29"/>
  <c r="E54" i="29"/>
  <c r="T57" i="29"/>
  <c r="E72" i="29"/>
  <c r="R74" i="29"/>
  <c r="U93" i="29"/>
  <c r="U24" i="30"/>
  <c r="U33" i="30"/>
  <c r="R72" i="30"/>
  <c r="U90" i="30"/>
  <c r="U13" i="31"/>
  <c r="S25" i="31"/>
  <c r="T52" i="31"/>
  <c r="U57" i="31"/>
  <c r="S34" i="32"/>
  <c r="T99" i="1"/>
  <c r="T59" i="25"/>
  <c r="E67" i="25"/>
  <c r="U93" i="25"/>
  <c r="U95" i="25"/>
  <c r="T19" i="26"/>
  <c r="E54" i="26"/>
  <c r="Q54" i="26"/>
  <c r="R73" i="26"/>
  <c r="T90" i="26"/>
  <c r="E74" i="28"/>
  <c r="E34" i="30"/>
  <c r="E68" i="30"/>
  <c r="T10" i="31"/>
  <c r="E31" i="31"/>
  <c r="S41" i="32"/>
  <c r="R73" i="32"/>
  <c r="E81" i="10"/>
  <c r="T108" i="26"/>
  <c r="T111" i="25"/>
  <c r="T111" i="24"/>
  <c r="T109" i="22"/>
  <c r="U106" i="16"/>
  <c r="T111" i="16"/>
  <c r="U111" i="9"/>
  <c r="R72" i="26"/>
  <c r="S73" i="32"/>
  <c r="T105" i="7"/>
  <c r="U110" i="3"/>
  <c r="E34" i="25"/>
  <c r="Q41" i="25"/>
  <c r="T53" i="25"/>
  <c r="U70" i="25"/>
  <c r="T89" i="25"/>
  <c r="U18" i="26"/>
  <c r="P25" i="26"/>
  <c r="R25" i="26"/>
  <c r="Q72" i="26"/>
  <c r="E73" i="26"/>
  <c r="T39" i="27"/>
  <c r="T45" i="27"/>
  <c r="T49" i="27"/>
  <c r="T90" i="27"/>
  <c r="T23" i="28"/>
  <c r="T40" i="28"/>
  <c r="T44" i="28"/>
  <c r="U48" i="28"/>
  <c r="T52" i="28"/>
  <c r="Q72" i="28"/>
  <c r="U93" i="28"/>
  <c r="E16" i="29"/>
  <c r="Q34" i="29"/>
  <c r="T47" i="29"/>
  <c r="U59" i="29"/>
  <c r="T62" i="29"/>
  <c r="R73" i="29"/>
  <c r="T90" i="29"/>
  <c r="T94" i="29"/>
  <c r="Q31" i="30"/>
  <c r="T40" i="30"/>
  <c r="U47" i="30"/>
  <c r="T59" i="30"/>
  <c r="T65" i="30"/>
  <c r="U92" i="30"/>
  <c r="U15" i="31"/>
  <c r="T20" i="31"/>
  <c r="U24" i="31"/>
  <c r="U91" i="31"/>
  <c r="U14" i="32"/>
  <c r="T20" i="32"/>
  <c r="E31" i="32"/>
  <c r="T52" i="32"/>
  <c r="U56" i="32"/>
  <c r="U59" i="32"/>
  <c r="T92" i="32"/>
  <c r="T96" i="32"/>
  <c r="E81" i="1"/>
  <c r="E81" i="5"/>
  <c r="T107" i="1"/>
  <c r="T105" i="32"/>
  <c r="T105" i="22"/>
  <c r="T104" i="21"/>
  <c r="Q31" i="25"/>
  <c r="T37" i="25"/>
  <c r="T71" i="25"/>
  <c r="T91" i="25"/>
  <c r="Q34" i="26"/>
  <c r="U39" i="26"/>
  <c r="U45" i="26"/>
  <c r="T52" i="26"/>
  <c r="U10" i="27"/>
  <c r="P16" i="27"/>
  <c r="R16" i="27"/>
  <c r="E31" i="27"/>
  <c r="U33" i="27"/>
  <c r="E16" i="28"/>
  <c r="E25" i="28"/>
  <c r="E41" i="28"/>
  <c r="R34" i="29"/>
  <c r="R72" i="29"/>
  <c r="Q68" i="30"/>
  <c r="T93" i="30"/>
  <c r="T11" i="31"/>
  <c r="U49" i="31"/>
  <c r="T90" i="31"/>
  <c r="U94" i="31"/>
  <c r="U18" i="32"/>
  <c r="U22" i="32"/>
  <c r="P25" i="32"/>
  <c r="E34" i="32"/>
  <c r="T44" i="32"/>
  <c r="U62" i="32"/>
  <c r="Q72" i="32"/>
  <c r="T86" i="32"/>
  <c r="T91" i="32"/>
  <c r="E81" i="17"/>
  <c r="E81" i="13"/>
  <c r="R97" i="14"/>
  <c r="T102" i="11"/>
  <c r="T104" i="11"/>
  <c r="T100" i="4"/>
  <c r="T102" i="4"/>
  <c r="T30" i="25"/>
  <c r="S16" i="26"/>
  <c r="T38" i="26"/>
  <c r="U46" i="26"/>
  <c r="U50" i="26"/>
  <c r="T70" i="26"/>
  <c r="S72" i="26"/>
  <c r="T88" i="26"/>
  <c r="T92" i="26"/>
  <c r="T10" i="27"/>
  <c r="T12" i="27"/>
  <c r="U29" i="27"/>
  <c r="T38" i="27"/>
  <c r="U89" i="27"/>
  <c r="T94" i="27"/>
  <c r="T11" i="28"/>
  <c r="T14" i="28"/>
  <c r="U22" i="28"/>
  <c r="T28" i="28"/>
  <c r="U39" i="28"/>
  <c r="T43" i="28"/>
  <c r="T51" i="28"/>
  <c r="U59" i="28"/>
  <c r="E67" i="29"/>
  <c r="Q72" i="29"/>
  <c r="E73" i="29"/>
  <c r="P87" i="29"/>
  <c r="P25" i="30"/>
  <c r="R25" i="30"/>
  <c r="U30" i="30"/>
  <c r="T37" i="30"/>
  <c r="U39" i="30"/>
  <c r="T43" i="30"/>
  <c r="T45" i="30"/>
  <c r="U50" i="30"/>
  <c r="R68" i="30"/>
  <c r="U23" i="31"/>
  <c r="U40" i="31"/>
  <c r="P60" i="31"/>
  <c r="Q60" i="31"/>
  <c r="T13" i="32"/>
  <c r="E41" i="32"/>
  <c r="U65" i="32"/>
  <c r="T95" i="32"/>
  <c r="T105" i="19"/>
  <c r="T105" i="15"/>
  <c r="U106" i="13"/>
  <c r="E72" i="25"/>
  <c r="T24" i="26"/>
  <c r="U70" i="26"/>
  <c r="Q73" i="26"/>
  <c r="U9" i="28"/>
  <c r="T53" i="28"/>
  <c r="U62" i="28"/>
  <c r="T12" i="29"/>
  <c r="U22" i="29"/>
  <c r="P31" i="29"/>
  <c r="R31" i="29"/>
  <c r="T18" i="30"/>
  <c r="U10" i="31"/>
  <c r="U18" i="31"/>
  <c r="U27" i="31"/>
  <c r="R87" i="31"/>
  <c r="T93" i="31"/>
  <c r="T103" i="1"/>
  <c r="U106" i="7"/>
  <c r="E68" i="32"/>
  <c r="S74" i="32"/>
  <c r="Q54" i="32"/>
  <c r="S54" i="32"/>
  <c r="P60" i="32"/>
  <c r="R60" i="32"/>
  <c r="E74" i="32"/>
  <c r="Q60" i="32"/>
  <c r="S60" i="32"/>
  <c r="Q68" i="32"/>
  <c r="R68" i="32"/>
  <c r="S68" i="32"/>
  <c r="P74" i="32"/>
  <c r="Q74" i="32"/>
  <c r="U74" i="32" s="1"/>
  <c r="T98" i="32"/>
  <c r="U106" i="32"/>
  <c r="U108" i="32"/>
  <c r="R68" i="31"/>
  <c r="U48" i="31"/>
  <c r="E54" i="31"/>
  <c r="E74" i="31"/>
  <c r="E68" i="31"/>
  <c r="U59" i="31"/>
  <c r="T58" i="31"/>
  <c r="T111" i="31"/>
  <c r="E81" i="31"/>
  <c r="U86" i="31"/>
  <c r="R54" i="30"/>
  <c r="U58" i="30"/>
  <c r="R74" i="30"/>
  <c r="T98" i="30"/>
  <c r="U100" i="30"/>
  <c r="T112" i="30"/>
  <c r="T108" i="30"/>
  <c r="U99" i="30"/>
  <c r="U106" i="30"/>
  <c r="E74" i="29"/>
  <c r="Q74" i="29"/>
  <c r="U74" i="29" s="1"/>
  <c r="P68" i="29"/>
  <c r="R68" i="29"/>
  <c r="E68" i="29"/>
  <c r="U98" i="29"/>
  <c r="T108" i="29"/>
  <c r="U106" i="29"/>
  <c r="U111" i="29"/>
  <c r="P54" i="28"/>
  <c r="T54" i="28" s="1"/>
  <c r="R54" i="28"/>
  <c r="Q54" i="28"/>
  <c r="S54" i="28"/>
  <c r="Q68" i="28"/>
  <c r="R68" i="28"/>
  <c r="E68" i="28"/>
  <c r="P74" i="28"/>
  <c r="T74" i="28" s="1"/>
  <c r="S74" i="28"/>
  <c r="R74" i="28"/>
  <c r="T86" i="28"/>
  <c r="E54" i="27"/>
  <c r="U59" i="27"/>
  <c r="E68" i="27"/>
  <c r="T58" i="27"/>
  <c r="E60" i="27"/>
  <c r="P60" i="27"/>
  <c r="R60" i="27"/>
  <c r="R74" i="27"/>
  <c r="T99" i="27"/>
  <c r="T109" i="27"/>
  <c r="T105" i="27"/>
  <c r="P54" i="26"/>
  <c r="R54" i="26"/>
  <c r="R68" i="26"/>
  <c r="E74" i="26"/>
  <c r="E60" i="26"/>
  <c r="T58" i="26"/>
  <c r="Q60" i="26"/>
  <c r="S60" i="26"/>
  <c r="P68" i="26"/>
  <c r="Q68" i="26"/>
  <c r="R74" i="26"/>
  <c r="L114" i="26"/>
  <c r="R114" i="26" s="1"/>
  <c r="U101" i="26"/>
  <c r="T100" i="26"/>
  <c r="U86" i="26"/>
  <c r="S68" i="25"/>
  <c r="E74" i="25"/>
  <c r="R54" i="25"/>
  <c r="S60" i="25"/>
  <c r="R74" i="25"/>
  <c r="S74" i="25"/>
  <c r="T58" i="25"/>
  <c r="P60" i="25"/>
  <c r="R60" i="25"/>
  <c r="R68" i="25"/>
  <c r="Q68" i="24"/>
  <c r="P74" i="24"/>
  <c r="R74" i="24"/>
  <c r="E68" i="24"/>
  <c r="T58" i="24"/>
  <c r="E74" i="24"/>
  <c r="U103" i="24"/>
  <c r="T106" i="24"/>
  <c r="T108" i="24"/>
  <c r="T110" i="24"/>
  <c r="T102" i="24"/>
  <c r="T86" i="24"/>
  <c r="P68" i="23"/>
  <c r="E54" i="23"/>
  <c r="E74" i="23"/>
  <c r="S54" i="23"/>
  <c r="E68" i="23"/>
  <c r="R68" i="23"/>
  <c r="R74" i="23"/>
  <c r="R97" i="23"/>
  <c r="U99" i="23"/>
  <c r="U107" i="23"/>
  <c r="U105" i="23"/>
  <c r="S74" i="22"/>
  <c r="E74" i="22"/>
  <c r="R68" i="22"/>
  <c r="R74" i="22"/>
  <c r="S68" i="22"/>
  <c r="T104" i="22"/>
  <c r="U108" i="22"/>
  <c r="T102" i="22"/>
  <c r="U106" i="22"/>
  <c r="E54" i="21"/>
  <c r="E68" i="21"/>
  <c r="R54" i="21"/>
  <c r="R68" i="21"/>
  <c r="E60" i="21"/>
  <c r="R74" i="21"/>
  <c r="S74" i="21"/>
  <c r="U105" i="21"/>
  <c r="U98" i="21"/>
  <c r="T112" i="21"/>
  <c r="T86" i="21"/>
  <c r="P54" i="20"/>
  <c r="R54" i="20"/>
  <c r="Q54" i="20"/>
  <c r="S54" i="20"/>
  <c r="P74" i="20"/>
  <c r="R74" i="20"/>
  <c r="P68" i="20"/>
  <c r="T68" i="20" s="1"/>
  <c r="Q74" i="20"/>
  <c r="U74" i="20" s="1"/>
  <c r="Q68" i="20"/>
  <c r="R68" i="20"/>
  <c r="S74" i="20"/>
  <c r="E68" i="20"/>
  <c r="T59" i="20"/>
  <c r="T100" i="20"/>
  <c r="T102" i="20"/>
  <c r="U104" i="20"/>
  <c r="T109" i="20"/>
  <c r="T111" i="20"/>
  <c r="T107" i="20"/>
  <c r="T99" i="20"/>
  <c r="T101" i="20"/>
  <c r="T103" i="20"/>
  <c r="U105" i="20"/>
  <c r="R68" i="19"/>
  <c r="R60" i="19"/>
  <c r="Q60" i="19"/>
  <c r="S60" i="19"/>
  <c r="S68" i="19"/>
  <c r="Q74" i="19"/>
  <c r="T59" i="19"/>
  <c r="T58" i="19"/>
  <c r="S74" i="19"/>
  <c r="E60" i="19"/>
  <c r="U101" i="19"/>
  <c r="T108" i="19"/>
  <c r="T110" i="19"/>
  <c r="U104" i="19"/>
  <c r="T106" i="19"/>
  <c r="T100" i="19"/>
  <c r="T48" i="18"/>
  <c r="S68" i="18"/>
  <c r="E74" i="18"/>
  <c r="E60" i="18"/>
  <c r="S74" i="18"/>
  <c r="R68" i="18"/>
  <c r="T100" i="18"/>
  <c r="T102" i="18"/>
  <c r="U109" i="18"/>
  <c r="U101" i="18"/>
  <c r="T108" i="18"/>
  <c r="U86" i="18"/>
  <c r="E74" i="17"/>
  <c r="P54" i="17"/>
  <c r="R54" i="17"/>
  <c r="Q60" i="17"/>
  <c r="P74" i="17"/>
  <c r="Q74" i="17"/>
  <c r="R74" i="17"/>
  <c r="R68" i="17"/>
  <c r="T99" i="17"/>
  <c r="T107" i="17"/>
  <c r="T103" i="17"/>
  <c r="T86" i="17"/>
  <c r="E68" i="16"/>
  <c r="R74" i="16"/>
  <c r="T58" i="16"/>
  <c r="R68" i="16"/>
  <c r="T100" i="16"/>
  <c r="T98" i="16"/>
  <c r="T105" i="16"/>
  <c r="S97" i="16"/>
  <c r="Q68" i="15"/>
  <c r="Q74" i="15"/>
  <c r="R68" i="15"/>
  <c r="P74" i="15"/>
  <c r="P54" i="15"/>
  <c r="R54" i="15"/>
  <c r="S54" i="15"/>
  <c r="S68" i="15"/>
  <c r="S74" i="15"/>
  <c r="E68" i="15"/>
  <c r="R74" i="15"/>
  <c r="E74" i="15"/>
  <c r="T109" i="15"/>
  <c r="U107" i="15"/>
  <c r="U99" i="15"/>
  <c r="T106" i="15"/>
  <c r="T86" i="15"/>
  <c r="R68" i="14"/>
  <c r="Q54" i="14"/>
  <c r="E74" i="14"/>
  <c r="P60" i="14"/>
  <c r="R60" i="14"/>
  <c r="Q68" i="14"/>
  <c r="P74" i="14"/>
  <c r="T74" i="14" s="1"/>
  <c r="Q74" i="14"/>
  <c r="U74" i="14" s="1"/>
  <c r="T58" i="14"/>
  <c r="E68" i="14"/>
  <c r="E60" i="14"/>
  <c r="T60" i="14" s="1"/>
  <c r="T105" i="14"/>
  <c r="U107" i="14"/>
  <c r="T109" i="14"/>
  <c r="T101" i="14"/>
  <c r="E81" i="14"/>
  <c r="E68" i="13"/>
  <c r="Q54" i="13"/>
  <c r="P54" i="13"/>
  <c r="Q68" i="13"/>
  <c r="E74" i="13"/>
  <c r="R54" i="13"/>
  <c r="S68" i="13"/>
  <c r="T58" i="13"/>
  <c r="Q60" i="13"/>
  <c r="S60" i="13"/>
  <c r="R68" i="13"/>
  <c r="U104" i="13"/>
  <c r="T109" i="13"/>
  <c r="T111" i="13"/>
  <c r="E74" i="12"/>
  <c r="S68" i="12"/>
  <c r="R68" i="12"/>
  <c r="R74" i="12"/>
  <c r="E68" i="12"/>
  <c r="U100" i="12"/>
  <c r="T110" i="12"/>
  <c r="T108" i="12"/>
  <c r="T86" i="12"/>
  <c r="P54" i="11"/>
  <c r="Q54" i="11"/>
  <c r="R68" i="11"/>
  <c r="E74" i="11"/>
  <c r="E60" i="11"/>
  <c r="P60" i="11"/>
  <c r="R60" i="11"/>
  <c r="P74" i="11"/>
  <c r="T74" i="11" s="1"/>
  <c r="Q60" i="11"/>
  <c r="S60" i="11"/>
  <c r="E68" i="11"/>
  <c r="S74" i="11"/>
  <c r="T105" i="11"/>
  <c r="T110" i="11"/>
  <c r="T112" i="11"/>
  <c r="U86" i="11"/>
  <c r="S54" i="10"/>
  <c r="E54" i="10"/>
  <c r="S60" i="10"/>
  <c r="S68" i="10"/>
  <c r="S74" i="10"/>
  <c r="T58" i="10"/>
  <c r="E60" i="10"/>
  <c r="U60" i="10" s="1"/>
  <c r="R68" i="10"/>
  <c r="U112" i="10"/>
  <c r="T109" i="10"/>
  <c r="T111" i="10"/>
  <c r="E74" i="9"/>
  <c r="P54" i="9"/>
  <c r="Q54" i="9"/>
  <c r="R68" i="9"/>
  <c r="E54" i="9"/>
  <c r="E68" i="9"/>
  <c r="R74" i="9"/>
  <c r="U103" i="9"/>
  <c r="T108" i="9"/>
  <c r="T110" i="9"/>
  <c r="Q54" i="8"/>
  <c r="S54" i="8"/>
  <c r="Q68" i="8"/>
  <c r="U68" i="8" s="1"/>
  <c r="Q74" i="8"/>
  <c r="E74" i="8"/>
  <c r="T106" i="8"/>
  <c r="T104" i="8"/>
  <c r="T109" i="8"/>
  <c r="E60" i="7"/>
  <c r="R68" i="7"/>
  <c r="T101" i="7"/>
  <c r="U98" i="7"/>
  <c r="T48" i="6"/>
  <c r="R68" i="6"/>
  <c r="R74" i="6"/>
  <c r="S74" i="6"/>
  <c r="Q68" i="6"/>
  <c r="E68" i="6"/>
  <c r="Q74" i="6"/>
  <c r="U74" i="6" s="1"/>
  <c r="U99" i="6"/>
  <c r="T110" i="6"/>
  <c r="T112" i="6"/>
  <c r="T108" i="6"/>
  <c r="U86" i="6"/>
  <c r="E68" i="5"/>
  <c r="P54" i="5"/>
  <c r="E74" i="5"/>
  <c r="P68" i="5"/>
  <c r="P60" i="5"/>
  <c r="Q60" i="5"/>
  <c r="S60" i="5"/>
  <c r="S68" i="5"/>
  <c r="R74" i="5"/>
  <c r="Q74" i="5"/>
  <c r="U74" i="5" s="1"/>
  <c r="T98" i="5"/>
  <c r="U112" i="5"/>
  <c r="R97" i="5"/>
  <c r="T106" i="5"/>
  <c r="U104" i="5"/>
  <c r="E54" i="4"/>
  <c r="P68" i="4"/>
  <c r="R68" i="4"/>
  <c r="E74" i="4"/>
  <c r="P54" i="4"/>
  <c r="R54" i="4"/>
  <c r="E68" i="4"/>
  <c r="Q74" i="4"/>
  <c r="R74" i="4"/>
  <c r="S60" i="4"/>
  <c r="S74" i="4"/>
  <c r="U103" i="4"/>
  <c r="T108" i="4"/>
  <c r="T110" i="4"/>
  <c r="T86" i="4"/>
  <c r="R68" i="3"/>
  <c r="P54" i="3"/>
  <c r="Q54" i="3"/>
  <c r="S68" i="3"/>
  <c r="R74" i="3"/>
  <c r="Q74" i="3"/>
  <c r="U74" i="3" s="1"/>
  <c r="E60" i="3"/>
  <c r="T104" i="3"/>
  <c r="U102" i="3"/>
  <c r="M114" i="3"/>
  <c r="S114" i="3" s="1"/>
  <c r="E81" i="3"/>
  <c r="P54" i="2"/>
  <c r="R54" i="2"/>
  <c r="Q54" i="2"/>
  <c r="U54" i="2" s="1"/>
  <c r="S54" i="2"/>
  <c r="E54" i="2"/>
  <c r="E74" i="2"/>
  <c r="Q60" i="2"/>
  <c r="T59" i="2"/>
  <c r="R68" i="2"/>
  <c r="Q74" i="2"/>
  <c r="U74" i="2" s="1"/>
  <c r="R74" i="2"/>
  <c r="T101" i="2"/>
  <c r="T103" i="2"/>
  <c r="T111" i="2"/>
  <c r="U109" i="2"/>
  <c r="U86" i="2"/>
  <c r="E68" i="1"/>
  <c r="S74" i="1"/>
  <c r="R54" i="1"/>
  <c r="S54" i="1"/>
  <c r="T59" i="1"/>
  <c r="R74" i="1"/>
  <c r="P60" i="1"/>
  <c r="R60" i="1"/>
  <c r="R68" i="1"/>
  <c r="T106" i="1"/>
  <c r="U108" i="1"/>
  <c r="U98" i="1"/>
  <c r="T104" i="1"/>
  <c r="T100" i="1"/>
  <c r="U31" i="2"/>
  <c r="T31" i="2"/>
  <c r="U25" i="2"/>
  <c r="T25" i="2"/>
  <c r="U25" i="1"/>
  <c r="U14" i="1"/>
  <c r="T14" i="1"/>
  <c r="P72" i="1"/>
  <c r="U95" i="1"/>
  <c r="T95" i="1"/>
  <c r="U29" i="2"/>
  <c r="T29" i="2"/>
  <c r="U33" i="2"/>
  <c r="T33" i="2"/>
  <c r="Q41" i="2"/>
  <c r="U48" i="3"/>
  <c r="T48" i="3"/>
  <c r="P74" i="3"/>
  <c r="T74" i="3" s="1"/>
  <c r="U31" i="4"/>
  <c r="T31" i="4"/>
  <c r="T34" i="5"/>
  <c r="U28" i="8"/>
  <c r="T28" i="8"/>
  <c r="U65" i="8"/>
  <c r="T65" i="8"/>
  <c r="U93" i="8"/>
  <c r="T93" i="8"/>
  <c r="U29" i="9"/>
  <c r="T29" i="9"/>
  <c r="P31" i="10"/>
  <c r="U63" i="10"/>
  <c r="T63" i="10"/>
  <c r="U73" i="10"/>
  <c r="T73" i="10"/>
  <c r="U72" i="10"/>
  <c r="T72" i="10"/>
  <c r="U70" i="10"/>
  <c r="T70" i="10"/>
  <c r="U87" i="10"/>
  <c r="Q114" i="10"/>
  <c r="U20" i="11"/>
  <c r="T20" i="11"/>
  <c r="U48" i="13"/>
  <c r="T48" i="13"/>
  <c r="U10" i="19"/>
  <c r="T10" i="19"/>
  <c r="U22" i="19"/>
  <c r="T22" i="19"/>
  <c r="U60" i="21"/>
  <c r="T60" i="21"/>
  <c r="P31" i="2"/>
  <c r="U46" i="2"/>
  <c r="T46" i="2"/>
  <c r="T73" i="7"/>
  <c r="U72" i="7"/>
  <c r="T72" i="7"/>
  <c r="U73" i="7"/>
  <c r="U70" i="7"/>
  <c r="T70" i="7"/>
  <c r="U34" i="8"/>
  <c r="T34" i="8"/>
  <c r="U58" i="8"/>
  <c r="T58" i="8"/>
  <c r="U64" i="1"/>
  <c r="T64" i="1"/>
  <c r="P41" i="1"/>
  <c r="R41" i="2"/>
  <c r="E87" i="3"/>
  <c r="E115" i="3" s="1"/>
  <c r="U88" i="3"/>
  <c r="U11" i="4"/>
  <c r="T11" i="4"/>
  <c r="U36" i="4"/>
  <c r="P41" i="4"/>
  <c r="T41" i="4" s="1"/>
  <c r="T25" i="5"/>
  <c r="U25" i="5"/>
  <c r="P114" i="5"/>
  <c r="P115" i="5"/>
  <c r="P16" i="8"/>
  <c r="U11" i="10"/>
  <c r="T11" i="10"/>
  <c r="P16" i="10"/>
  <c r="T16" i="10" s="1"/>
  <c r="T86" i="10"/>
  <c r="U86" i="10"/>
  <c r="T15" i="11"/>
  <c r="U15" i="11"/>
  <c r="U25" i="11"/>
  <c r="T25" i="11"/>
  <c r="U51" i="11"/>
  <c r="T51" i="11"/>
  <c r="T89" i="11"/>
  <c r="U89" i="11"/>
  <c r="T37" i="12"/>
  <c r="U37" i="12"/>
  <c r="U92" i="12"/>
  <c r="T92" i="12"/>
  <c r="U22" i="18"/>
  <c r="T22" i="18"/>
  <c r="P34" i="1"/>
  <c r="T34" i="1" s="1"/>
  <c r="Q67" i="1"/>
  <c r="U60" i="5"/>
  <c r="T60" i="5"/>
  <c r="U59" i="7"/>
  <c r="T59" i="7"/>
  <c r="P72" i="10"/>
  <c r="Q31" i="12"/>
  <c r="U31" i="12" s="1"/>
  <c r="S31" i="12"/>
  <c r="U67" i="12"/>
  <c r="T67" i="12"/>
  <c r="U62" i="12"/>
  <c r="T62" i="12"/>
  <c r="Q16" i="1"/>
  <c r="U44" i="1"/>
  <c r="T44" i="1"/>
  <c r="U53" i="1"/>
  <c r="T53" i="1"/>
  <c r="U71" i="2"/>
  <c r="T71" i="2"/>
  <c r="U13" i="1"/>
  <c r="T13" i="1"/>
  <c r="U24" i="1"/>
  <c r="T24" i="1"/>
  <c r="U28" i="1"/>
  <c r="T28" i="1"/>
  <c r="Q31" i="1"/>
  <c r="Q41" i="1"/>
  <c r="E87" i="1"/>
  <c r="E115" i="1" s="1"/>
  <c r="U88" i="1"/>
  <c r="T88" i="1"/>
  <c r="P34" i="2"/>
  <c r="T34" i="2" s="1"/>
  <c r="T54" i="2"/>
  <c r="T60" i="2"/>
  <c r="U60" i="2"/>
  <c r="U66" i="2"/>
  <c r="T66" i="2"/>
  <c r="P68" i="2"/>
  <c r="U89" i="2"/>
  <c r="T89" i="2"/>
  <c r="U9" i="3"/>
  <c r="T9" i="3"/>
  <c r="P16" i="3"/>
  <c r="T16" i="3" s="1"/>
  <c r="P31" i="3"/>
  <c r="P68" i="3"/>
  <c r="T68" i="3" s="1"/>
  <c r="Q68" i="3"/>
  <c r="U68" i="3" s="1"/>
  <c r="P73" i="3"/>
  <c r="U91" i="3"/>
  <c r="T91" i="3"/>
  <c r="U39" i="4"/>
  <c r="T39" i="4"/>
  <c r="P67" i="4"/>
  <c r="R87" i="4"/>
  <c r="U29" i="6"/>
  <c r="T29" i="6"/>
  <c r="U46" i="6"/>
  <c r="T46" i="6"/>
  <c r="U73" i="6"/>
  <c r="T73" i="6"/>
  <c r="U72" i="6"/>
  <c r="T72" i="6"/>
  <c r="U70" i="6"/>
  <c r="T70" i="6"/>
  <c r="S68" i="7"/>
  <c r="Q68" i="7"/>
  <c r="U68" i="7" s="1"/>
  <c r="Q25" i="8"/>
  <c r="P54" i="8"/>
  <c r="U60" i="11"/>
  <c r="T60" i="11"/>
  <c r="U21" i="12"/>
  <c r="T21" i="12"/>
  <c r="U34" i="16"/>
  <c r="P54" i="16"/>
  <c r="Q34" i="1"/>
  <c r="T21" i="1"/>
  <c r="U19" i="2"/>
  <c r="T19" i="2"/>
  <c r="U41" i="2"/>
  <c r="T41" i="2"/>
  <c r="U36" i="2"/>
  <c r="T36" i="2"/>
  <c r="Q72" i="2"/>
  <c r="Q16" i="3"/>
  <c r="U16" i="3" s="1"/>
  <c r="U60" i="3"/>
  <c r="T60" i="3"/>
  <c r="P72" i="4"/>
  <c r="U24" i="5"/>
  <c r="T24" i="5"/>
  <c r="U86" i="5"/>
  <c r="T86" i="5"/>
  <c r="U95" i="5"/>
  <c r="T95" i="5"/>
  <c r="U15" i="6"/>
  <c r="T15" i="6"/>
  <c r="U43" i="9"/>
  <c r="T43" i="9"/>
  <c r="S68" i="11"/>
  <c r="Q68" i="11"/>
  <c r="T25" i="13"/>
  <c r="U25" i="13"/>
  <c r="S16" i="16"/>
  <c r="Q16" i="16"/>
  <c r="U20" i="3"/>
  <c r="T20" i="3"/>
  <c r="U31" i="3"/>
  <c r="T31" i="3"/>
  <c r="U67" i="4"/>
  <c r="T67" i="4"/>
  <c r="U62" i="4"/>
  <c r="T62" i="4"/>
  <c r="T10" i="1"/>
  <c r="U34" i="1"/>
  <c r="U52" i="1"/>
  <c r="T52" i="1"/>
  <c r="U56" i="1"/>
  <c r="T56" i="1"/>
  <c r="T12" i="2"/>
  <c r="U15" i="3"/>
  <c r="U33" i="3"/>
  <c r="U37" i="3"/>
  <c r="T37" i="3"/>
  <c r="T45" i="3"/>
  <c r="P60" i="3"/>
  <c r="P67" i="3"/>
  <c r="T73" i="3"/>
  <c r="U72" i="3"/>
  <c r="T72" i="3"/>
  <c r="U73" i="3"/>
  <c r="U70" i="3"/>
  <c r="U10" i="4"/>
  <c r="P16" i="4"/>
  <c r="T16" i="4" s="1"/>
  <c r="P31" i="4"/>
  <c r="U34" i="4"/>
  <c r="T34" i="4"/>
  <c r="T58" i="4"/>
  <c r="Q72" i="4"/>
  <c r="U53" i="6"/>
  <c r="T53" i="6"/>
  <c r="U45" i="7"/>
  <c r="T45" i="7"/>
  <c r="U91" i="7"/>
  <c r="T91" i="7"/>
  <c r="P60" i="8"/>
  <c r="T72" i="8"/>
  <c r="U73" i="8"/>
  <c r="T73" i="8"/>
  <c r="U72" i="8"/>
  <c r="U70" i="8"/>
  <c r="T70" i="8"/>
  <c r="T31" i="9"/>
  <c r="U31" i="9"/>
  <c r="U60" i="9"/>
  <c r="T60" i="9"/>
  <c r="U31" i="10"/>
  <c r="T31" i="10"/>
  <c r="P34" i="10"/>
  <c r="T34" i="10" s="1"/>
  <c r="U57" i="2"/>
  <c r="T57" i="2"/>
  <c r="U10" i="8"/>
  <c r="T10" i="8"/>
  <c r="U51" i="30"/>
  <c r="T51" i="30"/>
  <c r="P16" i="1"/>
  <c r="T16" i="1" s="1"/>
  <c r="U40" i="1"/>
  <c r="U51" i="1"/>
  <c r="P54" i="1"/>
  <c r="T54" i="1" s="1"/>
  <c r="U67" i="1"/>
  <c r="T67" i="1"/>
  <c r="P87" i="1"/>
  <c r="U15" i="2"/>
  <c r="T15" i="2"/>
  <c r="P60" i="2"/>
  <c r="Q68" i="2"/>
  <c r="Q31" i="3"/>
  <c r="T39" i="1"/>
  <c r="T50" i="1"/>
  <c r="Q87" i="1"/>
  <c r="U47" i="2"/>
  <c r="T47" i="2"/>
  <c r="U58" i="2"/>
  <c r="T58" i="2"/>
  <c r="T53" i="3"/>
  <c r="Q25" i="1"/>
  <c r="U27" i="1"/>
  <c r="T27" i="1"/>
  <c r="T31" i="1"/>
  <c r="U31" i="1"/>
  <c r="T38" i="1"/>
  <c r="T49" i="1"/>
  <c r="U65" i="1"/>
  <c r="T65" i="1"/>
  <c r="P68" i="1"/>
  <c r="T68" i="1" s="1"/>
  <c r="Q74" i="1"/>
  <c r="U74" i="1" s="1"/>
  <c r="U86" i="1"/>
  <c r="T86" i="1"/>
  <c r="R87" i="1"/>
  <c r="U96" i="1"/>
  <c r="T96" i="1"/>
  <c r="U30" i="2"/>
  <c r="T30" i="2"/>
  <c r="Q67" i="2"/>
  <c r="P74" i="2"/>
  <c r="T74" i="2" s="1"/>
  <c r="P87" i="2"/>
  <c r="T94" i="2"/>
  <c r="E54" i="3"/>
  <c r="U59" i="3"/>
  <c r="T59" i="3"/>
  <c r="Q60" i="3"/>
  <c r="Q67" i="3"/>
  <c r="P72" i="3"/>
  <c r="T96" i="3"/>
  <c r="Q16" i="4"/>
  <c r="U50" i="4"/>
  <c r="T50" i="4"/>
  <c r="U60" i="4"/>
  <c r="T60" i="4"/>
  <c r="Q25" i="5"/>
  <c r="U27" i="5"/>
  <c r="T27" i="5"/>
  <c r="T31" i="5"/>
  <c r="U18" i="6"/>
  <c r="T18" i="6"/>
  <c r="P25" i="6"/>
  <c r="P74" i="6"/>
  <c r="T74" i="6" s="1"/>
  <c r="U23" i="7"/>
  <c r="T23" i="7"/>
  <c r="U60" i="7"/>
  <c r="T60" i="7"/>
  <c r="R87" i="7"/>
  <c r="U86" i="8"/>
  <c r="T86" i="8"/>
  <c r="U12" i="9"/>
  <c r="T12" i="9"/>
  <c r="T93" i="9"/>
  <c r="U93" i="9"/>
  <c r="U56" i="10"/>
  <c r="T56" i="10"/>
  <c r="Q25" i="11"/>
  <c r="U34" i="12"/>
  <c r="P54" i="12"/>
  <c r="U96" i="14"/>
  <c r="T96" i="14"/>
  <c r="T45" i="1"/>
  <c r="U45" i="1"/>
  <c r="U60" i="1"/>
  <c r="T60" i="1"/>
  <c r="P67" i="1"/>
  <c r="U73" i="1"/>
  <c r="T73" i="1"/>
  <c r="U72" i="1"/>
  <c r="T72" i="1"/>
  <c r="U70" i="1"/>
  <c r="T70" i="1"/>
  <c r="P73" i="1"/>
  <c r="S87" i="1"/>
  <c r="Q16" i="2"/>
  <c r="U18" i="2"/>
  <c r="T18" i="2"/>
  <c r="U45" i="2"/>
  <c r="U56" i="2"/>
  <c r="E72" i="2"/>
  <c r="U87" i="2"/>
  <c r="Q114" i="2"/>
  <c r="T14" i="3"/>
  <c r="U25" i="3"/>
  <c r="T25" i="3"/>
  <c r="U66" i="3"/>
  <c r="E68" i="3"/>
  <c r="E73" i="3"/>
  <c r="T88" i="3"/>
  <c r="U22" i="4"/>
  <c r="T22" i="4"/>
  <c r="T36" i="4"/>
  <c r="U93" i="4"/>
  <c r="T93" i="4"/>
  <c r="U13" i="5"/>
  <c r="T13" i="5"/>
  <c r="U54" i="5"/>
  <c r="T54" i="5"/>
  <c r="U44" i="5"/>
  <c r="T44" i="5"/>
  <c r="U52" i="5"/>
  <c r="T52" i="5"/>
  <c r="U64" i="5"/>
  <c r="T64" i="5"/>
  <c r="U31" i="6"/>
  <c r="T31" i="6"/>
  <c r="U51" i="7"/>
  <c r="T51" i="7"/>
  <c r="T20" i="8"/>
  <c r="U20" i="8"/>
  <c r="U21" i="9"/>
  <c r="T21" i="9"/>
  <c r="T25" i="9"/>
  <c r="U25" i="9"/>
  <c r="T50" i="9"/>
  <c r="U50" i="9"/>
  <c r="U59" i="9"/>
  <c r="T59" i="9"/>
  <c r="U25" i="10"/>
  <c r="T25" i="10"/>
  <c r="U40" i="10"/>
  <c r="T40" i="10"/>
  <c r="U48" i="10"/>
  <c r="T48" i="10"/>
  <c r="Q54" i="10"/>
  <c r="U54" i="10" s="1"/>
  <c r="U31" i="11"/>
  <c r="T31" i="11"/>
  <c r="U40" i="11"/>
  <c r="T40" i="11"/>
  <c r="U10" i="12"/>
  <c r="T10" i="12"/>
  <c r="T48" i="12"/>
  <c r="U48" i="12"/>
  <c r="Q72" i="12"/>
  <c r="P25" i="13"/>
  <c r="U14" i="14"/>
  <c r="T14" i="14"/>
  <c r="U73" i="2"/>
  <c r="T73" i="2"/>
  <c r="U72" i="2"/>
  <c r="T72" i="2"/>
  <c r="S74" i="2"/>
  <c r="E87" i="2"/>
  <c r="E115" i="2" s="1"/>
  <c r="S16" i="3"/>
  <c r="U41" i="3"/>
  <c r="T41" i="3"/>
  <c r="S87" i="4"/>
  <c r="Q87" i="5"/>
  <c r="E60" i="6"/>
  <c r="U33" i="7"/>
  <c r="U54" i="7"/>
  <c r="E25" i="8"/>
  <c r="Q34" i="8"/>
  <c r="Q60" i="8"/>
  <c r="P72" i="9"/>
  <c r="S87" i="9"/>
  <c r="Q31" i="10"/>
  <c r="Q34" i="10"/>
  <c r="U34" i="10" s="1"/>
  <c r="U67" i="10"/>
  <c r="T67" i="10"/>
  <c r="Q72" i="10"/>
  <c r="P31" i="11"/>
  <c r="U58" i="11"/>
  <c r="T58" i="11"/>
  <c r="P16" i="12"/>
  <c r="T16" i="12" s="1"/>
  <c r="Q54" i="12"/>
  <c r="U23" i="13"/>
  <c r="T23" i="13"/>
  <c r="U27" i="13"/>
  <c r="T27" i="13"/>
  <c r="U67" i="13"/>
  <c r="T67" i="13"/>
  <c r="U62" i="13"/>
  <c r="T62" i="13"/>
  <c r="U73" i="14"/>
  <c r="T73" i="14"/>
  <c r="U72" i="14"/>
  <c r="T72" i="14"/>
  <c r="U70" i="14"/>
  <c r="T70" i="14"/>
  <c r="U25" i="15"/>
  <c r="T25" i="15"/>
  <c r="U30" i="15"/>
  <c r="T30" i="15"/>
  <c r="U34" i="15"/>
  <c r="U47" i="15"/>
  <c r="T47" i="15"/>
  <c r="U38" i="16"/>
  <c r="T38" i="16"/>
  <c r="U15" i="17"/>
  <c r="T15" i="17"/>
  <c r="U89" i="20"/>
  <c r="T89" i="20"/>
  <c r="T68" i="4"/>
  <c r="U74" i="4"/>
  <c r="U68" i="4"/>
  <c r="U16" i="4"/>
  <c r="P25" i="4"/>
  <c r="Q54" i="4"/>
  <c r="Q68" i="4"/>
  <c r="Q73" i="4"/>
  <c r="P74" i="4"/>
  <c r="T74" i="4" s="1"/>
  <c r="P16" i="5"/>
  <c r="Q31" i="5"/>
  <c r="U31" i="5" s="1"/>
  <c r="Q34" i="5"/>
  <c r="U34" i="5" s="1"/>
  <c r="U67" i="5"/>
  <c r="T67" i="5"/>
  <c r="P67" i="5"/>
  <c r="P72" i="5"/>
  <c r="R87" i="5"/>
  <c r="T52" i="6"/>
  <c r="P72" i="6"/>
  <c r="P73" i="6"/>
  <c r="P54" i="7"/>
  <c r="T54" i="7" s="1"/>
  <c r="Q54" i="7"/>
  <c r="P60" i="7"/>
  <c r="P72" i="7"/>
  <c r="P73" i="7"/>
  <c r="P74" i="7"/>
  <c r="T74" i="7" s="1"/>
  <c r="U74" i="8"/>
  <c r="U16" i="8"/>
  <c r="T16" i="8"/>
  <c r="T9" i="8"/>
  <c r="P31" i="8"/>
  <c r="P41" i="8"/>
  <c r="R87" i="8"/>
  <c r="P60" i="9"/>
  <c r="P67" i="9"/>
  <c r="Q72" i="9"/>
  <c r="P73" i="9"/>
  <c r="U96" i="10"/>
  <c r="T96" i="10"/>
  <c r="Q31" i="11"/>
  <c r="P41" i="11"/>
  <c r="T41" i="11" s="1"/>
  <c r="P87" i="11"/>
  <c r="T9" i="12"/>
  <c r="Q16" i="12"/>
  <c r="U16" i="12" s="1"/>
  <c r="S87" i="12"/>
  <c r="U12" i="13"/>
  <c r="T12" i="13"/>
  <c r="T31" i="13"/>
  <c r="U31" i="13"/>
  <c r="U39" i="13"/>
  <c r="T39" i="13"/>
  <c r="Q41" i="13"/>
  <c r="U43" i="13"/>
  <c r="T43" i="13"/>
  <c r="P67" i="13"/>
  <c r="P68" i="13"/>
  <c r="T68" i="13" s="1"/>
  <c r="P74" i="13"/>
  <c r="T74" i="13" s="1"/>
  <c r="Q114" i="13"/>
  <c r="Q115" i="13"/>
  <c r="U93" i="13"/>
  <c r="T93" i="13"/>
  <c r="U60" i="15"/>
  <c r="T60" i="15"/>
  <c r="U60" i="16"/>
  <c r="T60" i="16"/>
  <c r="U23" i="17"/>
  <c r="T23" i="17"/>
  <c r="U25" i="18"/>
  <c r="T25" i="18"/>
  <c r="T60" i="18"/>
  <c r="U60" i="18"/>
  <c r="S87" i="5"/>
  <c r="U25" i="6"/>
  <c r="T25" i="6"/>
  <c r="P31" i="6"/>
  <c r="P34" i="6"/>
  <c r="T34" i="6" s="1"/>
  <c r="P54" i="6"/>
  <c r="T54" i="6" s="1"/>
  <c r="P60" i="6"/>
  <c r="Q72" i="6"/>
  <c r="Q73" i="6"/>
  <c r="E87" i="6"/>
  <c r="E115" i="6" s="1"/>
  <c r="U88" i="6"/>
  <c r="P25" i="7"/>
  <c r="T25" i="7" s="1"/>
  <c r="U31" i="7"/>
  <c r="T31" i="7"/>
  <c r="Q60" i="7"/>
  <c r="Q74" i="7"/>
  <c r="U74" i="7" s="1"/>
  <c r="Q41" i="8"/>
  <c r="U67" i="8"/>
  <c r="T67" i="8"/>
  <c r="P67" i="8"/>
  <c r="P72" i="8"/>
  <c r="S87" i="8"/>
  <c r="P31" i="9"/>
  <c r="P34" i="9"/>
  <c r="T34" i="9" s="1"/>
  <c r="Q60" i="9"/>
  <c r="Q67" i="9"/>
  <c r="P68" i="9"/>
  <c r="T68" i="9" s="1"/>
  <c r="Q73" i="9"/>
  <c r="P74" i="9"/>
  <c r="T74" i="9" s="1"/>
  <c r="T60" i="10"/>
  <c r="P16" i="11"/>
  <c r="T16" i="11" s="1"/>
  <c r="U19" i="11"/>
  <c r="T19" i="11"/>
  <c r="U33" i="11"/>
  <c r="T33" i="11"/>
  <c r="Q41" i="11"/>
  <c r="U54" i="11"/>
  <c r="T54" i="11"/>
  <c r="U91" i="11"/>
  <c r="T91" i="11"/>
  <c r="U39" i="12"/>
  <c r="T39" i="12"/>
  <c r="U50" i="12"/>
  <c r="T50" i="12"/>
  <c r="P68" i="12"/>
  <c r="T68" i="12" s="1"/>
  <c r="P34" i="13"/>
  <c r="U51" i="13"/>
  <c r="T51" i="13"/>
  <c r="Q67" i="13"/>
  <c r="R87" i="13"/>
  <c r="U25" i="14"/>
  <c r="T25" i="14"/>
  <c r="U45" i="14"/>
  <c r="T45" i="14"/>
  <c r="U19" i="15"/>
  <c r="T19" i="15"/>
  <c r="U33" i="15"/>
  <c r="T33" i="15"/>
  <c r="P68" i="17"/>
  <c r="U51" i="19"/>
  <c r="T51" i="19"/>
  <c r="U15" i="20"/>
  <c r="T15" i="20"/>
  <c r="U57" i="20"/>
  <c r="T57" i="20"/>
  <c r="U67" i="2"/>
  <c r="T67" i="2"/>
  <c r="P67" i="2"/>
  <c r="P72" i="2"/>
  <c r="R87" i="2"/>
  <c r="T90" i="2"/>
  <c r="T10" i="3"/>
  <c r="T21" i="3"/>
  <c r="T38" i="3"/>
  <c r="U54" i="3"/>
  <c r="T54" i="3"/>
  <c r="T49" i="3"/>
  <c r="P87" i="3"/>
  <c r="T92" i="3"/>
  <c r="T12" i="4"/>
  <c r="T23" i="4"/>
  <c r="T40" i="4"/>
  <c r="Q41" i="4"/>
  <c r="U41" i="4" s="1"/>
  <c r="T43" i="4"/>
  <c r="T51" i="4"/>
  <c r="P60" i="4"/>
  <c r="T63" i="4"/>
  <c r="T94" i="4"/>
  <c r="T68" i="5"/>
  <c r="T16" i="5"/>
  <c r="U16" i="5"/>
  <c r="T14" i="5"/>
  <c r="P25" i="5"/>
  <c r="T28" i="5"/>
  <c r="T45" i="5"/>
  <c r="T53" i="5"/>
  <c r="Q54" i="5"/>
  <c r="T56" i="5"/>
  <c r="T65" i="5"/>
  <c r="Q68" i="5"/>
  <c r="U68" i="5" s="1"/>
  <c r="T70" i="5"/>
  <c r="Q73" i="5"/>
  <c r="P74" i="5"/>
  <c r="T74" i="5" s="1"/>
  <c r="T88" i="5"/>
  <c r="T96" i="5"/>
  <c r="P16" i="6"/>
  <c r="T16" i="6" s="1"/>
  <c r="T19" i="6"/>
  <c r="T30" i="6"/>
  <c r="Q31" i="6"/>
  <c r="T33" i="6"/>
  <c r="Q34" i="6"/>
  <c r="U34" i="6" s="1"/>
  <c r="T36" i="6"/>
  <c r="T47" i="6"/>
  <c r="Q60" i="6"/>
  <c r="T62" i="6"/>
  <c r="P87" i="6"/>
  <c r="T87" i="6" s="1"/>
  <c r="T91" i="6"/>
  <c r="T9" i="7"/>
  <c r="P16" i="7"/>
  <c r="T16" i="7" s="1"/>
  <c r="U18" i="7"/>
  <c r="T24" i="7"/>
  <c r="Q25" i="7"/>
  <c r="U25" i="7" s="1"/>
  <c r="T27" i="7"/>
  <c r="P34" i="7"/>
  <c r="U46" i="7"/>
  <c r="T52" i="7"/>
  <c r="U71" i="7"/>
  <c r="T29" i="8"/>
  <c r="U41" i="8"/>
  <c r="T41" i="8"/>
  <c r="T39" i="8"/>
  <c r="T49" i="8"/>
  <c r="U59" i="8"/>
  <c r="T66" i="8"/>
  <c r="Q67" i="8"/>
  <c r="P68" i="8"/>
  <c r="T68" i="8" s="1"/>
  <c r="T71" i="8"/>
  <c r="Q72" i="8"/>
  <c r="P73" i="8"/>
  <c r="P74" i="8"/>
  <c r="T74" i="8" s="1"/>
  <c r="T88" i="8"/>
  <c r="T16" i="9"/>
  <c r="U16" i="9"/>
  <c r="U22" i="9"/>
  <c r="T30" i="9"/>
  <c r="Q31" i="9"/>
  <c r="T33" i="9"/>
  <c r="Q34" i="9"/>
  <c r="U34" i="9" s="1"/>
  <c r="T36" i="9"/>
  <c r="T66" i="9"/>
  <c r="Q68" i="9"/>
  <c r="U68" i="9" s="1"/>
  <c r="Q74" i="9"/>
  <c r="U74" i="9" s="1"/>
  <c r="T12" i="10"/>
  <c r="T20" i="10"/>
  <c r="T28" i="10"/>
  <c r="P41" i="10"/>
  <c r="T41" i="10" s="1"/>
  <c r="T43" i="10"/>
  <c r="T49" i="10"/>
  <c r="U64" i="10"/>
  <c r="T92" i="10"/>
  <c r="Q16" i="11"/>
  <c r="U71" i="11"/>
  <c r="P25" i="12"/>
  <c r="T25" i="12" s="1"/>
  <c r="P41" i="12"/>
  <c r="U59" i="12"/>
  <c r="P67" i="12"/>
  <c r="Q68" i="12"/>
  <c r="U68" i="12" s="1"/>
  <c r="Q34" i="13"/>
  <c r="P72" i="13"/>
  <c r="P73" i="13"/>
  <c r="P31" i="14"/>
  <c r="U53" i="14"/>
  <c r="T53" i="14"/>
  <c r="Q60" i="15"/>
  <c r="U21" i="16"/>
  <c r="T21" i="16"/>
  <c r="U25" i="16"/>
  <c r="T25" i="16"/>
  <c r="U31" i="16"/>
  <c r="T31" i="16"/>
  <c r="U30" i="18"/>
  <c r="T30" i="18"/>
  <c r="U50" i="18"/>
  <c r="T50" i="18"/>
  <c r="U27" i="19"/>
  <c r="T27" i="19"/>
  <c r="U31" i="19"/>
  <c r="T31" i="19"/>
  <c r="U95" i="19"/>
  <c r="T95" i="19"/>
  <c r="P67" i="22"/>
  <c r="Q72" i="5"/>
  <c r="P73" i="5"/>
  <c r="U16" i="1"/>
  <c r="P25" i="1"/>
  <c r="T25" i="1" s="1"/>
  <c r="Q68" i="1"/>
  <c r="U68" i="1" s="1"/>
  <c r="Q73" i="1"/>
  <c r="P74" i="1"/>
  <c r="T74" i="1" s="1"/>
  <c r="P16" i="2"/>
  <c r="T16" i="2" s="1"/>
  <c r="Q31" i="2"/>
  <c r="Q34" i="2"/>
  <c r="U34" i="2" s="1"/>
  <c r="Q87" i="3"/>
  <c r="E87" i="4"/>
  <c r="E115" i="4" s="1"/>
  <c r="T41" i="5"/>
  <c r="U41" i="5"/>
  <c r="R54" i="5"/>
  <c r="S67" i="5"/>
  <c r="R68" i="5"/>
  <c r="P68" i="6"/>
  <c r="Q87" i="6"/>
  <c r="U87" i="6" s="1"/>
  <c r="Q16" i="7"/>
  <c r="U16" i="7" s="1"/>
  <c r="Q34" i="7"/>
  <c r="P67" i="7"/>
  <c r="P68" i="7"/>
  <c r="T68" i="7" s="1"/>
  <c r="E87" i="7"/>
  <c r="E115" i="7" s="1"/>
  <c r="U54" i="8"/>
  <c r="T54" i="8"/>
  <c r="P41" i="9"/>
  <c r="U67" i="9"/>
  <c r="T67" i="9"/>
  <c r="T62" i="9"/>
  <c r="P54" i="10"/>
  <c r="T54" i="10" s="1"/>
  <c r="P34" i="11"/>
  <c r="T34" i="11" s="1"/>
  <c r="P68" i="11"/>
  <c r="T68" i="11" s="1"/>
  <c r="U11" i="12"/>
  <c r="T11" i="12"/>
  <c r="U22" i="12"/>
  <c r="T22" i="12"/>
  <c r="Q25" i="12"/>
  <c r="U25" i="12" s="1"/>
  <c r="U60" i="12"/>
  <c r="T60" i="12"/>
  <c r="Q67" i="12"/>
  <c r="P74" i="12"/>
  <c r="T74" i="12" s="1"/>
  <c r="U93" i="12"/>
  <c r="T93" i="12"/>
  <c r="Q72" i="13"/>
  <c r="P41" i="14"/>
  <c r="U65" i="14"/>
  <c r="T65" i="14"/>
  <c r="Q16" i="15"/>
  <c r="U41" i="15"/>
  <c r="T41" i="15"/>
  <c r="U36" i="15"/>
  <c r="T36" i="15"/>
  <c r="U90" i="15"/>
  <c r="T90" i="15"/>
  <c r="T72" i="16"/>
  <c r="U73" i="16"/>
  <c r="T73" i="16"/>
  <c r="U72" i="16"/>
  <c r="T70" i="16"/>
  <c r="U70" i="16"/>
  <c r="Q72" i="16"/>
  <c r="T31" i="17"/>
  <c r="U31" i="17"/>
  <c r="T36" i="17"/>
  <c r="U36" i="17"/>
  <c r="U57" i="17"/>
  <c r="T57" i="17"/>
  <c r="U60" i="17"/>
  <c r="T60" i="17"/>
  <c r="T90" i="17"/>
  <c r="U90" i="17"/>
  <c r="U86" i="19"/>
  <c r="T86" i="19"/>
  <c r="Q54" i="1"/>
  <c r="U54" i="1" s="1"/>
  <c r="T41" i="1"/>
  <c r="U41" i="1"/>
  <c r="S87" i="2"/>
  <c r="T72" i="4"/>
  <c r="U73" i="4"/>
  <c r="T73" i="4"/>
  <c r="U72" i="4"/>
  <c r="T68" i="2"/>
  <c r="U16" i="2"/>
  <c r="U68" i="2"/>
  <c r="T70" i="2"/>
  <c r="T88" i="2"/>
  <c r="T30" i="3"/>
  <c r="T33" i="3"/>
  <c r="T36" i="3"/>
  <c r="T47" i="3"/>
  <c r="T58" i="3"/>
  <c r="U67" i="3"/>
  <c r="T67" i="3"/>
  <c r="R87" i="3"/>
  <c r="T90" i="3"/>
  <c r="T10" i="4"/>
  <c r="T21" i="4"/>
  <c r="T38" i="4"/>
  <c r="U54" i="4"/>
  <c r="T54" i="4"/>
  <c r="T49" i="4"/>
  <c r="P87" i="4"/>
  <c r="T92" i="4"/>
  <c r="T12" i="5"/>
  <c r="T23" i="5"/>
  <c r="T40" i="5"/>
  <c r="T43" i="5"/>
  <c r="T51" i="5"/>
  <c r="T63" i="5"/>
  <c r="T94" i="5"/>
  <c r="T68" i="6"/>
  <c r="U16" i="6"/>
  <c r="U68" i="6"/>
  <c r="T14" i="6"/>
  <c r="T28" i="6"/>
  <c r="T45" i="6"/>
  <c r="T66" i="6"/>
  <c r="Q67" i="6"/>
  <c r="R87" i="6"/>
  <c r="T89" i="6"/>
  <c r="T96" i="6"/>
  <c r="U15" i="7"/>
  <c r="T22" i="7"/>
  <c r="P31" i="7"/>
  <c r="T33" i="7"/>
  <c r="T44" i="7"/>
  <c r="T50" i="7"/>
  <c r="U67" i="7"/>
  <c r="T67" i="7"/>
  <c r="Q67" i="7"/>
  <c r="P87" i="7"/>
  <c r="T19" i="8"/>
  <c r="T27" i="8"/>
  <c r="T38" i="8"/>
  <c r="U48" i="8"/>
  <c r="T57" i="8"/>
  <c r="T64" i="8"/>
  <c r="T20" i="9"/>
  <c r="U54" i="9"/>
  <c r="T54" i="9"/>
  <c r="T49" i="9"/>
  <c r="T58" i="9"/>
  <c r="T64" i="9"/>
  <c r="E67" i="9"/>
  <c r="P87" i="9"/>
  <c r="T92" i="9"/>
  <c r="T10" i="10"/>
  <c r="T18" i="10"/>
  <c r="U27" i="10"/>
  <c r="T39" i="10"/>
  <c r="T44" i="10"/>
  <c r="T62" i="10"/>
  <c r="P68" i="10"/>
  <c r="T68" i="10" s="1"/>
  <c r="P74" i="10"/>
  <c r="T74" i="10" s="1"/>
  <c r="E87" i="10"/>
  <c r="E115" i="10" s="1"/>
  <c r="U88" i="10"/>
  <c r="T88" i="10"/>
  <c r="T14" i="11"/>
  <c r="U29" i="11"/>
  <c r="Q34" i="11"/>
  <c r="U34" i="11" s="1"/>
  <c r="E41" i="11"/>
  <c r="U46" i="11"/>
  <c r="U59" i="11"/>
  <c r="T59" i="11"/>
  <c r="P67" i="11"/>
  <c r="U90" i="11"/>
  <c r="T90" i="11"/>
  <c r="P34" i="12"/>
  <c r="T34" i="12" s="1"/>
  <c r="U38" i="12"/>
  <c r="T38" i="12"/>
  <c r="U49" i="12"/>
  <c r="T49" i="12"/>
  <c r="T57" i="12"/>
  <c r="T66" i="12"/>
  <c r="P73" i="12"/>
  <c r="Q74" i="12"/>
  <c r="U74" i="12" s="1"/>
  <c r="U68" i="13"/>
  <c r="T16" i="13"/>
  <c r="U16" i="13"/>
  <c r="U24" i="13"/>
  <c r="T24" i="13"/>
  <c r="P31" i="13"/>
  <c r="U50" i="13"/>
  <c r="T50" i="13"/>
  <c r="U60" i="13"/>
  <c r="T60" i="13"/>
  <c r="U63" i="13"/>
  <c r="T63" i="13"/>
  <c r="U28" i="14"/>
  <c r="T28" i="14"/>
  <c r="U56" i="14"/>
  <c r="T56" i="14"/>
  <c r="U58" i="15"/>
  <c r="T58" i="15"/>
  <c r="P68" i="15"/>
  <c r="T68" i="15" s="1"/>
  <c r="U10" i="16"/>
  <c r="T10" i="16"/>
  <c r="U49" i="16"/>
  <c r="T49" i="16"/>
  <c r="T25" i="17"/>
  <c r="U25" i="17"/>
  <c r="Q72" i="17"/>
  <c r="S72" i="17"/>
  <c r="P25" i="18"/>
  <c r="P34" i="18"/>
  <c r="P72" i="18"/>
  <c r="U36" i="3"/>
  <c r="S87" i="3"/>
  <c r="T9" i="4"/>
  <c r="U25" i="4"/>
  <c r="T25" i="4"/>
  <c r="Q87" i="4"/>
  <c r="T62" i="5"/>
  <c r="U73" i="5"/>
  <c r="T73" i="5"/>
  <c r="U72" i="5"/>
  <c r="T72" i="5"/>
  <c r="U87" i="5"/>
  <c r="E87" i="5"/>
  <c r="E115" i="5" s="1"/>
  <c r="T87" i="5"/>
  <c r="U41" i="6"/>
  <c r="T41" i="6"/>
  <c r="T44" i="6"/>
  <c r="U52" i="6"/>
  <c r="U67" i="6"/>
  <c r="T67" i="6"/>
  <c r="S87" i="6"/>
  <c r="U41" i="7"/>
  <c r="T41" i="7"/>
  <c r="U36" i="7"/>
  <c r="U44" i="7"/>
  <c r="T58" i="7"/>
  <c r="U66" i="7"/>
  <c r="Q87" i="7"/>
  <c r="T90" i="7"/>
  <c r="U9" i="8"/>
  <c r="U31" i="8"/>
  <c r="T31" i="8"/>
  <c r="U60" i="8"/>
  <c r="T60" i="8"/>
  <c r="E87" i="8"/>
  <c r="E115" i="8" s="1"/>
  <c r="T115" i="8" s="1"/>
  <c r="T92" i="8"/>
  <c r="U11" i="9"/>
  <c r="T41" i="9"/>
  <c r="U41" i="9"/>
  <c r="T40" i="9"/>
  <c r="Q87" i="9"/>
  <c r="T9" i="10"/>
  <c r="Q16" i="10"/>
  <c r="U16" i="10" s="1"/>
  <c r="Q25" i="10"/>
  <c r="T53" i="10"/>
  <c r="U62" i="10"/>
  <c r="P67" i="10"/>
  <c r="Q68" i="10"/>
  <c r="U68" i="10" s="1"/>
  <c r="P73" i="10"/>
  <c r="Q74" i="10"/>
  <c r="U74" i="10" s="1"/>
  <c r="P87" i="10"/>
  <c r="P114" i="10" s="1"/>
  <c r="U68" i="11"/>
  <c r="U74" i="11"/>
  <c r="U16" i="11"/>
  <c r="U9" i="11"/>
  <c r="U30" i="11"/>
  <c r="T30" i="11"/>
  <c r="U41" i="11"/>
  <c r="U36" i="11"/>
  <c r="T36" i="11"/>
  <c r="U47" i="11"/>
  <c r="T47" i="11"/>
  <c r="Q67" i="11"/>
  <c r="U9" i="12"/>
  <c r="U20" i="12"/>
  <c r="P31" i="12"/>
  <c r="T31" i="12" s="1"/>
  <c r="P60" i="12"/>
  <c r="U91" i="12"/>
  <c r="U13" i="13"/>
  <c r="T13" i="13"/>
  <c r="T34" i="13"/>
  <c r="U34" i="13"/>
  <c r="U40" i="13"/>
  <c r="T40" i="13"/>
  <c r="P60" i="13"/>
  <c r="U94" i="13"/>
  <c r="T94" i="13"/>
  <c r="E87" i="14"/>
  <c r="E115" i="14" s="1"/>
  <c r="U88" i="14"/>
  <c r="T88" i="14"/>
  <c r="U31" i="15"/>
  <c r="T31" i="15"/>
  <c r="P41" i="15"/>
  <c r="Q72" i="15"/>
  <c r="Q54" i="17"/>
  <c r="U63" i="17"/>
  <c r="T63" i="17"/>
  <c r="U25" i="19"/>
  <c r="T25" i="19"/>
  <c r="U54" i="14"/>
  <c r="P87" i="14"/>
  <c r="T87" i="14" s="1"/>
  <c r="Q41" i="15"/>
  <c r="P60" i="15"/>
  <c r="U74" i="16"/>
  <c r="T74" i="16"/>
  <c r="U16" i="16"/>
  <c r="T16" i="16"/>
  <c r="P25" i="16"/>
  <c r="Q54" i="16"/>
  <c r="P72" i="16"/>
  <c r="P73" i="16"/>
  <c r="Q68" i="17"/>
  <c r="P16" i="18"/>
  <c r="Q25" i="18"/>
  <c r="P41" i="18"/>
  <c r="P67" i="18"/>
  <c r="P68" i="18"/>
  <c r="Q87" i="18"/>
  <c r="U87" i="18" s="1"/>
  <c r="U93" i="18"/>
  <c r="T93" i="18"/>
  <c r="U14" i="19"/>
  <c r="T14" i="19"/>
  <c r="U45" i="19"/>
  <c r="T45" i="19"/>
  <c r="U63" i="19"/>
  <c r="T63" i="19"/>
  <c r="U71" i="20"/>
  <c r="T71" i="20"/>
  <c r="U68" i="21"/>
  <c r="T68" i="21"/>
  <c r="T16" i="21"/>
  <c r="U16" i="21"/>
  <c r="U9" i="21"/>
  <c r="T9" i="21"/>
  <c r="U37" i="21"/>
  <c r="T37" i="21"/>
  <c r="P16" i="22"/>
  <c r="T16" i="22" s="1"/>
  <c r="U39" i="22"/>
  <c r="T39" i="22"/>
  <c r="U27" i="23"/>
  <c r="T27" i="23"/>
  <c r="U54" i="23"/>
  <c r="T54" i="23"/>
  <c r="U44" i="23"/>
  <c r="T44" i="23"/>
  <c r="T57" i="23"/>
  <c r="U57" i="23"/>
  <c r="U60" i="23"/>
  <c r="T60" i="23"/>
  <c r="T74" i="24"/>
  <c r="U68" i="24"/>
  <c r="T9" i="24"/>
  <c r="U9" i="24"/>
  <c r="P67" i="26"/>
  <c r="T73" i="11"/>
  <c r="U72" i="11"/>
  <c r="T72" i="11"/>
  <c r="U73" i="11"/>
  <c r="E87" i="11"/>
  <c r="E115" i="11" s="1"/>
  <c r="T87" i="11"/>
  <c r="U41" i="12"/>
  <c r="T41" i="12"/>
  <c r="S87" i="13"/>
  <c r="Q87" i="14"/>
  <c r="U87" i="14" s="1"/>
  <c r="T73" i="15"/>
  <c r="U72" i="15"/>
  <c r="T72" i="15"/>
  <c r="U73" i="15"/>
  <c r="E87" i="15"/>
  <c r="E115" i="15" s="1"/>
  <c r="U41" i="16"/>
  <c r="Q73" i="16"/>
  <c r="T33" i="17"/>
  <c r="E73" i="17"/>
  <c r="E87" i="17"/>
  <c r="E115" i="17" s="1"/>
  <c r="U39" i="18"/>
  <c r="T39" i="18"/>
  <c r="U43" i="18"/>
  <c r="T43" i="18"/>
  <c r="Q68" i="18"/>
  <c r="U68" i="18" s="1"/>
  <c r="R87" i="18"/>
  <c r="P16" i="19"/>
  <c r="T16" i="19" s="1"/>
  <c r="P34" i="19"/>
  <c r="T34" i="19" s="1"/>
  <c r="P68" i="19"/>
  <c r="T68" i="19" s="1"/>
  <c r="P73" i="19"/>
  <c r="Q16" i="20"/>
  <c r="U18" i="20"/>
  <c r="T18" i="20"/>
  <c r="P25" i="21"/>
  <c r="U59" i="21"/>
  <c r="T59" i="21"/>
  <c r="T34" i="22"/>
  <c r="U91" i="23"/>
  <c r="T91" i="23"/>
  <c r="P60" i="24"/>
  <c r="U51" i="25"/>
  <c r="T51" i="25"/>
  <c r="P16" i="14"/>
  <c r="T16" i="14" s="1"/>
  <c r="Q31" i="14"/>
  <c r="Q34" i="14"/>
  <c r="U67" i="14"/>
  <c r="T67" i="14"/>
  <c r="P67" i="14"/>
  <c r="P72" i="14"/>
  <c r="R87" i="14"/>
  <c r="U54" i="15"/>
  <c r="T54" i="15"/>
  <c r="P87" i="15"/>
  <c r="T87" i="15" s="1"/>
  <c r="Q41" i="16"/>
  <c r="P60" i="16"/>
  <c r="E87" i="16"/>
  <c r="E115" i="16" s="1"/>
  <c r="T88" i="16"/>
  <c r="P25" i="17"/>
  <c r="P31" i="18"/>
  <c r="Q34" i="18"/>
  <c r="P54" i="18"/>
  <c r="T54" i="18" s="1"/>
  <c r="U63" i="18"/>
  <c r="T63" i="18"/>
  <c r="S87" i="18"/>
  <c r="Q16" i="19"/>
  <c r="Q34" i="19"/>
  <c r="U34" i="19" s="1"/>
  <c r="U31" i="20"/>
  <c r="T31" i="20"/>
  <c r="P60" i="20"/>
  <c r="T60" i="22"/>
  <c r="U60" i="22"/>
  <c r="U14" i="23"/>
  <c r="T14" i="23"/>
  <c r="U31" i="24"/>
  <c r="T31" i="24"/>
  <c r="T59" i="24"/>
  <c r="U59" i="24"/>
  <c r="Q87" i="11"/>
  <c r="Q60" i="12"/>
  <c r="T72" i="12"/>
  <c r="U73" i="12"/>
  <c r="T73" i="12"/>
  <c r="U72" i="12"/>
  <c r="E87" i="12"/>
  <c r="E115" i="12" s="1"/>
  <c r="Q25" i="13"/>
  <c r="T41" i="13"/>
  <c r="U41" i="13"/>
  <c r="P41" i="13"/>
  <c r="T44" i="13"/>
  <c r="T52" i="13"/>
  <c r="T64" i="13"/>
  <c r="Q74" i="13"/>
  <c r="U74" i="13" s="1"/>
  <c r="T86" i="13"/>
  <c r="T95" i="13"/>
  <c r="T15" i="14"/>
  <c r="Q16" i="14"/>
  <c r="U16" i="14" s="1"/>
  <c r="T18" i="14"/>
  <c r="T29" i="14"/>
  <c r="T46" i="14"/>
  <c r="P54" i="14"/>
  <c r="T54" i="14" s="1"/>
  <c r="T57" i="14"/>
  <c r="T66" i="14"/>
  <c r="Q67" i="14"/>
  <c r="P68" i="14"/>
  <c r="T68" i="14" s="1"/>
  <c r="T71" i="14"/>
  <c r="Q72" i="14"/>
  <c r="P73" i="14"/>
  <c r="S87" i="14"/>
  <c r="T89" i="14"/>
  <c r="T9" i="15"/>
  <c r="T20" i="15"/>
  <c r="P31" i="15"/>
  <c r="P34" i="15"/>
  <c r="T34" i="15" s="1"/>
  <c r="T37" i="15"/>
  <c r="T48" i="15"/>
  <c r="T59" i="15"/>
  <c r="Q87" i="15"/>
  <c r="T91" i="15"/>
  <c r="T11" i="16"/>
  <c r="T22" i="16"/>
  <c r="T39" i="16"/>
  <c r="T50" i="16"/>
  <c r="Q60" i="16"/>
  <c r="T62" i="16"/>
  <c r="P87" i="16"/>
  <c r="T87" i="16" s="1"/>
  <c r="T90" i="16"/>
  <c r="P16" i="17"/>
  <c r="T16" i="17" s="1"/>
  <c r="T18" i="17"/>
  <c r="T24" i="17"/>
  <c r="Q25" i="17"/>
  <c r="P41" i="17"/>
  <c r="T41" i="17" s="1"/>
  <c r="T43" i="17"/>
  <c r="U49" i="17"/>
  <c r="U58" i="17"/>
  <c r="U73" i="17"/>
  <c r="T73" i="17"/>
  <c r="U72" i="17"/>
  <c r="T72" i="17"/>
  <c r="Q87" i="17"/>
  <c r="U87" i="17" s="1"/>
  <c r="T96" i="17"/>
  <c r="Q31" i="18"/>
  <c r="T33" i="18"/>
  <c r="Q54" i="18"/>
  <c r="U54" i="18" s="1"/>
  <c r="T11" i="19"/>
  <c r="U13" i="19"/>
  <c r="T13" i="19"/>
  <c r="U23" i="19"/>
  <c r="P31" i="19"/>
  <c r="P41" i="19"/>
  <c r="U44" i="19"/>
  <c r="T44" i="19"/>
  <c r="P54" i="19"/>
  <c r="T54" i="19" s="1"/>
  <c r="Q67" i="19"/>
  <c r="Q72" i="19"/>
  <c r="T92" i="19"/>
  <c r="T12" i="20"/>
  <c r="U48" i="21"/>
  <c r="T48" i="21"/>
  <c r="P74" i="21"/>
  <c r="T74" i="21" s="1"/>
  <c r="U22" i="22"/>
  <c r="T22" i="22"/>
  <c r="U50" i="22"/>
  <c r="T50" i="22"/>
  <c r="U23" i="25"/>
  <c r="T23" i="25"/>
  <c r="U67" i="11"/>
  <c r="T67" i="11"/>
  <c r="R87" i="11"/>
  <c r="U54" i="12"/>
  <c r="T54" i="12"/>
  <c r="P87" i="12"/>
  <c r="U68" i="14"/>
  <c r="U67" i="15"/>
  <c r="T67" i="15"/>
  <c r="R87" i="15"/>
  <c r="U54" i="16"/>
  <c r="T54" i="16"/>
  <c r="P67" i="16"/>
  <c r="P68" i="16"/>
  <c r="T68" i="16" s="1"/>
  <c r="Q87" i="16"/>
  <c r="U87" i="16" s="1"/>
  <c r="P34" i="17"/>
  <c r="T34" i="17" s="1"/>
  <c r="Q41" i="17"/>
  <c r="U41" i="17" s="1"/>
  <c r="U51" i="18"/>
  <c r="T51" i="18"/>
  <c r="U24" i="19"/>
  <c r="T24" i="19"/>
  <c r="U28" i="19"/>
  <c r="T28" i="19"/>
  <c r="Q31" i="19"/>
  <c r="Q41" i="19"/>
  <c r="U52" i="19"/>
  <c r="T52" i="19"/>
  <c r="T34" i="20"/>
  <c r="U37" i="20"/>
  <c r="U66" i="20"/>
  <c r="T66" i="20"/>
  <c r="U31" i="21"/>
  <c r="U31" i="22"/>
  <c r="T31" i="22"/>
  <c r="U67" i="22"/>
  <c r="T67" i="22"/>
  <c r="U62" i="22"/>
  <c r="T62" i="22"/>
  <c r="U25" i="23"/>
  <c r="T25" i="23"/>
  <c r="S87" i="7"/>
  <c r="Q87" i="8"/>
  <c r="U73" i="9"/>
  <c r="T73" i="9"/>
  <c r="U72" i="9"/>
  <c r="T72" i="9"/>
  <c r="E87" i="9"/>
  <c r="E115" i="9" s="1"/>
  <c r="U87" i="9"/>
  <c r="U41" i="10"/>
  <c r="S87" i="11"/>
  <c r="Q87" i="12"/>
  <c r="U73" i="13"/>
  <c r="T73" i="13"/>
  <c r="U72" i="13"/>
  <c r="T72" i="13"/>
  <c r="U87" i="13"/>
  <c r="E87" i="13"/>
  <c r="E115" i="13" s="1"/>
  <c r="U115" i="13" s="1"/>
  <c r="T13" i="14"/>
  <c r="T24" i="14"/>
  <c r="T27" i="14"/>
  <c r="U41" i="14"/>
  <c r="T41" i="14"/>
  <c r="T44" i="14"/>
  <c r="T52" i="14"/>
  <c r="T64" i="14"/>
  <c r="T86" i="14"/>
  <c r="T95" i="14"/>
  <c r="T15" i="15"/>
  <c r="T18" i="15"/>
  <c r="T29" i="15"/>
  <c r="T46" i="15"/>
  <c r="T57" i="15"/>
  <c r="T66" i="15"/>
  <c r="T71" i="15"/>
  <c r="S87" i="15"/>
  <c r="T89" i="15"/>
  <c r="T9" i="16"/>
  <c r="T20" i="16"/>
  <c r="T37" i="16"/>
  <c r="T48" i="16"/>
  <c r="T59" i="16"/>
  <c r="Q68" i="16"/>
  <c r="U68" i="16" s="1"/>
  <c r="R87" i="16"/>
  <c r="T89" i="16"/>
  <c r="U96" i="16"/>
  <c r="T14" i="17"/>
  <c r="Q34" i="17"/>
  <c r="U34" i="17" s="1"/>
  <c r="T40" i="17"/>
  <c r="T48" i="17"/>
  <c r="T56" i="17"/>
  <c r="P60" i="17"/>
  <c r="S87" i="17"/>
  <c r="T89" i="17"/>
  <c r="U91" i="17"/>
  <c r="T94" i="17"/>
  <c r="T68" i="18"/>
  <c r="U16" i="18"/>
  <c r="T16" i="18"/>
  <c r="U12" i="18"/>
  <c r="E34" i="18"/>
  <c r="T41" i="18"/>
  <c r="Q60" i="18"/>
  <c r="U67" i="18"/>
  <c r="T67" i="18"/>
  <c r="U62" i="18"/>
  <c r="T62" i="18"/>
  <c r="P74" i="18"/>
  <c r="T74" i="18" s="1"/>
  <c r="U94" i="18"/>
  <c r="T94" i="18"/>
  <c r="T21" i="19"/>
  <c r="U40" i="19"/>
  <c r="U64" i="19"/>
  <c r="T64" i="19"/>
  <c r="P115" i="19"/>
  <c r="U46" i="20"/>
  <c r="T46" i="20"/>
  <c r="T25" i="21"/>
  <c r="U25" i="21"/>
  <c r="Q73" i="21"/>
  <c r="Q34" i="22"/>
  <c r="U34" i="22" s="1"/>
  <c r="P54" i="24"/>
  <c r="U54" i="13"/>
  <c r="T54" i="13"/>
  <c r="P87" i="13"/>
  <c r="U31" i="14"/>
  <c r="T31" i="14"/>
  <c r="U34" i="14"/>
  <c r="T34" i="14"/>
  <c r="U44" i="14"/>
  <c r="U68" i="15"/>
  <c r="U74" i="15"/>
  <c r="T74" i="15"/>
  <c r="U16" i="15"/>
  <c r="T16" i="15"/>
  <c r="U9" i="16"/>
  <c r="U67" i="16"/>
  <c r="T67" i="16"/>
  <c r="S87" i="16"/>
  <c r="U74" i="17"/>
  <c r="T74" i="17"/>
  <c r="U68" i="17"/>
  <c r="T68" i="17"/>
  <c r="U16" i="17"/>
  <c r="U9" i="17"/>
  <c r="P72" i="17"/>
  <c r="E31" i="18"/>
  <c r="U40" i="18"/>
  <c r="T40" i="18"/>
  <c r="Q73" i="18"/>
  <c r="Q74" i="18"/>
  <c r="U74" i="18" s="1"/>
  <c r="U60" i="19"/>
  <c r="T60" i="19"/>
  <c r="U87" i="19"/>
  <c r="Q115" i="19"/>
  <c r="Q114" i="19"/>
  <c r="U29" i="20"/>
  <c r="T29" i="20"/>
  <c r="Q73" i="20"/>
  <c r="U20" i="21"/>
  <c r="T20" i="21"/>
  <c r="T34" i="21"/>
  <c r="U34" i="21"/>
  <c r="P67" i="21"/>
  <c r="U91" i="21"/>
  <c r="T91" i="21"/>
  <c r="U11" i="22"/>
  <c r="T11" i="22"/>
  <c r="U31" i="23"/>
  <c r="T31" i="23"/>
  <c r="P16" i="24"/>
  <c r="T16" i="24" s="1"/>
  <c r="U34" i="24"/>
  <c r="T34" i="24"/>
  <c r="S72" i="24"/>
  <c r="Q72" i="24"/>
  <c r="Q60" i="20"/>
  <c r="T72" i="20"/>
  <c r="U73" i="20"/>
  <c r="T73" i="20"/>
  <c r="U72" i="20"/>
  <c r="E87" i="20"/>
  <c r="Q25" i="21"/>
  <c r="T41" i="21"/>
  <c r="U41" i="21"/>
  <c r="P41" i="21"/>
  <c r="Q74" i="21"/>
  <c r="U74" i="21" s="1"/>
  <c r="Q16" i="22"/>
  <c r="U16" i="22" s="1"/>
  <c r="P54" i="22"/>
  <c r="Q67" i="22"/>
  <c r="P68" i="22"/>
  <c r="T68" i="22" s="1"/>
  <c r="U96" i="22"/>
  <c r="T96" i="22"/>
  <c r="U48" i="23"/>
  <c r="T48" i="23"/>
  <c r="Q16" i="24"/>
  <c r="U16" i="24" s="1"/>
  <c r="Q54" i="24"/>
  <c r="T31" i="25"/>
  <c r="U31" i="25"/>
  <c r="U60" i="25"/>
  <c r="T60" i="25"/>
  <c r="U31" i="26"/>
  <c r="T31" i="26"/>
  <c r="U95" i="27"/>
  <c r="T95" i="27"/>
  <c r="U15" i="28"/>
  <c r="T15" i="28"/>
  <c r="U29" i="28"/>
  <c r="T29" i="28"/>
  <c r="U86" i="29"/>
  <c r="T86" i="29"/>
  <c r="U67" i="19"/>
  <c r="T67" i="19"/>
  <c r="P67" i="19"/>
  <c r="P72" i="19"/>
  <c r="R87" i="19"/>
  <c r="U54" i="20"/>
  <c r="T54" i="20"/>
  <c r="P87" i="20"/>
  <c r="T87" i="20" s="1"/>
  <c r="Q41" i="21"/>
  <c r="P60" i="21"/>
  <c r="P25" i="22"/>
  <c r="Q54" i="22"/>
  <c r="Q68" i="22"/>
  <c r="U68" i="22" s="1"/>
  <c r="P16" i="23"/>
  <c r="T16" i="23" s="1"/>
  <c r="U19" i="23"/>
  <c r="T19" i="23"/>
  <c r="Q34" i="23"/>
  <c r="U34" i="23" s="1"/>
  <c r="U41" i="23"/>
  <c r="T41" i="23"/>
  <c r="U36" i="23"/>
  <c r="T36" i="23"/>
  <c r="Q68" i="23"/>
  <c r="U68" i="23" s="1"/>
  <c r="E72" i="23"/>
  <c r="U89" i="23"/>
  <c r="U39" i="24"/>
  <c r="T39" i="24"/>
  <c r="U50" i="24"/>
  <c r="T50" i="24"/>
  <c r="E67" i="24"/>
  <c r="T71" i="24"/>
  <c r="P34" i="25"/>
  <c r="T34" i="25" s="1"/>
  <c r="U63" i="25"/>
  <c r="T63" i="25"/>
  <c r="U25" i="20"/>
  <c r="T25" i="20"/>
  <c r="P31" i="20"/>
  <c r="P34" i="20"/>
  <c r="Q87" i="20"/>
  <c r="Q60" i="21"/>
  <c r="U73" i="21"/>
  <c r="T73" i="21"/>
  <c r="U72" i="21"/>
  <c r="T72" i="21"/>
  <c r="E87" i="21"/>
  <c r="E115" i="21" s="1"/>
  <c r="Q25" i="22"/>
  <c r="T41" i="22"/>
  <c r="P41" i="22"/>
  <c r="U59" i="23"/>
  <c r="T59" i="23"/>
  <c r="P60" i="23"/>
  <c r="P67" i="23"/>
  <c r="U90" i="23"/>
  <c r="T90" i="23"/>
  <c r="U11" i="24"/>
  <c r="T11" i="24"/>
  <c r="P25" i="24"/>
  <c r="U92" i="24"/>
  <c r="T92" i="24"/>
  <c r="U12" i="25"/>
  <c r="T12" i="25"/>
  <c r="T68" i="26"/>
  <c r="U16" i="26"/>
  <c r="U68" i="26"/>
  <c r="U9" i="26"/>
  <c r="T9" i="26"/>
  <c r="U25" i="26"/>
  <c r="T25" i="26"/>
  <c r="U21" i="29"/>
  <c r="T21" i="29"/>
  <c r="T25" i="29"/>
  <c r="U25" i="29"/>
  <c r="U54" i="17"/>
  <c r="T54" i="17"/>
  <c r="P87" i="17"/>
  <c r="Q41" i="18"/>
  <c r="U41" i="18" s="1"/>
  <c r="P60" i="18"/>
  <c r="U74" i="19"/>
  <c r="U16" i="19"/>
  <c r="P25" i="19"/>
  <c r="T53" i="19"/>
  <c r="Q54" i="19"/>
  <c r="U54" i="19" s="1"/>
  <c r="T56" i="19"/>
  <c r="T65" i="19"/>
  <c r="Q68" i="19"/>
  <c r="U68" i="19" s="1"/>
  <c r="T70" i="19"/>
  <c r="Q73" i="19"/>
  <c r="P74" i="19"/>
  <c r="T74" i="19" s="1"/>
  <c r="T88" i="19"/>
  <c r="T96" i="19"/>
  <c r="P16" i="20"/>
  <c r="T16" i="20" s="1"/>
  <c r="T19" i="20"/>
  <c r="T30" i="20"/>
  <c r="Q31" i="20"/>
  <c r="T33" i="20"/>
  <c r="Q34" i="20"/>
  <c r="U34" i="20" s="1"/>
  <c r="T36" i="20"/>
  <c r="T47" i="20"/>
  <c r="T58" i="20"/>
  <c r="U67" i="20"/>
  <c r="T67" i="20"/>
  <c r="P67" i="20"/>
  <c r="P72" i="20"/>
  <c r="R87" i="20"/>
  <c r="T90" i="20"/>
  <c r="T10" i="21"/>
  <c r="T21" i="21"/>
  <c r="T38" i="21"/>
  <c r="U54" i="21"/>
  <c r="T54" i="21"/>
  <c r="T49" i="21"/>
  <c r="P87" i="21"/>
  <c r="T92" i="21"/>
  <c r="T12" i="22"/>
  <c r="T23" i="22"/>
  <c r="T40" i="22"/>
  <c r="Q41" i="22"/>
  <c r="U41" i="22" s="1"/>
  <c r="T43" i="22"/>
  <c r="P60" i="22"/>
  <c r="U86" i="22"/>
  <c r="U15" i="23"/>
  <c r="P25" i="23"/>
  <c r="U30" i="23"/>
  <c r="T30" i="23"/>
  <c r="U47" i="23"/>
  <c r="T47" i="23"/>
  <c r="P74" i="23"/>
  <c r="T74" i="23" s="1"/>
  <c r="E16" i="24"/>
  <c r="U22" i="24"/>
  <c r="T22" i="24"/>
  <c r="U37" i="24"/>
  <c r="U48" i="24"/>
  <c r="P68" i="24"/>
  <c r="T68" i="24" s="1"/>
  <c r="P73" i="24"/>
  <c r="T25" i="25"/>
  <c r="U25" i="25"/>
  <c r="U34" i="26"/>
  <c r="P60" i="26"/>
  <c r="T71" i="26"/>
  <c r="U71" i="26"/>
  <c r="U56" i="27"/>
  <c r="T56" i="27"/>
  <c r="U60" i="27"/>
  <c r="T60" i="27"/>
  <c r="U31" i="28"/>
  <c r="T31" i="28"/>
  <c r="U73" i="18"/>
  <c r="T73" i="18"/>
  <c r="U72" i="18"/>
  <c r="T72" i="18"/>
  <c r="E87" i="18"/>
  <c r="E115" i="18" s="1"/>
  <c r="U41" i="19"/>
  <c r="T41" i="19"/>
  <c r="S87" i="20"/>
  <c r="Q87" i="21"/>
  <c r="Q60" i="22"/>
  <c r="U73" i="22"/>
  <c r="T73" i="22"/>
  <c r="U72" i="22"/>
  <c r="T72" i="22"/>
  <c r="P74" i="22"/>
  <c r="T74" i="22" s="1"/>
  <c r="E87" i="22"/>
  <c r="E115" i="22" s="1"/>
  <c r="U88" i="22"/>
  <c r="T88" i="22"/>
  <c r="Q25" i="23"/>
  <c r="P41" i="23"/>
  <c r="Q74" i="23"/>
  <c r="U74" i="23" s="1"/>
  <c r="U38" i="24"/>
  <c r="T38" i="24"/>
  <c r="U49" i="24"/>
  <c r="T49" i="24"/>
  <c r="P31" i="25"/>
  <c r="U40" i="25"/>
  <c r="T40" i="25"/>
  <c r="U92" i="25"/>
  <c r="T92" i="25"/>
  <c r="U25" i="27"/>
  <c r="T25" i="27"/>
  <c r="U67" i="17"/>
  <c r="T67" i="17"/>
  <c r="R87" i="17"/>
  <c r="P87" i="18"/>
  <c r="T87" i="18" s="1"/>
  <c r="T94" i="19"/>
  <c r="T74" i="20"/>
  <c r="U68" i="20"/>
  <c r="U16" i="20"/>
  <c r="T14" i="20"/>
  <c r="T28" i="20"/>
  <c r="T45" i="20"/>
  <c r="T53" i="20"/>
  <c r="T56" i="20"/>
  <c r="T65" i="20"/>
  <c r="T70" i="20"/>
  <c r="T88" i="20"/>
  <c r="T96" i="20"/>
  <c r="T19" i="21"/>
  <c r="T30" i="21"/>
  <c r="T33" i="21"/>
  <c r="T36" i="21"/>
  <c r="T47" i="21"/>
  <c r="T58" i="21"/>
  <c r="U67" i="21"/>
  <c r="T67" i="21"/>
  <c r="R87" i="21"/>
  <c r="T90" i="21"/>
  <c r="T10" i="22"/>
  <c r="T21" i="22"/>
  <c r="T38" i="22"/>
  <c r="T54" i="22"/>
  <c r="U54" i="22"/>
  <c r="T49" i="22"/>
  <c r="P73" i="22"/>
  <c r="Q74" i="22"/>
  <c r="U74" i="22" s="1"/>
  <c r="P87" i="22"/>
  <c r="T68" i="23"/>
  <c r="U16" i="23"/>
  <c r="U9" i="23"/>
  <c r="T13" i="23"/>
  <c r="T24" i="23"/>
  <c r="P54" i="23"/>
  <c r="T56" i="23"/>
  <c r="U58" i="23"/>
  <c r="T58" i="23"/>
  <c r="U66" i="23"/>
  <c r="P72" i="23"/>
  <c r="U10" i="24"/>
  <c r="T10" i="24"/>
  <c r="U20" i="24"/>
  <c r="P31" i="24"/>
  <c r="T46" i="24"/>
  <c r="E60" i="24"/>
  <c r="P67" i="24"/>
  <c r="Q67" i="24"/>
  <c r="S87" i="24"/>
  <c r="T89" i="24"/>
  <c r="U91" i="24"/>
  <c r="U34" i="25"/>
  <c r="T15" i="26"/>
  <c r="U15" i="26"/>
  <c r="Q25" i="26"/>
  <c r="T29" i="26"/>
  <c r="U29" i="26"/>
  <c r="Q31" i="26"/>
  <c r="P74" i="26"/>
  <c r="T74" i="26" s="1"/>
  <c r="U46" i="28"/>
  <c r="T46" i="28"/>
  <c r="T62" i="19"/>
  <c r="T73" i="19"/>
  <c r="U72" i="19"/>
  <c r="T72" i="19"/>
  <c r="U73" i="19"/>
  <c r="E87" i="19"/>
  <c r="E115" i="19" s="1"/>
  <c r="U115" i="19" s="1"/>
  <c r="U41" i="20"/>
  <c r="T41" i="20"/>
  <c r="T44" i="20"/>
  <c r="U60" i="20"/>
  <c r="T60" i="20"/>
  <c r="U70" i="20"/>
  <c r="U88" i="20"/>
  <c r="U36" i="21"/>
  <c r="S87" i="21"/>
  <c r="U25" i="22"/>
  <c r="T25" i="22"/>
  <c r="P72" i="22"/>
  <c r="Q73" i="22"/>
  <c r="Q87" i="22"/>
  <c r="U20" i="23"/>
  <c r="T20" i="23"/>
  <c r="Q31" i="23"/>
  <c r="U33" i="23"/>
  <c r="T33" i="23"/>
  <c r="U37" i="23"/>
  <c r="T37" i="23"/>
  <c r="E67" i="23"/>
  <c r="Q72" i="23"/>
  <c r="P87" i="23"/>
  <c r="U21" i="24"/>
  <c r="T21" i="24"/>
  <c r="U25" i="24"/>
  <c r="T25" i="24"/>
  <c r="P72" i="24"/>
  <c r="U43" i="25"/>
  <c r="T43" i="25"/>
  <c r="P16" i="26"/>
  <c r="T16" i="26" s="1"/>
  <c r="U37" i="26"/>
  <c r="T37" i="26"/>
  <c r="U67" i="25"/>
  <c r="T67" i="25"/>
  <c r="P67" i="25"/>
  <c r="P72" i="25"/>
  <c r="R87" i="25"/>
  <c r="P31" i="26"/>
  <c r="T60" i="26"/>
  <c r="U60" i="26"/>
  <c r="P87" i="26"/>
  <c r="P115" i="26" s="1"/>
  <c r="U52" i="27"/>
  <c r="T52" i="27"/>
  <c r="U36" i="28"/>
  <c r="T36" i="28"/>
  <c r="U58" i="28"/>
  <c r="T58" i="28"/>
  <c r="P68" i="28"/>
  <c r="Q73" i="28"/>
  <c r="P54" i="29"/>
  <c r="S34" i="31"/>
  <c r="Q34" i="31"/>
  <c r="Q60" i="23"/>
  <c r="T73" i="23"/>
  <c r="U72" i="23"/>
  <c r="T72" i="23"/>
  <c r="U73" i="23"/>
  <c r="E87" i="23"/>
  <c r="E115" i="23" s="1"/>
  <c r="T87" i="23"/>
  <c r="Q25" i="24"/>
  <c r="U41" i="24"/>
  <c r="P41" i="24"/>
  <c r="T41" i="24" s="1"/>
  <c r="Q74" i="24"/>
  <c r="U74" i="24" s="1"/>
  <c r="Q16" i="25"/>
  <c r="P54" i="25"/>
  <c r="T54" i="25" s="1"/>
  <c r="Q67" i="25"/>
  <c r="P68" i="25"/>
  <c r="T68" i="25" s="1"/>
  <c r="Q72" i="25"/>
  <c r="P73" i="25"/>
  <c r="S87" i="25"/>
  <c r="Q87" i="26"/>
  <c r="Q115" i="26" s="1"/>
  <c r="T16" i="27"/>
  <c r="T9" i="27"/>
  <c r="Q60" i="27"/>
  <c r="U64" i="27"/>
  <c r="T64" i="27"/>
  <c r="E74" i="27"/>
  <c r="Q16" i="28"/>
  <c r="U16" i="28" s="1"/>
  <c r="U18" i="28"/>
  <c r="T18" i="28"/>
  <c r="P41" i="28"/>
  <c r="T41" i="28" s="1"/>
  <c r="U71" i="28"/>
  <c r="T71" i="28"/>
  <c r="U90" i="28"/>
  <c r="T90" i="28"/>
  <c r="U10" i="29"/>
  <c r="T10" i="29"/>
  <c r="U34" i="29"/>
  <c r="U31" i="31"/>
  <c r="T31" i="31"/>
  <c r="T16" i="25"/>
  <c r="U16" i="25"/>
  <c r="P25" i="25"/>
  <c r="Q54" i="25"/>
  <c r="U54" i="25" s="1"/>
  <c r="Q68" i="25"/>
  <c r="U68" i="25" s="1"/>
  <c r="Q73" i="25"/>
  <c r="P74" i="25"/>
  <c r="T74" i="25" s="1"/>
  <c r="R87" i="26"/>
  <c r="U24" i="27"/>
  <c r="T24" i="27"/>
  <c r="Q41" i="28"/>
  <c r="U41" i="28" s="1"/>
  <c r="U66" i="28"/>
  <c r="T66" i="28"/>
  <c r="U25" i="30"/>
  <c r="T25" i="30"/>
  <c r="P31" i="30"/>
  <c r="U46" i="30"/>
  <c r="T46" i="30"/>
  <c r="U58" i="32"/>
  <c r="T58" i="32"/>
  <c r="P31" i="23"/>
  <c r="P34" i="23"/>
  <c r="T34" i="23" s="1"/>
  <c r="Q87" i="23"/>
  <c r="Q60" i="24"/>
  <c r="T62" i="24"/>
  <c r="T72" i="24"/>
  <c r="U73" i="24"/>
  <c r="T73" i="24"/>
  <c r="U72" i="24"/>
  <c r="U87" i="24"/>
  <c r="E87" i="24"/>
  <c r="E115" i="24" s="1"/>
  <c r="T87" i="24"/>
  <c r="T93" i="24"/>
  <c r="T13" i="25"/>
  <c r="T24" i="25"/>
  <c r="Q25" i="25"/>
  <c r="T27" i="25"/>
  <c r="T41" i="25"/>
  <c r="U41" i="25"/>
  <c r="P41" i="25"/>
  <c r="T44" i="25"/>
  <c r="T52" i="25"/>
  <c r="T64" i="25"/>
  <c r="Q74" i="25"/>
  <c r="U74" i="25" s="1"/>
  <c r="T86" i="25"/>
  <c r="U22" i="26"/>
  <c r="T48" i="26"/>
  <c r="U89" i="26"/>
  <c r="T94" i="26"/>
  <c r="U13" i="27"/>
  <c r="T13" i="27"/>
  <c r="P25" i="27"/>
  <c r="U37" i="27"/>
  <c r="U48" i="27"/>
  <c r="U67" i="27"/>
  <c r="T67" i="27"/>
  <c r="E87" i="27"/>
  <c r="E115" i="27" s="1"/>
  <c r="U88" i="27"/>
  <c r="T88" i="27"/>
  <c r="U57" i="28"/>
  <c r="T57" i="28"/>
  <c r="U38" i="29"/>
  <c r="T38" i="29"/>
  <c r="U60" i="29"/>
  <c r="T60" i="29"/>
  <c r="U92" i="29"/>
  <c r="T92" i="29"/>
  <c r="U30" i="32"/>
  <c r="T30" i="32"/>
  <c r="U67" i="23"/>
  <c r="T67" i="23"/>
  <c r="R87" i="23"/>
  <c r="U54" i="24"/>
  <c r="T54" i="24"/>
  <c r="P87" i="24"/>
  <c r="U67" i="26"/>
  <c r="T67" i="26"/>
  <c r="T62" i="26"/>
  <c r="Q25" i="27"/>
  <c r="U31" i="27"/>
  <c r="T31" i="27"/>
  <c r="T73" i="27"/>
  <c r="U72" i="27"/>
  <c r="T72" i="27"/>
  <c r="U73" i="27"/>
  <c r="U70" i="27"/>
  <c r="T70" i="27"/>
  <c r="P87" i="27"/>
  <c r="T87" i="27" s="1"/>
  <c r="U96" i="27"/>
  <c r="T96" i="27"/>
  <c r="U25" i="28"/>
  <c r="T25" i="28"/>
  <c r="U30" i="28"/>
  <c r="T30" i="28"/>
  <c r="U47" i="28"/>
  <c r="T47" i="28"/>
  <c r="Q67" i="28"/>
  <c r="S87" i="23"/>
  <c r="Q87" i="24"/>
  <c r="T91" i="24"/>
  <c r="T11" i="25"/>
  <c r="T22" i="25"/>
  <c r="T39" i="25"/>
  <c r="T50" i="25"/>
  <c r="T62" i="25"/>
  <c r="U73" i="25"/>
  <c r="T73" i="25"/>
  <c r="U72" i="25"/>
  <c r="T72" i="25"/>
  <c r="E87" i="25"/>
  <c r="E115" i="25" s="1"/>
  <c r="U88" i="25"/>
  <c r="E16" i="26"/>
  <c r="T20" i="26"/>
  <c r="T43" i="26"/>
  <c r="U52" i="26"/>
  <c r="T59" i="26"/>
  <c r="U64" i="26"/>
  <c r="E72" i="26"/>
  <c r="U93" i="26"/>
  <c r="T14" i="27"/>
  <c r="U20" i="27"/>
  <c r="U27" i="27"/>
  <c r="T27" i="27"/>
  <c r="P34" i="27"/>
  <c r="T34" i="27" s="1"/>
  <c r="Q34" i="27"/>
  <c r="U34" i="27" s="1"/>
  <c r="P41" i="27"/>
  <c r="U53" i="27"/>
  <c r="T53" i="27"/>
  <c r="U60" i="28"/>
  <c r="T60" i="28"/>
  <c r="Q74" i="28"/>
  <c r="U74" i="28" s="1"/>
  <c r="T31" i="29"/>
  <c r="U31" i="29"/>
  <c r="P34" i="29"/>
  <c r="T34" i="29" s="1"/>
  <c r="T87" i="29"/>
  <c r="P114" i="29"/>
  <c r="P115" i="29"/>
  <c r="U67" i="24"/>
  <c r="T67" i="24"/>
  <c r="R87" i="24"/>
  <c r="U62" i="25"/>
  <c r="P87" i="25"/>
  <c r="P34" i="26"/>
  <c r="T34" i="26" s="1"/>
  <c r="T54" i="26"/>
  <c r="U54" i="26"/>
  <c r="T44" i="26"/>
  <c r="Q41" i="27"/>
  <c r="U54" i="27"/>
  <c r="T54" i="27"/>
  <c r="U44" i="27"/>
  <c r="T44" i="27"/>
  <c r="U65" i="27"/>
  <c r="T65" i="27"/>
  <c r="P67" i="27"/>
  <c r="Q74" i="27"/>
  <c r="U74" i="27" s="1"/>
  <c r="U86" i="27"/>
  <c r="T86" i="27"/>
  <c r="U19" i="28"/>
  <c r="T19" i="28"/>
  <c r="U33" i="28"/>
  <c r="T33" i="28"/>
  <c r="P60" i="28"/>
  <c r="E72" i="28"/>
  <c r="T91" i="28"/>
  <c r="U49" i="29"/>
  <c r="T49" i="29"/>
  <c r="U15" i="30"/>
  <c r="T15" i="30"/>
  <c r="U31" i="30"/>
  <c r="T31" i="30"/>
  <c r="P34" i="30"/>
  <c r="T34" i="30" s="1"/>
  <c r="U53" i="31"/>
  <c r="T53" i="31"/>
  <c r="T68" i="29"/>
  <c r="T16" i="29"/>
  <c r="U16" i="29"/>
  <c r="P25" i="29"/>
  <c r="Q54" i="29"/>
  <c r="P60" i="29"/>
  <c r="U68" i="30"/>
  <c r="U16" i="30"/>
  <c r="U9" i="30"/>
  <c r="T60" i="30"/>
  <c r="U60" i="30"/>
  <c r="U45" i="31"/>
  <c r="T45" i="31"/>
  <c r="U56" i="31"/>
  <c r="T56" i="31"/>
  <c r="U60" i="31"/>
  <c r="T60" i="31"/>
  <c r="U33" i="32"/>
  <c r="T33" i="32"/>
  <c r="T100" i="32"/>
  <c r="U100" i="32"/>
  <c r="S87" i="26"/>
  <c r="Q87" i="27"/>
  <c r="T72" i="28"/>
  <c r="U73" i="28"/>
  <c r="T73" i="28"/>
  <c r="U72" i="28"/>
  <c r="E87" i="28"/>
  <c r="E115" i="28" s="1"/>
  <c r="Q25" i="29"/>
  <c r="T41" i="29"/>
  <c r="U41" i="29"/>
  <c r="P41" i="29"/>
  <c r="Q60" i="29"/>
  <c r="P67" i="29"/>
  <c r="R87" i="29"/>
  <c r="T89" i="29"/>
  <c r="T91" i="29"/>
  <c r="U19" i="30"/>
  <c r="T48" i="30"/>
  <c r="T91" i="30"/>
  <c r="U41" i="32"/>
  <c r="U36" i="32"/>
  <c r="T36" i="32"/>
  <c r="Q67" i="32"/>
  <c r="P72" i="27"/>
  <c r="R87" i="27"/>
  <c r="U54" i="28"/>
  <c r="P87" i="28"/>
  <c r="T87" i="28" s="1"/>
  <c r="Q41" i="29"/>
  <c r="Q67" i="29"/>
  <c r="Q68" i="29"/>
  <c r="U68" i="29" s="1"/>
  <c r="S87" i="29"/>
  <c r="P16" i="30"/>
  <c r="T16" i="30" s="1"/>
  <c r="P60" i="30"/>
  <c r="U63" i="30"/>
  <c r="T63" i="30"/>
  <c r="P74" i="30"/>
  <c r="T74" i="30" s="1"/>
  <c r="U25" i="31"/>
  <c r="T25" i="31"/>
  <c r="U34" i="31"/>
  <c r="U25" i="32"/>
  <c r="T25" i="32"/>
  <c r="P54" i="32"/>
  <c r="U41" i="26"/>
  <c r="T41" i="26"/>
  <c r="P41" i="26"/>
  <c r="Q74" i="26"/>
  <c r="U74" i="26" s="1"/>
  <c r="Q16" i="27"/>
  <c r="U16" i="27" s="1"/>
  <c r="P54" i="27"/>
  <c r="Q67" i="27"/>
  <c r="P68" i="27"/>
  <c r="T68" i="27" s="1"/>
  <c r="Q72" i="27"/>
  <c r="P73" i="27"/>
  <c r="S87" i="27"/>
  <c r="P31" i="28"/>
  <c r="P34" i="28"/>
  <c r="T34" i="28" s="1"/>
  <c r="Q87" i="28"/>
  <c r="U87" i="28" s="1"/>
  <c r="U67" i="29"/>
  <c r="T67" i="29"/>
  <c r="T66" i="29"/>
  <c r="Q41" i="30"/>
  <c r="U54" i="30"/>
  <c r="T44" i="30"/>
  <c r="Q60" i="30"/>
  <c r="Q31" i="31"/>
  <c r="P41" i="31"/>
  <c r="T50" i="31"/>
  <c r="U67" i="31"/>
  <c r="T67" i="31"/>
  <c r="U62" i="31"/>
  <c r="T73" i="31"/>
  <c r="U72" i="31"/>
  <c r="T72" i="31"/>
  <c r="U73" i="31"/>
  <c r="U70" i="31"/>
  <c r="T70" i="31"/>
  <c r="P41" i="32"/>
  <c r="T41" i="32" s="1"/>
  <c r="U47" i="32"/>
  <c r="T47" i="32"/>
  <c r="Q54" i="27"/>
  <c r="Q68" i="27"/>
  <c r="U68" i="27" s="1"/>
  <c r="Q73" i="27"/>
  <c r="P74" i="27"/>
  <c r="T74" i="27" s="1"/>
  <c r="P16" i="28"/>
  <c r="T16" i="28" s="1"/>
  <c r="Q31" i="28"/>
  <c r="Q34" i="28"/>
  <c r="U34" i="28" s="1"/>
  <c r="U67" i="28"/>
  <c r="T67" i="28"/>
  <c r="P67" i="28"/>
  <c r="P72" i="28"/>
  <c r="R87" i="28"/>
  <c r="U54" i="29"/>
  <c r="T54" i="29"/>
  <c r="U73" i="29"/>
  <c r="T73" i="29"/>
  <c r="U72" i="29"/>
  <c r="T72" i="29"/>
  <c r="T70" i="29"/>
  <c r="P74" i="29"/>
  <c r="T74" i="29" s="1"/>
  <c r="U52" i="30"/>
  <c r="T52" i="30"/>
  <c r="Q41" i="31"/>
  <c r="U41" i="31" s="1"/>
  <c r="P72" i="31"/>
  <c r="E87" i="31"/>
  <c r="E115" i="31" s="1"/>
  <c r="U88" i="31"/>
  <c r="T88" i="31"/>
  <c r="U96" i="31"/>
  <c r="T96" i="31"/>
  <c r="M114" i="1"/>
  <c r="S114" i="1" s="1"/>
  <c r="S97" i="1"/>
  <c r="T100" i="31"/>
  <c r="U100" i="31"/>
  <c r="T112" i="27"/>
  <c r="U112" i="27"/>
  <c r="U98" i="13"/>
  <c r="T98" i="13"/>
  <c r="Q87" i="25"/>
  <c r="U73" i="26"/>
  <c r="T73" i="26"/>
  <c r="U72" i="26"/>
  <c r="T72" i="26"/>
  <c r="E87" i="26"/>
  <c r="E115" i="26" s="1"/>
  <c r="U115" i="26" s="1"/>
  <c r="U41" i="27"/>
  <c r="T41" i="27"/>
  <c r="S87" i="28"/>
  <c r="T89" i="28"/>
  <c r="T9" i="29"/>
  <c r="T20" i="29"/>
  <c r="T37" i="29"/>
  <c r="T48" i="29"/>
  <c r="T58" i="29"/>
  <c r="U65" i="29"/>
  <c r="P72" i="29"/>
  <c r="T9" i="30"/>
  <c r="T21" i="30"/>
  <c r="U27" i="30"/>
  <c r="Q54" i="30"/>
  <c r="U94" i="30"/>
  <c r="T94" i="30"/>
  <c r="U14" i="31"/>
  <c r="T14" i="31"/>
  <c r="P16" i="31"/>
  <c r="T16" i="31" s="1"/>
  <c r="T22" i="31"/>
  <c r="U28" i="31"/>
  <c r="T28" i="31"/>
  <c r="U65" i="31"/>
  <c r="T65" i="31"/>
  <c r="E73" i="31"/>
  <c r="Q25" i="32"/>
  <c r="U60" i="32"/>
  <c r="T60" i="32"/>
  <c r="T68" i="28"/>
  <c r="U68" i="28"/>
  <c r="U9" i="29"/>
  <c r="Q73" i="29"/>
  <c r="E87" i="29"/>
  <c r="E115" i="29" s="1"/>
  <c r="T88" i="29"/>
  <c r="E16" i="30"/>
  <c r="Q34" i="30"/>
  <c r="U34" i="30" s="1"/>
  <c r="U37" i="30"/>
  <c r="P67" i="30"/>
  <c r="P72" i="30"/>
  <c r="P67" i="31"/>
  <c r="Q74" i="31"/>
  <c r="U74" i="31" s="1"/>
  <c r="U19" i="32"/>
  <c r="T19" i="32"/>
  <c r="P68" i="32"/>
  <c r="T68" i="32" s="1"/>
  <c r="U90" i="32"/>
  <c r="T90" i="32"/>
  <c r="U67" i="30"/>
  <c r="T67" i="30"/>
  <c r="R87" i="30"/>
  <c r="S41" i="31"/>
  <c r="R60" i="31"/>
  <c r="P87" i="31"/>
  <c r="T92" i="31"/>
  <c r="T12" i="32"/>
  <c r="T23" i="32"/>
  <c r="R25" i="32"/>
  <c r="T40" i="32"/>
  <c r="T43" i="32"/>
  <c r="T51" i="32"/>
  <c r="T63" i="32"/>
  <c r="R74" i="32"/>
  <c r="T94" i="32"/>
  <c r="E81" i="29"/>
  <c r="E81" i="15"/>
  <c r="E81" i="11"/>
  <c r="E81" i="6"/>
  <c r="L114" i="1"/>
  <c r="R114" i="1" s="1"/>
  <c r="U101" i="29"/>
  <c r="T101" i="29"/>
  <c r="U109" i="23"/>
  <c r="T109" i="23"/>
  <c r="U103" i="19"/>
  <c r="T103" i="19"/>
  <c r="P54" i="30"/>
  <c r="T54" i="30" s="1"/>
  <c r="Q67" i="30"/>
  <c r="P68" i="30"/>
  <c r="T68" i="30" s="1"/>
  <c r="Q72" i="30"/>
  <c r="P73" i="30"/>
  <c r="S87" i="30"/>
  <c r="P31" i="31"/>
  <c r="P34" i="31"/>
  <c r="T34" i="31" s="1"/>
  <c r="Q87" i="31"/>
  <c r="T72" i="32"/>
  <c r="U73" i="32"/>
  <c r="T73" i="32"/>
  <c r="U72" i="32"/>
  <c r="U87" i="32"/>
  <c r="E87" i="32"/>
  <c r="E115" i="32" s="1"/>
  <c r="U115" i="32" s="1"/>
  <c r="T87" i="32"/>
  <c r="E81" i="21"/>
  <c r="E81" i="2"/>
  <c r="T112" i="1"/>
  <c r="U103" i="32"/>
  <c r="T103" i="32"/>
  <c r="U110" i="16"/>
  <c r="T110" i="16"/>
  <c r="U54" i="32"/>
  <c r="T54" i="32"/>
  <c r="P87" i="32"/>
  <c r="U109" i="29"/>
  <c r="T109" i="29"/>
  <c r="U103" i="22"/>
  <c r="T103" i="22"/>
  <c r="Q25" i="30"/>
  <c r="U41" i="30"/>
  <c r="T41" i="30"/>
  <c r="P41" i="30"/>
  <c r="T64" i="30"/>
  <c r="Q74" i="30"/>
  <c r="U74" i="30" s="1"/>
  <c r="T86" i="30"/>
  <c r="T95" i="30"/>
  <c r="Q16" i="31"/>
  <c r="U16" i="31" s="1"/>
  <c r="P54" i="31"/>
  <c r="T54" i="31" s="1"/>
  <c r="Q67" i="31"/>
  <c r="P68" i="31"/>
  <c r="T68" i="31" s="1"/>
  <c r="Q72" i="31"/>
  <c r="P73" i="31"/>
  <c r="S87" i="31"/>
  <c r="P31" i="32"/>
  <c r="T31" i="32" s="1"/>
  <c r="P34" i="32"/>
  <c r="T34" i="32" s="1"/>
  <c r="Q87" i="32"/>
  <c r="E81" i="28"/>
  <c r="E81" i="20"/>
  <c r="U107" i="29"/>
  <c r="T107" i="29"/>
  <c r="U112" i="25"/>
  <c r="T112" i="25"/>
  <c r="M114" i="24"/>
  <c r="S114" i="24" s="1"/>
  <c r="S97" i="24"/>
  <c r="T101" i="22"/>
  <c r="U101" i="22"/>
  <c r="U108" i="16"/>
  <c r="T108" i="16"/>
  <c r="P25" i="31"/>
  <c r="Q54" i="31"/>
  <c r="U54" i="31" s="1"/>
  <c r="Q68" i="31"/>
  <c r="U68" i="31" s="1"/>
  <c r="Q73" i="31"/>
  <c r="P74" i="31"/>
  <c r="T74" i="31" s="1"/>
  <c r="P16" i="32"/>
  <c r="Q31" i="32"/>
  <c r="U31" i="32" s="1"/>
  <c r="Q34" i="32"/>
  <c r="U34" i="32" s="1"/>
  <c r="U67" i="32"/>
  <c r="T67" i="32"/>
  <c r="P67" i="32"/>
  <c r="P72" i="32"/>
  <c r="R87" i="32"/>
  <c r="E81" i="24"/>
  <c r="E81" i="23"/>
  <c r="E81" i="8"/>
  <c r="U105" i="29"/>
  <c r="T105" i="29"/>
  <c r="U111" i="28"/>
  <c r="T111" i="28"/>
  <c r="T110" i="25"/>
  <c r="U110" i="25"/>
  <c r="U101" i="21"/>
  <c r="T101" i="21"/>
  <c r="Q87" i="29"/>
  <c r="T62" i="30"/>
  <c r="U73" i="30"/>
  <c r="T73" i="30"/>
  <c r="U72" i="30"/>
  <c r="T72" i="30"/>
  <c r="E87" i="30"/>
  <c r="E115" i="30" s="1"/>
  <c r="T41" i="31"/>
  <c r="T44" i="31"/>
  <c r="T29" i="32"/>
  <c r="T46" i="32"/>
  <c r="T57" i="32"/>
  <c r="T66" i="32"/>
  <c r="T71" i="32"/>
  <c r="S87" i="32"/>
  <c r="E81" i="30"/>
  <c r="E81" i="27"/>
  <c r="E81" i="26"/>
  <c r="E81" i="16"/>
  <c r="E81" i="12"/>
  <c r="U101" i="1"/>
  <c r="T111" i="1"/>
  <c r="E97" i="32"/>
  <c r="U97" i="32" s="1"/>
  <c r="T99" i="32"/>
  <c r="T110" i="32"/>
  <c r="L114" i="30"/>
  <c r="R114" i="30" s="1"/>
  <c r="R97" i="30"/>
  <c r="T104" i="27"/>
  <c r="U104" i="27"/>
  <c r="U110" i="22"/>
  <c r="T110" i="22"/>
  <c r="U108" i="20"/>
  <c r="T108" i="20"/>
  <c r="T111" i="14"/>
  <c r="U111" i="14"/>
  <c r="P87" i="30"/>
  <c r="T87" i="30" s="1"/>
  <c r="T74" i="32"/>
  <c r="U68" i="32"/>
  <c r="U16" i="32"/>
  <c r="T16" i="32"/>
  <c r="T70" i="32"/>
  <c r="E81" i="22"/>
  <c r="E81" i="18"/>
  <c r="E81" i="7"/>
  <c r="E97" i="1"/>
  <c r="U97" i="1" s="1"/>
  <c r="U109" i="1"/>
  <c r="U102" i="32"/>
  <c r="T102" i="32"/>
  <c r="U103" i="29"/>
  <c r="T103" i="29"/>
  <c r="U99" i="21"/>
  <c r="T99" i="21"/>
  <c r="U106" i="20"/>
  <c r="T106" i="20"/>
  <c r="L114" i="3"/>
  <c r="R114" i="3" s="1"/>
  <c r="R97" i="3"/>
  <c r="U109" i="3"/>
  <c r="T109" i="3"/>
  <c r="T99" i="31"/>
  <c r="T105" i="31"/>
  <c r="T109" i="31"/>
  <c r="U101" i="30"/>
  <c r="T98" i="28"/>
  <c r="T100" i="28"/>
  <c r="U104" i="28"/>
  <c r="T106" i="28"/>
  <c r="M114" i="27"/>
  <c r="S114" i="27" s="1"/>
  <c r="T98" i="26"/>
  <c r="T102" i="26"/>
  <c r="U112" i="19"/>
  <c r="R97" i="18"/>
  <c r="U107" i="18"/>
  <c r="U102" i="17"/>
  <c r="T104" i="17"/>
  <c r="T112" i="17"/>
  <c r="T101" i="15"/>
  <c r="U103" i="14"/>
  <c r="U112" i="13"/>
  <c r="T102" i="12"/>
  <c r="U107" i="11"/>
  <c r="T107" i="11"/>
  <c r="U106" i="10"/>
  <c r="T106" i="10"/>
  <c r="U103" i="5"/>
  <c r="T103" i="5"/>
  <c r="U106" i="2"/>
  <c r="T106" i="2"/>
  <c r="T103" i="31"/>
  <c r="T102" i="27"/>
  <c r="U110" i="27"/>
  <c r="T104" i="26"/>
  <c r="T106" i="26"/>
  <c r="T110" i="26"/>
  <c r="T112" i="26"/>
  <c r="U102" i="25"/>
  <c r="T104" i="25"/>
  <c r="T101" i="23"/>
  <c r="T105" i="18"/>
  <c r="U101" i="11"/>
  <c r="T101" i="11"/>
  <c r="U107" i="6"/>
  <c r="T107" i="6"/>
  <c r="U107" i="3"/>
  <c r="T107" i="3"/>
  <c r="E97" i="19"/>
  <c r="E114" i="19" s="1"/>
  <c r="U100" i="10"/>
  <c r="T100" i="10"/>
  <c r="U101" i="5"/>
  <c r="T101" i="5"/>
  <c r="U100" i="2"/>
  <c r="T100" i="2"/>
  <c r="T99" i="29"/>
  <c r="U101" i="24"/>
  <c r="M114" i="23"/>
  <c r="S114" i="23" s="1"/>
  <c r="L114" i="15"/>
  <c r="R114" i="15" s="1"/>
  <c r="U99" i="11"/>
  <c r="T99" i="11"/>
  <c r="E97" i="11"/>
  <c r="E114" i="11" s="1"/>
  <c r="U107" i="9"/>
  <c r="T107" i="9"/>
  <c r="U105" i="6"/>
  <c r="T105" i="6"/>
  <c r="M114" i="5"/>
  <c r="S114" i="5" s="1"/>
  <c r="S97" i="5"/>
  <c r="E97" i="30"/>
  <c r="T97" i="30" s="1"/>
  <c r="R97" i="27"/>
  <c r="E97" i="20"/>
  <c r="T99" i="16"/>
  <c r="T103" i="16"/>
  <c r="T102" i="15"/>
  <c r="U112" i="15"/>
  <c r="M114" i="15"/>
  <c r="S114" i="15" s="1"/>
  <c r="T104" i="14"/>
  <c r="T103" i="13"/>
  <c r="T103" i="12"/>
  <c r="T105" i="12"/>
  <c r="T111" i="12"/>
  <c r="U98" i="10"/>
  <c r="T98" i="10"/>
  <c r="U111" i="4"/>
  <c r="T111" i="4"/>
  <c r="U101" i="3"/>
  <c r="T101" i="3"/>
  <c r="U98" i="2"/>
  <c r="T98" i="2"/>
  <c r="T101" i="27"/>
  <c r="T103" i="27"/>
  <c r="T107" i="27"/>
  <c r="T111" i="27"/>
  <c r="U103" i="26"/>
  <c r="T105" i="26"/>
  <c r="U109" i="26"/>
  <c r="U111" i="26"/>
  <c r="T99" i="25"/>
  <c r="T101" i="25"/>
  <c r="T103" i="25"/>
  <c r="T105" i="25"/>
  <c r="T107" i="25"/>
  <c r="T109" i="25"/>
  <c r="U100" i="23"/>
  <c r="T102" i="23"/>
  <c r="T106" i="23"/>
  <c r="T98" i="22"/>
  <c r="T100" i="22"/>
  <c r="U107" i="22"/>
  <c r="R97" i="19"/>
  <c r="T98" i="19"/>
  <c r="T102" i="19"/>
  <c r="T110" i="18"/>
  <c r="U112" i="18"/>
  <c r="T98" i="17"/>
  <c r="T109" i="17"/>
  <c r="T107" i="16"/>
  <c r="U108" i="15"/>
  <c r="T110" i="15"/>
  <c r="T98" i="14"/>
  <c r="T100" i="14"/>
  <c r="U101" i="13"/>
  <c r="U105" i="9"/>
  <c r="T105" i="9"/>
  <c r="U107" i="30"/>
  <c r="S97" i="19"/>
  <c r="U109" i="11"/>
  <c r="T109" i="11"/>
  <c r="U108" i="10"/>
  <c r="T108" i="10"/>
  <c r="U99" i="9"/>
  <c r="T99" i="9"/>
  <c r="U105" i="4"/>
  <c r="T105" i="4"/>
  <c r="U99" i="3"/>
  <c r="T99" i="3"/>
  <c r="U108" i="2"/>
  <c r="T108" i="2"/>
  <c r="T98" i="8"/>
  <c r="S97" i="9"/>
  <c r="E97" i="6"/>
  <c r="U97" i="6" s="1"/>
  <c r="R97" i="10"/>
  <c r="U104" i="10"/>
  <c r="S97" i="2"/>
  <c r="S97" i="10"/>
  <c r="T101" i="8"/>
  <c r="U107" i="8"/>
  <c r="T109" i="7"/>
  <c r="T111" i="7"/>
  <c r="U99" i="8"/>
  <c r="J114" i="3"/>
  <c r="J114" i="9"/>
  <c r="C114" i="1"/>
  <c r="K114" i="1"/>
  <c r="K114" i="25"/>
  <c r="H114" i="18"/>
  <c r="H114" i="10"/>
  <c r="J114" i="21"/>
  <c r="M114" i="20"/>
  <c r="S114" i="20" s="1"/>
  <c r="K114" i="29"/>
  <c r="H114" i="30"/>
  <c r="H114" i="14"/>
  <c r="W114" i="7"/>
  <c r="V114" i="27"/>
  <c r="N115" i="23"/>
  <c r="P114" i="14"/>
  <c r="H115" i="10"/>
  <c r="D114" i="8"/>
  <c r="F114" i="3"/>
  <c r="J114" i="1"/>
  <c r="P114" i="30"/>
  <c r="H115" i="30"/>
  <c r="C114" i="29"/>
  <c r="W114" i="27"/>
  <c r="H114" i="26"/>
  <c r="T115" i="26"/>
  <c r="O114" i="23"/>
  <c r="C114" i="21"/>
  <c r="J115" i="21"/>
  <c r="P114" i="18"/>
  <c r="H115" i="18"/>
  <c r="P115" i="18"/>
  <c r="Q114" i="14"/>
  <c r="H115" i="14"/>
  <c r="P115" i="14"/>
  <c r="C114" i="13"/>
  <c r="Q115" i="10"/>
  <c r="L114" i="8"/>
  <c r="R114" i="8" s="1"/>
  <c r="N114" i="7"/>
  <c r="W115" i="7"/>
  <c r="C114" i="5"/>
  <c r="D114" i="4"/>
  <c r="M114" i="4"/>
  <c r="S114" i="4" s="1"/>
  <c r="G114" i="3"/>
  <c r="V114" i="3"/>
  <c r="J115" i="9"/>
  <c r="B114" i="1"/>
  <c r="L114" i="32"/>
  <c r="R114" i="32" s="1"/>
  <c r="F114" i="31"/>
  <c r="V114" i="31"/>
  <c r="N114" i="31"/>
  <c r="Q114" i="30"/>
  <c r="Q115" i="30"/>
  <c r="K115" i="29"/>
  <c r="C114" i="25"/>
  <c r="F114" i="19"/>
  <c r="Q114" i="18"/>
  <c r="Q115" i="18"/>
  <c r="U115" i="18" s="1"/>
  <c r="F114" i="15"/>
  <c r="N114" i="15"/>
  <c r="Q115" i="14"/>
  <c r="O114" i="7"/>
  <c r="W114" i="3"/>
  <c r="H114" i="2"/>
  <c r="Q115" i="2"/>
  <c r="B114" i="13"/>
  <c r="D114" i="32"/>
  <c r="M114" i="32"/>
  <c r="S114" i="32" s="1"/>
  <c r="G114" i="31"/>
  <c r="W114" i="31"/>
  <c r="O114" i="31"/>
  <c r="N114" i="27"/>
  <c r="J114" i="25"/>
  <c r="K115" i="25"/>
  <c r="F114" i="23"/>
  <c r="G114" i="19"/>
  <c r="K114" i="17"/>
  <c r="G114" i="15"/>
  <c r="V114" i="15"/>
  <c r="O114" i="15"/>
  <c r="N114" i="11"/>
  <c r="P114" i="6"/>
  <c r="P115" i="6"/>
  <c r="I114" i="2"/>
  <c r="T87" i="26"/>
  <c r="T87" i="10"/>
  <c r="P115" i="10"/>
  <c r="T115" i="10" s="1"/>
  <c r="L114" i="28"/>
  <c r="R114" i="28" s="1"/>
  <c r="O114" i="27"/>
  <c r="B114" i="25"/>
  <c r="G114" i="23"/>
  <c r="V114" i="23"/>
  <c r="I114" i="18"/>
  <c r="W114" i="15"/>
  <c r="O114" i="11"/>
  <c r="Q114" i="6"/>
  <c r="Q115" i="6"/>
  <c r="U115" i="6" s="1"/>
  <c r="U87" i="26"/>
  <c r="J114" i="29"/>
  <c r="D114" i="28"/>
  <c r="M114" i="28"/>
  <c r="S114" i="28" s="1"/>
  <c r="P114" i="26"/>
  <c r="W114" i="23"/>
  <c r="H114" i="22"/>
  <c r="L114" i="20"/>
  <c r="R114" i="20" s="1"/>
  <c r="V114" i="19"/>
  <c r="N114" i="19"/>
  <c r="F114" i="11"/>
  <c r="V114" i="11"/>
  <c r="B114" i="9"/>
  <c r="K114" i="9"/>
  <c r="F114" i="7"/>
  <c r="V114" i="7"/>
  <c r="B114" i="5"/>
  <c r="B114" i="29"/>
  <c r="F114" i="27"/>
  <c r="I114" i="22"/>
  <c r="B114" i="21"/>
  <c r="K114" i="21"/>
  <c r="D114" i="20"/>
  <c r="W114" i="19"/>
  <c r="O114" i="19"/>
  <c r="J114" i="17"/>
  <c r="D114" i="12"/>
  <c r="G114" i="11"/>
  <c r="W114" i="11"/>
  <c r="C114" i="9"/>
  <c r="N114" i="3"/>
  <c r="E114" i="1"/>
  <c r="T97" i="1"/>
  <c r="U97" i="30"/>
  <c r="U98" i="25"/>
  <c r="T98" i="25"/>
  <c r="E97" i="25"/>
  <c r="U106" i="25"/>
  <c r="T106" i="25"/>
  <c r="U112" i="23"/>
  <c r="T112" i="23"/>
  <c r="U101" i="28"/>
  <c r="T101" i="28"/>
  <c r="U105" i="24"/>
  <c r="T105" i="24"/>
  <c r="T99" i="14"/>
  <c r="E97" i="14"/>
  <c r="U99" i="14"/>
  <c r="U104" i="23"/>
  <c r="T104" i="23"/>
  <c r="U104" i="18"/>
  <c r="T104" i="18"/>
  <c r="T105" i="1"/>
  <c r="T104" i="32"/>
  <c r="T112" i="32"/>
  <c r="U112" i="31"/>
  <c r="T112" i="31"/>
  <c r="U111" i="30"/>
  <c r="T111" i="30"/>
  <c r="U99" i="26"/>
  <c r="E97" i="26"/>
  <c r="T99" i="26"/>
  <c r="U110" i="21"/>
  <c r="T110" i="21"/>
  <c r="U99" i="18"/>
  <c r="T99" i="18"/>
  <c r="U109" i="28"/>
  <c r="T109" i="28"/>
  <c r="U103" i="21"/>
  <c r="E97" i="21"/>
  <c r="T103" i="21"/>
  <c r="T102" i="1"/>
  <c r="T110" i="1"/>
  <c r="R97" i="32"/>
  <c r="T101" i="32"/>
  <c r="T109" i="32"/>
  <c r="U107" i="26"/>
  <c r="T107" i="26"/>
  <c r="E97" i="18"/>
  <c r="S97" i="18"/>
  <c r="M114" i="18"/>
  <c r="S114" i="18" s="1"/>
  <c r="T111" i="18"/>
  <c r="U111" i="18"/>
  <c r="U102" i="1"/>
  <c r="U104" i="31"/>
  <c r="T104" i="31"/>
  <c r="E97" i="31"/>
  <c r="S97" i="30"/>
  <c r="M114" i="30"/>
  <c r="S114" i="30" s="1"/>
  <c r="U108" i="27"/>
  <c r="T108" i="27"/>
  <c r="R97" i="25"/>
  <c r="L114" i="25"/>
  <c r="R114" i="25" s="1"/>
  <c r="U112" i="22"/>
  <c r="T112" i="22"/>
  <c r="U108" i="21"/>
  <c r="T108" i="21"/>
  <c r="T110" i="17"/>
  <c r="E97" i="17"/>
  <c r="U110" i="17"/>
  <c r="U111" i="8"/>
  <c r="T111" i="8"/>
  <c r="E97" i="8"/>
  <c r="U103" i="30"/>
  <c r="T103" i="30"/>
  <c r="U110" i="29"/>
  <c r="T110" i="29"/>
  <c r="U100" i="27"/>
  <c r="T100" i="27"/>
  <c r="T101" i="16"/>
  <c r="U101" i="16"/>
  <c r="U99" i="10"/>
  <c r="T99" i="10"/>
  <c r="U105" i="10"/>
  <c r="T105" i="10"/>
  <c r="U107" i="10"/>
  <c r="T107" i="10"/>
  <c r="U102" i="29"/>
  <c r="T102" i="29"/>
  <c r="E97" i="27"/>
  <c r="T102" i="31"/>
  <c r="T110" i="31"/>
  <c r="T109" i="30"/>
  <c r="T100" i="29"/>
  <c r="T99" i="28"/>
  <c r="T107" i="28"/>
  <c r="T98" i="27"/>
  <c r="T106" i="27"/>
  <c r="U106" i="18"/>
  <c r="T106" i="18"/>
  <c r="U105" i="17"/>
  <c r="T105" i="17"/>
  <c r="E97" i="16"/>
  <c r="U108" i="13"/>
  <c r="T108" i="13"/>
  <c r="U110" i="13"/>
  <c r="T110" i="13"/>
  <c r="U99" i="2"/>
  <c r="T99" i="2"/>
  <c r="U105" i="2"/>
  <c r="T105" i="2"/>
  <c r="U107" i="2"/>
  <c r="T107" i="2"/>
  <c r="T107" i="31"/>
  <c r="E97" i="28"/>
  <c r="T112" i="28"/>
  <c r="U98" i="27"/>
  <c r="M114" i="25"/>
  <c r="S114" i="25" s="1"/>
  <c r="L114" i="31"/>
  <c r="R114" i="31" s="1"/>
  <c r="T115" i="29"/>
  <c r="E97" i="23"/>
  <c r="L114" i="21"/>
  <c r="R114" i="21" s="1"/>
  <c r="U107" i="19"/>
  <c r="T107" i="19"/>
  <c r="U100" i="13"/>
  <c r="T100" i="13"/>
  <c r="U104" i="4"/>
  <c r="T104" i="4"/>
  <c r="U112" i="4"/>
  <c r="T112" i="4"/>
  <c r="U98" i="3"/>
  <c r="T98" i="3"/>
  <c r="U100" i="3"/>
  <c r="T100" i="3"/>
  <c r="M114" i="31"/>
  <c r="S114" i="31" s="1"/>
  <c r="M114" i="21"/>
  <c r="S114" i="21" s="1"/>
  <c r="U104" i="16"/>
  <c r="T104" i="16"/>
  <c r="T100" i="15"/>
  <c r="E97" i="15"/>
  <c r="U102" i="10"/>
  <c r="T102" i="10"/>
  <c r="U110" i="10"/>
  <c r="T110" i="10"/>
  <c r="T98" i="31"/>
  <c r="T105" i="30"/>
  <c r="E97" i="29"/>
  <c r="T104" i="29"/>
  <c r="T112" i="29"/>
  <c r="L114" i="29"/>
  <c r="R114" i="29" s="1"/>
  <c r="M114" i="26"/>
  <c r="S114" i="26" s="1"/>
  <c r="T100" i="25"/>
  <c r="T108" i="25"/>
  <c r="T99" i="24"/>
  <c r="T107" i="24"/>
  <c r="T98" i="23"/>
  <c r="U98" i="18"/>
  <c r="T98" i="18"/>
  <c r="S97" i="17"/>
  <c r="L114" i="17"/>
  <c r="R114" i="17" s="1"/>
  <c r="E114" i="6"/>
  <c r="U110" i="2"/>
  <c r="T110" i="2"/>
  <c r="T102" i="30"/>
  <c r="T110" i="30"/>
  <c r="M114" i="29"/>
  <c r="S114" i="29" s="1"/>
  <c r="T108" i="28"/>
  <c r="E97" i="24"/>
  <c r="T104" i="24"/>
  <c r="T112" i="24"/>
  <c r="L114" i="24"/>
  <c r="R114" i="24" s="1"/>
  <c r="T103" i="23"/>
  <c r="T111" i="23"/>
  <c r="U99" i="22"/>
  <c r="T111" i="22"/>
  <c r="T100" i="21"/>
  <c r="T102" i="21"/>
  <c r="T107" i="21"/>
  <c r="R97" i="20"/>
  <c r="T110" i="20"/>
  <c r="T109" i="19"/>
  <c r="U109" i="16"/>
  <c r="U104" i="15"/>
  <c r="S97" i="14"/>
  <c r="M114" i="14"/>
  <c r="S114" i="14" s="1"/>
  <c r="L114" i="13"/>
  <c r="R114" i="13" s="1"/>
  <c r="R97" i="13"/>
  <c r="M114" i="8"/>
  <c r="S114" i="8" s="1"/>
  <c r="U110" i="7"/>
  <c r="T110" i="7"/>
  <c r="U112" i="7"/>
  <c r="T112" i="7"/>
  <c r="E97" i="22"/>
  <c r="T109" i="21"/>
  <c r="T98" i="20"/>
  <c r="U99" i="19"/>
  <c r="T99" i="19"/>
  <c r="U103" i="18"/>
  <c r="T111" i="17"/>
  <c r="T102" i="16"/>
  <c r="U112" i="16"/>
  <c r="T112" i="16"/>
  <c r="U100" i="15"/>
  <c r="U99" i="4"/>
  <c r="T99" i="4"/>
  <c r="U101" i="4"/>
  <c r="T101" i="4"/>
  <c r="E97" i="3"/>
  <c r="U103" i="3"/>
  <c r="T103" i="3"/>
  <c r="U99" i="13"/>
  <c r="T99" i="13"/>
  <c r="U105" i="13"/>
  <c r="T105" i="13"/>
  <c r="U107" i="12"/>
  <c r="T107" i="12"/>
  <c r="U109" i="12"/>
  <c r="T109" i="12"/>
  <c r="R97" i="9"/>
  <c r="L114" i="9"/>
  <c r="R114" i="9" s="1"/>
  <c r="U103" i="8"/>
  <c r="T103" i="8"/>
  <c r="U105" i="8"/>
  <c r="T105" i="8"/>
  <c r="U98" i="19"/>
  <c r="U99" i="12"/>
  <c r="E97" i="12"/>
  <c r="T99" i="12"/>
  <c r="U101" i="12"/>
  <c r="T101" i="12"/>
  <c r="U98" i="11"/>
  <c r="T98" i="11"/>
  <c r="U100" i="11"/>
  <c r="T100" i="11"/>
  <c r="U106" i="11"/>
  <c r="T106" i="11"/>
  <c r="U108" i="11"/>
  <c r="T108" i="11"/>
  <c r="U101" i="9"/>
  <c r="T101" i="9"/>
  <c r="U109" i="9"/>
  <c r="T109" i="9"/>
  <c r="S97" i="6"/>
  <c r="M114" i="6"/>
  <c r="S114" i="6" s="1"/>
  <c r="U101" i="6"/>
  <c r="T101" i="6"/>
  <c r="U103" i="6"/>
  <c r="T103" i="6"/>
  <c r="U109" i="6"/>
  <c r="T109" i="6"/>
  <c r="U111" i="6"/>
  <c r="T111" i="6"/>
  <c r="L114" i="6"/>
  <c r="R114" i="6" s="1"/>
  <c r="U105" i="5"/>
  <c r="T105" i="5"/>
  <c r="E97" i="10"/>
  <c r="U102" i="7"/>
  <c r="T102" i="7"/>
  <c r="U104" i="7"/>
  <c r="T104" i="7"/>
  <c r="U107" i="4"/>
  <c r="T107" i="4"/>
  <c r="U109" i="4"/>
  <c r="T109" i="4"/>
  <c r="U106" i="3"/>
  <c r="T106" i="3"/>
  <c r="U108" i="3"/>
  <c r="T108" i="3"/>
  <c r="E97" i="2"/>
  <c r="E97" i="13"/>
  <c r="U102" i="13"/>
  <c r="T102" i="13"/>
  <c r="U108" i="8"/>
  <c r="T108" i="8"/>
  <c r="U98" i="6"/>
  <c r="T98" i="6"/>
  <c r="U108" i="5"/>
  <c r="T108" i="5"/>
  <c r="U110" i="5"/>
  <c r="T110" i="5"/>
  <c r="U102" i="2"/>
  <c r="T102" i="2"/>
  <c r="L114" i="16"/>
  <c r="R114" i="16" s="1"/>
  <c r="T103" i="15"/>
  <c r="T111" i="15"/>
  <c r="T102" i="14"/>
  <c r="T110" i="14"/>
  <c r="U104" i="12"/>
  <c r="T104" i="12"/>
  <c r="U112" i="12"/>
  <c r="T112" i="12"/>
  <c r="U103" i="11"/>
  <c r="T103" i="11"/>
  <c r="U111" i="11"/>
  <c r="T111" i="11"/>
  <c r="L114" i="11"/>
  <c r="R114" i="11" s="1"/>
  <c r="U98" i="9"/>
  <c r="T98" i="9"/>
  <c r="E97" i="9"/>
  <c r="U104" i="9"/>
  <c r="T104" i="9"/>
  <c r="U106" i="9"/>
  <c r="T106" i="9"/>
  <c r="U112" i="9"/>
  <c r="T112" i="9"/>
  <c r="U100" i="8"/>
  <c r="T100" i="8"/>
  <c r="U99" i="7"/>
  <c r="E97" i="7"/>
  <c r="T99" i="7"/>
  <c r="U106" i="6"/>
  <c r="T106" i="6"/>
  <c r="E97" i="5"/>
  <c r="U100" i="5"/>
  <c r="T100" i="5"/>
  <c r="U102" i="5"/>
  <c r="T102" i="5"/>
  <c r="S97" i="13"/>
  <c r="M114" i="11"/>
  <c r="S114" i="11" s="1"/>
  <c r="U107" i="7"/>
  <c r="T107" i="7"/>
  <c r="U111" i="3"/>
  <c r="T111" i="3"/>
  <c r="L114" i="12"/>
  <c r="R114" i="12" s="1"/>
  <c r="E97" i="4"/>
  <c r="L114" i="4"/>
  <c r="R114" i="4" s="1"/>
  <c r="M114" i="12"/>
  <c r="S114" i="12" s="1"/>
  <c r="L114" i="7"/>
  <c r="R114" i="7" s="1"/>
  <c r="T115" i="5"/>
  <c r="T107" i="13"/>
  <c r="T98" i="12"/>
  <c r="T106" i="12"/>
  <c r="T102" i="8"/>
  <c r="T110" i="8"/>
  <c r="M114" i="7"/>
  <c r="S114" i="7" s="1"/>
  <c r="T99" i="5"/>
  <c r="T107" i="5"/>
  <c r="T98" i="4"/>
  <c r="T106" i="4"/>
  <c r="T105" i="3"/>
  <c r="T104" i="2"/>
  <c r="T112" i="2"/>
  <c r="L114" i="2"/>
  <c r="R114" i="2" s="1"/>
  <c r="U34" i="7" l="1"/>
  <c r="T34" i="7"/>
  <c r="T97" i="11"/>
  <c r="T87" i="19"/>
  <c r="U97" i="11"/>
  <c r="P114" i="8"/>
  <c r="E114" i="30"/>
  <c r="T87" i="8"/>
  <c r="T97" i="32"/>
  <c r="U60" i="14"/>
  <c r="T97" i="6"/>
  <c r="T87" i="2"/>
  <c r="P114" i="2"/>
  <c r="U115" i="1"/>
  <c r="U87" i="27"/>
  <c r="Q115" i="27"/>
  <c r="U115" i="27" s="1"/>
  <c r="Q114" i="27"/>
  <c r="P115" i="27"/>
  <c r="T115" i="27" s="1"/>
  <c r="P114" i="27"/>
  <c r="U87" i="22"/>
  <c r="Q115" i="22"/>
  <c r="Q114" i="22"/>
  <c r="Q114" i="20"/>
  <c r="Q115" i="20"/>
  <c r="Q115" i="4"/>
  <c r="U115" i="4" s="1"/>
  <c r="Q114" i="4"/>
  <c r="T87" i="7"/>
  <c r="P115" i="7"/>
  <c r="T115" i="7" s="1"/>
  <c r="P114" i="7"/>
  <c r="P115" i="4"/>
  <c r="T115" i="4" s="1"/>
  <c r="P114" i="4"/>
  <c r="T87" i="4"/>
  <c r="T115" i="6"/>
  <c r="U115" i="2"/>
  <c r="Q114" i="25"/>
  <c r="Q115" i="25"/>
  <c r="U115" i="25" s="1"/>
  <c r="U97" i="20"/>
  <c r="T97" i="20"/>
  <c r="U87" i="25"/>
  <c r="U34" i="18"/>
  <c r="T34" i="18"/>
  <c r="Q115" i="1"/>
  <c r="Q114" i="1"/>
  <c r="T87" i="1"/>
  <c r="P115" i="1"/>
  <c r="T115" i="1" s="1"/>
  <c r="P114" i="1"/>
  <c r="Q114" i="29"/>
  <c r="Q115" i="29"/>
  <c r="U115" i="29" s="1"/>
  <c r="P115" i="31"/>
  <c r="T115" i="31" s="1"/>
  <c r="P114" i="31"/>
  <c r="U87" i="29"/>
  <c r="U87" i="23"/>
  <c r="Q114" i="23"/>
  <c r="Q115" i="23"/>
  <c r="U115" i="23" s="1"/>
  <c r="T87" i="22"/>
  <c r="P115" i="22"/>
  <c r="T115" i="22" s="1"/>
  <c r="P114" i="22"/>
  <c r="Q114" i="21"/>
  <c r="Q115" i="21"/>
  <c r="U115" i="21" s="1"/>
  <c r="U87" i="21"/>
  <c r="E114" i="20"/>
  <c r="E115" i="20"/>
  <c r="P115" i="12"/>
  <c r="T115" i="12" s="1"/>
  <c r="P114" i="12"/>
  <c r="P115" i="16"/>
  <c r="T115" i="16" s="1"/>
  <c r="P114" i="16"/>
  <c r="U87" i="15"/>
  <c r="Q114" i="15"/>
  <c r="Q115" i="15"/>
  <c r="U115" i="15" s="1"/>
  <c r="T87" i="9"/>
  <c r="P115" i="9"/>
  <c r="T115" i="9" s="1"/>
  <c r="P114" i="9"/>
  <c r="U87" i="4"/>
  <c r="T60" i="6"/>
  <c r="U60" i="6"/>
  <c r="Q115" i="8"/>
  <c r="U115" i="8" s="1"/>
  <c r="Q114" i="8"/>
  <c r="T115" i="19"/>
  <c r="P115" i="32"/>
  <c r="P114" i="32"/>
  <c r="P115" i="28"/>
  <c r="T115" i="28" s="1"/>
  <c r="P114" i="28"/>
  <c r="U115" i="22"/>
  <c r="U87" i="20"/>
  <c r="T87" i="12"/>
  <c r="U87" i="11"/>
  <c r="Q115" i="11"/>
  <c r="U115" i="11" s="1"/>
  <c r="Q114" i="11"/>
  <c r="U114" i="11" s="1"/>
  <c r="U87" i="3"/>
  <c r="Q114" i="3"/>
  <c r="Q115" i="3"/>
  <c r="U115" i="3" s="1"/>
  <c r="T87" i="3"/>
  <c r="P114" i="3"/>
  <c r="P115" i="3"/>
  <c r="T115" i="3" s="1"/>
  <c r="Q115" i="5"/>
  <c r="U115" i="5" s="1"/>
  <c r="Q114" i="5"/>
  <c r="T87" i="17"/>
  <c r="P114" i="17"/>
  <c r="P115" i="17"/>
  <c r="T115" i="17" s="1"/>
  <c r="U115" i="30"/>
  <c r="P115" i="20"/>
  <c r="P114" i="20"/>
  <c r="Q114" i="16"/>
  <c r="Q115" i="16"/>
  <c r="U115" i="16" s="1"/>
  <c r="Q114" i="17"/>
  <c r="Q115" i="17"/>
  <c r="U115" i="17" s="1"/>
  <c r="U115" i="14"/>
  <c r="T115" i="14"/>
  <c r="U87" i="7"/>
  <c r="Q115" i="7"/>
  <c r="U115" i="7" s="1"/>
  <c r="Q114" i="7"/>
  <c r="T97" i="19"/>
  <c r="U97" i="19"/>
  <c r="T115" i="32"/>
  <c r="E114" i="32"/>
  <c r="T114" i="32" s="1"/>
  <c r="P115" i="2"/>
  <c r="T115" i="2" s="1"/>
  <c r="U87" i="31"/>
  <c r="Q115" i="31"/>
  <c r="Q114" i="31"/>
  <c r="T87" i="31"/>
  <c r="Q114" i="26"/>
  <c r="T115" i="24"/>
  <c r="P115" i="30"/>
  <c r="T115" i="30" s="1"/>
  <c r="Q114" i="32"/>
  <c r="Q115" i="32"/>
  <c r="U115" i="31"/>
  <c r="Q115" i="28"/>
  <c r="U115" i="28" s="1"/>
  <c r="Q114" i="28"/>
  <c r="T87" i="25"/>
  <c r="P114" i="25"/>
  <c r="P115" i="25"/>
  <c r="T115" i="25" s="1"/>
  <c r="Q114" i="24"/>
  <c r="Q115" i="24"/>
  <c r="U115" i="24" s="1"/>
  <c r="P114" i="24"/>
  <c r="P115" i="24"/>
  <c r="U60" i="24"/>
  <c r="T60" i="24"/>
  <c r="U31" i="18"/>
  <c r="T31" i="18"/>
  <c r="T87" i="13"/>
  <c r="P115" i="13"/>
  <c r="T115" i="13" s="1"/>
  <c r="P114" i="13"/>
  <c r="Q115" i="12"/>
  <c r="U115" i="12" s="1"/>
  <c r="Q114" i="12"/>
  <c r="U87" i="12"/>
  <c r="Q115" i="9"/>
  <c r="U115" i="9" s="1"/>
  <c r="Q114" i="9"/>
  <c r="U87" i="8"/>
  <c r="P115" i="11"/>
  <c r="T115" i="11" s="1"/>
  <c r="P114" i="11"/>
  <c r="T114" i="11" s="1"/>
  <c r="P114" i="23"/>
  <c r="P115" i="23"/>
  <c r="T115" i="23" s="1"/>
  <c r="T115" i="18"/>
  <c r="T87" i="21"/>
  <c r="P114" i="21"/>
  <c r="P115" i="21"/>
  <c r="T115" i="21" s="1"/>
  <c r="P114" i="15"/>
  <c r="P115" i="15"/>
  <c r="T115" i="15" s="1"/>
  <c r="U115" i="10"/>
  <c r="U25" i="8"/>
  <c r="T25" i="8"/>
  <c r="U87" i="1"/>
  <c r="T97" i="12"/>
  <c r="E114" i="12"/>
  <c r="U97" i="12"/>
  <c r="T97" i="4"/>
  <c r="E114" i="4"/>
  <c r="U97" i="4"/>
  <c r="U97" i="17"/>
  <c r="E114" i="17"/>
  <c r="T97" i="17"/>
  <c r="T97" i="14"/>
  <c r="E114" i="14"/>
  <c r="U97" i="14"/>
  <c r="E114" i="10"/>
  <c r="T97" i="10"/>
  <c r="U97" i="10"/>
  <c r="U97" i="23"/>
  <c r="T97" i="23"/>
  <c r="E114" i="23"/>
  <c r="U97" i="28"/>
  <c r="T97" i="28"/>
  <c r="E114" i="28"/>
  <c r="U97" i="21"/>
  <c r="E114" i="21"/>
  <c r="T97" i="21"/>
  <c r="E114" i="7"/>
  <c r="U97" i="7"/>
  <c r="T97" i="7"/>
  <c r="U97" i="3"/>
  <c r="T97" i="3"/>
  <c r="E114" i="3"/>
  <c r="E114" i="22"/>
  <c r="U97" i="22"/>
  <c r="T97" i="22"/>
  <c r="T97" i="26"/>
  <c r="E114" i="26"/>
  <c r="U97" i="26"/>
  <c r="U97" i="25"/>
  <c r="T97" i="25"/>
  <c r="E114" i="25"/>
  <c r="U114" i="32"/>
  <c r="U97" i="27"/>
  <c r="T97" i="27"/>
  <c r="E114" i="27"/>
  <c r="U97" i="13"/>
  <c r="E114" i="13"/>
  <c r="T97" i="13"/>
  <c r="U97" i="9"/>
  <c r="T97" i="9"/>
  <c r="E114" i="9"/>
  <c r="E114" i="2"/>
  <c r="T97" i="2"/>
  <c r="U97" i="2"/>
  <c r="E114" i="24"/>
  <c r="U97" i="24"/>
  <c r="T97" i="24"/>
  <c r="U114" i="6"/>
  <c r="T114" i="6"/>
  <c r="U97" i="15"/>
  <c r="T97" i="15"/>
  <c r="E114" i="15"/>
  <c r="U97" i="8"/>
  <c r="T97" i="8"/>
  <c r="E114" i="8"/>
  <c r="U97" i="31"/>
  <c r="T97" i="31"/>
  <c r="E114" i="31"/>
  <c r="T97" i="18"/>
  <c r="E114" i="18"/>
  <c r="U97" i="18"/>
  <c r="U97" i="5"/>
  <c r="E114" i="5"/>
  <c r="T97" i="5"/>
  <c r="E114" i="29"/>
  <c r="U97" i="29"/>
  <c r="T97" i="29"/>
  <c r="T114" i="19"/>
  <c r="U114" i="19"/>
  <c r="E114" i="16"/>
  <c r="U97" i="16"/>
  <c r="T97" i="16"/>
  <c r="U114" i="30"/>
  <c r="T114" i="30"/>
  <c r="U114" i="1"/>
  <c r="T114" i="1"/>
  <c r="T115" i="20" l="1"/>
  <c r="U115" i="20"/>
  <c r="T114" i="20"/>
  <c r="U114" i="20"/>
  <c r="T114" i="5"/>
  <c r="U114" i="5"/>
  <c r="U114" i="25"/>
  <c r="T114" i="25"/>
  <c r="U114" i="22"/>
  <c r="T114" i="22"/>
  <c r="U114" i="21"/>
  <c r="T114" i="21"/>
  <c r="U114" i="24"/>
  <c r="T114" i="24"/>
  <c r="T114" i="13"/>
  <c r="U114" i="13"/>
  <c r="U114" i="3"/>
  <c r="T114" i="3"/>
  <c r="U114" i="16"/>
  <c r="T114" i="16"/>
  <c r="U114" i="18"/>
  <c r="T114" i="18"/>
  <c r="T114" i="15"/>
  <c r="U114" i="15"/>
  <c r="U114" i="28"/>
  <c r="T114" i="28"/>
  <c r="U114" i="10"/>
  <c r="T114" i="10"/>
  <c r="U114" i="4"/>
  <c r="T114" i="4"/>
  <c r="U114" i="31"/>
  <c r="T114" i="31"/>
  <c r="U114" i="2"/>
  <c r="T114" i="2"/>
  <c r="U114" i="26"/>
  <c r="T114" i="26"/>
  <c r="U114" i="14"/>
  <c r="T114" i="14"/>
  <c r="U114" i="8"/>
  <c r="T114" i="8"/>
  <c r="T114" i="27"/>
  <c r="U114" i="27"/>
  <c r="U114" i="29"/>
  <c r="T114" i="29"/>
  <c r="U114" i="9"/>
  <c r="T114" i="9"/>
  <c r="U114" i="23"/>
  <c r="T114" i="23"/>
  <c r="U114" i="12"/>
  <c r="T114" i="12"/>
  <c r="U114" i="17"/>
  <c r="T114" i="17"/>
  <c r="U114" i="7"/>
  <c r="T114" i="7"/>
</calcChain>
</file>

<file path=xl/sharedStrings.xml><?xml version="1.0" encoding="utf-8"?>
<sst xmlns="http://schemas.openxmlformats.org/spreadsheetml/2006/main" count="11108" uniqueCount="158">
  <si>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</si>
  <si>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</si>
  <si>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</si>
  <si>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</si>
  <si>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NORTHERN CAPE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</si>
  <si>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</si>
  <si>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</si>
  <si>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</si>
  <si>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</si>
  <si>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</si>
  <si>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</si>
  <si>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</si>
  <si>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</si>
  <si>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</si>
  <si>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</si>
  <si>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</si>
  <si>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</si>
  <si>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</si>
  <si>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</si>
  <si>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</si>
  <si>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</si>
  <si>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</si>
  <si>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</si>
  <si>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</si>
  <si>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</si>
  <si>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</si>
  <si>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</si>
  <si>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</si>
  <si>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</si>
  <si>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</si>
  <si>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</si>
  <si>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</si>
  <si>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</si>
  <si>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</si>
  <si>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</si>
  <si>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</si>
  <si>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</si>
  <si>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</si>
  <si>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</si>
  <si>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</si>
  <si>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</si>
  <si>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</si>
  <si>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</si>
  <si>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</si>
  <si>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</si>
  <si>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</si>
  <si>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</si>
  <si>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</si>
  <si>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</si>
  <si>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</si>
  <si>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</si>
  <si>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</si>
  <si>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</si>
  <si>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</si>
  <si>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</si>
  <si>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</si>
  <si>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</si>
  <si>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</si>
  <si>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</si>
  <si>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</si>
  <si>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</si>
  <si>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</si>
  <si>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</si>
  <si>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</si>
  <si>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</si>
  <si>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</si>
  <si>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</si>
  <si>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</si>
  <si>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</si>
  <si>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</si>
  <si>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</si>
  <si>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</si>
  <si>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</si>
  <si>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</si>
  <si>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</si>
  <si>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</si>
  <si>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</si>
  <si>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</si>
  <si>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</si>
  <si>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</si>
  <si>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</si>
  <si>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</si>
  <si>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</si>
  <si>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</si>
  <si>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</si>
  <si>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</si>
  <si>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</si>
  <si>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</si>
  <si>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</si>
  <si>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</si>
  <si>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</si>
  <si>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</si>
  <si>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</si>
  <si>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</si>
  <si>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</si>
  <si>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</si>
  <si>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</si>
  <si>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</si>
  <si>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</si>
  <si>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</si>
  <si>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</si>
  <si>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</si>
  <si>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</si>
  <si>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</si>
  <si>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</si>
  <si>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</si>
  <si>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</si>
  <si>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</si>
  <si>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</si>
  <si>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</si>
  <si>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</si>
  <si>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</si>
  <si>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</si>
  <si>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NORTHERN CAPE: JOE MOROLONG (NC451)</t>
  </si>
  <si>
    <t>NORTHERN CAPE: GA-SEGONYANA (NC452)</t>
  </si>
  <si>
    <t>NORTHERN CAPE: GAMAGARA (NC453)</t>
  </si>
  <si>
    <t>NORTHERN CAPE: JOHN TAOLO GAETSEWE (DC45)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</si>
  <si>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</si>
  <si>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</si>
  <si>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</si>
  <si>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</si>
  <si>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</si>
  <si>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</si>
  <si>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NAMAKWA (DC6)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</si>
  <si>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</si>
  <si>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</si>
  <si>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</si>
  <si>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</si>
  <si>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</si>
  <si>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</si>
  <si>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</si>
  <si>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</si>
  <si>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PIXLEY KA SEME (NC) (DC7)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</si>
  <si>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</si>
  <si>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</si>
  <si>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</si>
  <si>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</si>
  <si>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</si>
  <si>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Z F MGCAWU (DC8)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</si>
  <si>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</si>
  <si>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</si>
  <si>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</si>
  <si>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</si>
  <si>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FRANCES BAARD (DC9)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</si>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</sst>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79000000</v>
      </c>
      <c r="C10" s="93"/>
      <c r="D10" s="93"/>
      <c r="E10" s="93">
        <f t="shared" ref="E10:E16" si="0">$B10      +$C10      +$D10</f>
        <v>79000000</v>
      </c>
      <c r="F10" s="94">
        <v>79000000</v>
      </c>
      <c r="G10" s="95">
        <v>79000000</v>
      </c>
      <c r="H10" s="94">
        <v>19585000</v>
      </c>
      <c r="I10" s="95">
        <v>12940747</v>
      </c>
      <c r="J10" s="94">
        <v>6983000</v>
      </c>
      <c r="K10" s="95">
        <v>13623076</v>
      </c>
      <c r="L10" s="94"/>
      <c r="M10" s="95"/>
      <c r="N10" s="94"/>
      <c r="O10" s="95"/>
      <c r="P10" s="94">
        <f t="shared" ref="P10:P16" si="1">$H10      +$J10      +$L10      +$N10</f>
        <v>26568000</v>
      </c>
      <c r="Q10" s="95">
        <f t="shared" ref="Q10:Q16" si="2">$I10      +$K10      +$M10      +$O10</f>
        <v>26563823</v>
      </c>
      <c r="R10" s="48">
        <f t="shared" ref="R10:R16" si="3">IF(($H10      =0),0,((($J10      -$H10      )/$H10      )*100))</f>
        <v>-64.345162113862656</v>
      </c>
      <c r="S10" s="49">
        <f t="shared" ref="S10:S16" si="4">IF(($I10      =0),0,((($K10      -$I10      )/$I10      )*100))</f>
        <v>5.2727172550394501</v>
      </c>
      <c r="T10" s="48">
        <f t="shared" ref="T10:T15" si="5">IF(($E10      =0),0,(($P10      /$E10      )*100))</f>
        <v>33.630379746835445</v>
      </c>
      <c r="U10" s="50">
        <f t="shared" ref="U10:U15" si="6">IF(($E10      =0),0,(($Q10      /$E10      )*100))</f>
        <v>33.625092405063292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9500000</v>
      </c>
      <c r="C11" s="93"/>
      <c r="D11" s="93"/>
      <c r="E11" s="93">
        <f t="shared" si="0"/>
        <v>9500000</v>
      </c>
      <c r="F11" s="94">
        <v>9500000</v>
      </c>
      <c r="G11" s="95">
        <v>5700000</v>
      </c>
      <c r="H11" s="94">
        <v>1713000</v>
      </c>
      <c r="I11" s="95">
        <v>-14948863</v>
      </c>
      <c r="J11" s="94">
        <v>1745000</v>
      </c>
      <c r="K11" s="95">
        <v>3468285</v>
      </c>
      <c r="L11" s="94"/>
      <c r="M11" s="95"/>
      <c r="N11" s="94"/>
      <c r="O11" s="95"/>
      <c r="P11" s="94">
        <f t="shared" si="1"/>
        <v>3458000</v>
      </c>
      <c r="Q11" s="95">
        <f t="shared" si="2"/>
        <v>-11480578</v>
      </c>
      <c r="R11" s="48">
        <f t="shared" si="3"/>
        <v>1.8680677174547577</v>
      </c>
      <c r="S11" s="49">
        <f t="shared" si="4"/>
        <v>-123.20099528639736</v>
      </c>
      <c r="T11" s="48">
        <f t="shared" si="5"/>
        <v>36.4</v>
      </c>
      <c r="U11" s="50">
        <f t="shared" si="6"/>
        <v>-120.84818947368422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31000000</v>
      </c>
      <c r="C13" s="93"/>
      <c r="D13" s="93"/>
      <c r="E13" s="93">
        <f t="shared" si="0"/>
        <v>31000000</v>
      </c>
      <c r="F13" s="94">
        <v>31000000</v>
      </c>
      <c r="G13" s="95">
        <v>21000000</v>
      </c>
      <c r="H13" s="94"/>
      <c r="I13" s="95"/>
      <c r="J13" s="94">
        <v>969000</v>
      </c>
      <c r="K13" s="95">
        <v>968564</v>
      </c>
      <c r="L13" s="94"/>
      <c r="M13" s="95"/>
      <c r="N13" s="94"/>
      <c r="O13" s="95"/>
      <c r="P13" s="94">
        <f t="shared" si="1"/>
        <v>969000</v>
      </c>
      <c r="Q13" s="95">
        <f t="shared" si="2"/>
        <v>968564</v>
      </c>
      <c r="R13" s="48">
        <f t="shared" si="3"/>
        <v>0</v>
      </c>
      <c r="S13" s="49">
        <f t="shared" si="4"/>
        <v>0</v>
      </c>
      <c r="T13" s="48">
        <f t="shared" si="5"/>
        <v>3.1258064516129029</v>
      </c>
      <c r="U13" s="50">
        <f t="shared" si="6"/>
        <v>3.1244000000000001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119500000</v>
      </c>
      <c r="C16" s="96">
        <f>SUM(C9:C15)</f>
        <v>0</v>
      </c>
      <c r="D16" s="96"/>
      <c r="E16" s="96">
        <f t="shared" si="0"/>
        <v>119500000</v>
      </c>
      <c r="F16" s="97">
        <f t="shared" ref="F16:O16" si="7">SUM(F9:F15)</f>
        <v>119500000</v>
      </c>
      <c r="G16" s="98">
        <f t="shared" si="7"/>
        <v>105700000</v>
      </c>
      <c r="H16" s="97">
        <f t="shared" si="7"/>
        <v>21298000</v>
      </c>
      <c r="I16" s="98">
        <f t="shared" si="7"/>
        <v>-2008116</v>
      </c>
      <c r="J16" s="97">
        <f t="shared" si="7"/>
        <v>9697000</v>
      </c>
      <c r="K16" s="98">
        <f t="shared" si="7"/>
        <v>18059925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30995000</v>
      </c>
      <c r="Q16" s="98">
        <f t="shared" si="2"/>
        <v>16051809</v>
      </c>
      <c r="R16" s="52">
        <f t="shared" si="3"/>
        <v>-54.469903277303032</v>
      </c>
      <c r="S16" s="53">
        <f t="shared" si="4"/>
        <v>-999.34670108698901</v>
      </c>
      <c r="T16" s="52">
        <f>IF((SUM($E9:$E13))=0,0,(P16/(SUM($E9:$E13))*100))</f>
        <v>25.937238493723854</v>
      </c>
      <c r="U16" s="54">
        <f>IF((SUM($E9:$E13))=0,0,(Q16/(SUM($E9:$E13))*100))</f>
        <v>13.432476150627615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75229000</v>
      </c>
      <c r="C18" s="93">
        <v>627000</v>
      </c>
      <c r="D18" s="93"/>
      <c r="E18" s="93">
        <f t="shared" ref="E18:E25" si="8">$B18      +$C18      +$D18</f>
        <v>75856000</v>
      </c>
      <c r="F18" s="94">
        <v>75229000</v>
      </c>
      <c r="G18" s="95">
        <v>45137000</v>
      </c>
      <c r="H18" s="94">
        <v>11645000</v>
      </c>
      <c r="I18" s="95">
        <v>10126718</v>
      </c>
      <c r="J18" s="94">
        <v>22562000</v>
      </c>
      <c r="K18" s="95">
        <v>23081491</v>
      </c>
      <c r="L18" s="94"/>
      <c r="M18" s="95"/>
      <c r="N18" s="94"/>
      <c r="O18" s="95"/>
      <c r="P18" s="94">
        <f t="shared" ref="P18:P25" si="9">$H18      +$J18      +$L18      +$N18</f>
        <v>34207000</v>
      </c>
      <c r="Q18" s="95">
        <f t="shared" ref="Q18:Q25" si="10">$I18      +$K18      +$M18      +$O18</f>
        <v>33208209</v>
      </c>
      <c r="R18" s="48">
        <f t="shared" ref="R18:R25" si="11">IF(($H18      =0),0,((($J18      -$H18      )/$H18      )*100))</f>
        <v>93.748389866895664</v>
      </c>
      <c r="S18" s="49">
        <f t="shared" ref="S18:S25" si="12">IF(($I18      =0),0,((($K18      -$I18      )/$I18      )*100))</f>
        <v>127.92666883782091</v>
      </c>
      <c r="T18" s="48">
        <f t="shared" ref="T18:T24" si="13">IF(($E18      =0),0,(($P18      /$E18      )*100))</f>
        <v>45.094653026787597</v>
      </c>
      <c r="U18" s="50">
        <f t="shared" ref="U18:U24" si="14">IF(($E18      =0),0,(($Q18      /$E18      )*100))</f>
        <v>43.777959554946214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11620000</v>
      </c>
      <c r="C20" s="93"/>
      <c r="D20" s="93"/>
      <c r="E20" s="93">
        <f t="shared" si="8"/>
        <v>11620000</v>
      </c>
      <c r="F20" s="94">
        <v>11620000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>
        <v>33000000</v>
      </c>
      <c r="D21" s="93"/>
      <c r="E21" s="93">
        <f t="shared" si="8"/>
        <v>33000000</v>
      </c>
      <c r="F21" s="94">
        <v>33000000</v>
      </c>
      <c r="G21" s="95">
        <v>33000000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86849000</v>
      </c>
      <c r="C25" s="96">
        <f>SUM(C18:C24)</f>
        <v>33627000</v>
      </c>
      <c r="D25" s="96"/>
      <c r="E25" s="96">
        <f t="shared" si="8"/>
        <v>120476000</v>
      </c>
      <c r="F25" s="97">
        <f t="shared" ref="F25:O25" si="15">SUM(F18:F24)</f>
        <v>119849000</v>
      </c>
      <c r="G25" s="98">
        <f t="shared" si="15"/>
        <v>78137000</v>
      </c>
      <c r="H25" s="97">
        <f t="shared" si="15"/>
        <v>11645000</v>
      </c>
      <c r="I25" s="98">
        <f t="shared" si="15"/>
        <v>10126718</v>
      </c>
      <c r="J25" s="97">
        <f t="shared" si="15"/>
        <v>22562000</v>
      </c>
      <c r="K25" s="98">
        <f t="shared" si="15"/>
        <v>23081491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34207000</v>
      </c>
      <c r="Q25" s="98">
        <f t="shared" si="10"/>
        <v>33208209</v>
      </c>
      <c r="R25" s="52">
        <f t="shared" si="11"/>
        <v>93.748389866895664</v>
      </c>
      <c r="S25" s="53">
        <f t="shared" si="12"/>
        <v>127.92666883782091</v>
      </c>
      <c r="T25" s="52">
        <f>IF(($E25-$E20-$E24)   =0,0,($P25   /($E25-$E20-$E24)   )*100)</f>
        <v>31.424083192474463</v>
      </c>
      <c r="U25" s="54">
        <f>IF(($E25-$E20-$E24)   =0,0,($Q25   /($E25-$E20-$E24)   )*100)</f>
        <v>30.506549018887334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14908000</v>
      </c>
      <c r="C30" s="93"/>
      <c r="D30" s="93"/>
      <c r="E30" s="93">
        <f>$B30      +$C30      +$D30</f>
        <v>14908000</v>
      </c>
      <c r="F30" s="94">
        <v>14908000</v>
      </c>
      <c r="G30" s="95">
        <v>10436000</v>
      </c>
      <c r="H30" s="94">
        <v>1977000</v>
      </c>
      <c r="I30" s="95">
        <v>-10409595</v>
      </c>
      <c r="J30" s="94">
        <v>2207000</v>
      </c>
      <c r="K30" s="95">
        <v>3286979</v>
      </c>
      <c r="L30" s="94"/>
      <c r="M30" s="95"/>
      <c r="N30" s="94"/>
      <c r="O30" s="95"/>
      <c r="P30" s="94">
        <f>$H30      +$J30      +$L30      +$N30</f>
        <v>4184000</v>
      </c>
      <c r="Q30" s="95">
        <f>$I30      +$K30      +$M30      +$O30</f>
        <v>-7122616</v>
      </c>
      <c r="R30" s="48">
        <f>IF(($H30      =0),0,((($J30      -$H30      )/$H30      )*100))</f>
        <v>11.63378856853819</v>
      </c>
      <c r="S30" s="49">
        <f>IF(($I30      =0),0,((($K30      -$I30      )/$I30      )*100))</f>
        <v>-131.57643501019973</v>
      </c>
      <c r="T30" s="48">
        <f>IF(($E30      =0),0,(($P30      /$E30      )*100))</f>
        <v>28.065468204990609</v>
      </c>
      <c r="U30" s="50">
        <f>IF(($E30      =0),0,(($Q30      /$E30      )*100))</f>
        <v>-47.777139790716397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14908000</v>
      </c>
      <c r="C31" s="96">
        <f>SUM(C27:C30)</f>
        <v>0</v>
      </c>
      <c r="D31" s="96"/>
      <c r="E31" s="96">
        <f>$B31      +$C31      +$D31</f>
        <v>14908000</v>
      </c>
      <c r="F31" s="97">
        <f t="shared" ref="F31:O31" si="16">SUM(F27:F30)</f>
        <v>14908000</v>
      </c>
      <c r="G31" s="98">
        <f t="shared" si="16"/>
        <v>10436000</v>
      </c>
      <c r="H31" s="97">
        <f t="shared" si="16"/>
        <v>1977000</v>
      </c>
      <c r="I31" s="98">
        <f t="shared" si="16"/>
        <v>-10409595</v>
      </c>
      <c r="J31" s="97">
        <f t="shared" si="16"/>
        <v>2207000</v>
      </c>
      <c r="K31" s="98">
        <f t="shared" si="16"/>
        <v>3286979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4184000</v>
      </c>
      <c r="Q31" s="98">
        <f>$I31      +$K31      +$M31      +$O31</f>
        <v>-7122616</v>
      </c>
      <c r="R31" s="52">
        <f>IF(($H31      =0),0,((($J31      -$H31      )/$H31      )*100))</f>
        <v>11.63378856853819</v>
      </c>
      <c r="S31" s="53">
        <f>IF(($I31      =0),0,((($K31      -$I31      )/$I31      )*100))</f>
        <v>-131.57643501019973</v>
      </c>
      <c r="T31" s="52">
        <f>IF($E31   =0,0,($P31   /$E31   )*100)</f>
        <v>28.065468204990609</v>
      </c>
      <c r="U31" s="54">
        <f>IF($E31   =0,0,($Q31   /$E31   )*100)</f>
        <v>-47.777139790716397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38763000</v>
      </c>
      <c r="C33" s="93"/>
      <c r="D33" s="93"/>
      <c r="E33" s="93">
        <f>$B33      +$C33      +$D33</f>
        <v>38763000</v>
      </c>
      <c r="F33" s="94">
        <v>38763000</v>
      </c>
      <c r="G33" s="95">
        <v>23892000</v>
      </c>
      <c r="H33" s="94">
        <v>5259000</v>
      </c>
      <c r="I33" s="95">
        <v>-2872079</v>
      </c>
      <c r="J33" s="94">
        <v>7584000</v>
      </c>
      <c r="K33" s="95">
        <v>7776216</v>
      </c>
      <c r="L33" s="94"/>
      <c r="M33" s="95"/>
      <c r="N33" s="94"/>
      <c r="O33" s="95"/>
      <c r="P33" s="94">
        <f>$H33      +$J33      +$L33      +$N33</f>
        <v>12843000</v>
      </c>
      <c r="Q33" s="95">
        <f>$I33      +$K33      +$M33      +$O33</f>
        <v>4904137</v>
      </c>
      <c r="R33" s="48">
        <f>IF(($H33      =0),0,((($J33      -$H33      )/$H33      )*100))</f>
        <v>44.209925841414716</v>
      </c>
      <c r="S33" s="49">
        <f>IF(($I33      =0),0,((($K33      -$I33      )/$I33      )*100))</f>
        <v>-370.75216245792683</v>
      </c>
      <c r="T33" s="48">
        <f>IF(($E33      =0),0,(($P33      /$E33      )*100))</f>
        <v>33.132110517761781</v>
      </c>
      <c r="U33" s="50">
        <f>IF(($E33      =0),0,(($Q33      /$E33      )*100))</f>
        <v>12.651593013956608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38763000</v>
      </c>
      <c r="C34" s="96">
        <f>C33</f>
        <v>0</v>
      </c>
      <c r="D34" s="96"/>
      <c r="E34" s="96">
        <f>$B34      +$C34      +$D34</f>
        <v>38763000</v>
      </c>
      <c r="F34" s="97">
        <f t="shared" ref="F34:O34" si="17">F33</f>
        <v>38763000</v>
      </c>
      <c r="G34" s="98">
        <f t="shared" si="17"/>
        <v>23892000</v>
      </c>
      <c r="H34" s="97">
        <f t="shared" si="17"/>
        <v>5259000</v>
      </c>
      <c r="I34" s="98">
        <f t="shared" si="17"/>
        <v>-2872079</v>
      </c>
      <c r="J34" s="97">
        <f t="shared" si="17"/>
        <v>7584000</v>
      </c>
      <c r="K34" s="98">
        <f t="shared" si="17"/>
        <v>7776216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12843000</v>
      </c>
      <c r="Q34" s="98">
        <f>$I34      +$K34      +$M34      +$O34</f>
        <v>4904137</v>
      </c>
      <c r="R34" s="52">
        <f>IF(($H34      =0),0,((($J34      -$H34      )/$H34      )*100))</f>
        <v>44.209925841414716</v>
      </c>
      <c r="S34" s="53">
        <f>IF(($I34      =0),0,((($K34      -$I34      )/$I34      )*100))</f>
        <v>-370.75216245792683</v>
      </c>
      <c r="T34" s="52">
        <f>IF($E34   =0,0,($P34   /$E34   )*100)</f>
        <v>33.132110517761781</v>
      </c>
      <c r="U34" s="54">
        <f>IF($E34   =0,0,($Q34   /$E34   )*100)</f>
        <v>12.651593013956608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107009000</v>
      </c>
      <c r="C36" s="93"/>
      <c r="D36" s="93"/>
      <c r="E36" s="93">
        <f t="shared" ref="E36:E41" si="18">$B36      +$C36      +$D36</f>
        <v>107009000</v>
      </c>
      <c r="F36" s="94">
        <v>104674000</v>
      </c>
      <c r="G36" s="95">
        <v>67806000</v>
      </c>
      <c r="H36" s="94">
        <v>20097000</v>
      </c>
      <c r="I36" s="95">
        <v>16870703</v>
      </c>
      <c r="J36" s="94">
        <v>19445000</v>
      </c>
      <c r="K36" s="95">
        <v>15669251</v>
      </c>
      <c r="L36" s="94"/>
      <c r="M36" s="95"/>
      <c r="N36" s="94"/>
      <c r="O36" s="95"/>
      <c r="P36" s="94">
        <f t="shared" ref="P36:P41" si="19">$H36      +$J36      +$L36      +$N36</f>
        <v>39542000</v>
      </c>
      <c r="Q36" s="95">
        <f t="shared" ref="Q36:Q41" si="20">$I36      +$K36      +$M36      +$O36</f>
        <v>32539954</v>
      </c>
      <c r="R36" s="48">
        <f t="shared" ref="R36:R41" si="21">IF(($H36      =0),0,((($J36      -$H36      )/$H36      )*100))</f>
        <v>-3.2442653132308306</v>
      </c>
      <c r="S36" s="49">
        <f t="shared" ref="S36:S41" si="22">IF(($I36      =0),0,((($K36      -$I36      )/$I36      )*100))</f>
        <v>-7.1215289605892531</v>
      </c>
      <c r="T36" s="48">
        <f t="shared" ref="T36:T40" si="23">IF(($E36      =0),0,(($P36      /$E36      )*100))</f>
        <v>36.952032072068704</v>
      </c>
      <c r="U36" s="50">
        <f t="shared" ref="U36:U40" si="24">IF(($E36      =0),0,(($Q36      /$E36      )*100))</f>
        <v>30.408614228709734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187556000</v>
      </c>
      <c r="C37" s="93"/>
      <c r="D37" s="93"/>
      <c r="E37" s="93">
        <f t="shared" si="18"/>
        <v>187556000</v>
      </c>
      <c r="F37" s="94">
        <v>187556000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19000000</v>
      </c>
      <c r="C39" s="93"/>
      <c r="D39" s="93"/>
      <c r="E39" s="93">
        <f t="shared" si="18"/>
        <v>19000000</v>
      </c>
      <c r="F39" s="94">
        <v>19000000</v>
      </c>
      <c r="G39" s="95">
        <v>14500000</v>
      </c>
      <c r="H39" s="94">
        <v>275000</v>
      </c>
      <c r="I39" s="95"/>
      <c r="J39" s="94">
        <v>7126000</v>
      </c>
      <c r="K39" s="95">
        <v>4339259</v>
      </c>
      <c r="L39" s="94"/>
      <c r="M39" s="95"/>
      <c r="N39" s="94"/>
      <c r="O39" s="95"/>
      <c r="P39" s="94">
        <f t="shared" si="19"/>
        <v>7401000</v>
      </c>
      <c r="Q39" s="95">
        <f t="shared" si="20"/>
        <v>4339259</v>
      </c>
      <c r="R39" s="48">
        <f t="shared" si="21"/>
        <v>2491.2727272727275</v>
      </c>
      <c r="S39" s="49">
        <f t="shared" si="22"/>
        <v>0</v>
      </c>
      <c r="T39" s="48">
        <f t="shared" si="23"/>
        <v>38.952631578947368</v>
      </c>
      <c r="U39" s="50">
        <f t="shared" si="24"/>
        <v>22.838205263157896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313565000</v>
      </c>
      <c r="C41" s="96">
        <f>SUM(C36:C40)</f>
        <v>0</v>
      </c>
      <c r="D41" s="96"/>
      <c r="E41" s="96">
        <f t="shared" si="18"/>
        <v>313565000</v>
      </c>
      <c r="F41" s="97">
        <f t="shared" ref="F41:O41" si="25">SUM(F36:F40)</f>
        <v>311230000</v>
      </c>
      <c r="G41" s="98">
        <f t="shared" si="25"/>
        <v>82306000</v>
      </c>
      <c r="H41" s="97">
        <f t="shared" si="25"/>
        <v>20372000</v>
      </c>
      <c r="I41" s="98">
        <f t="shared" si="25"/>
        <v>16870703</v>
      </c>
      <c r="J41" s="97">
        <f t="shared" si="25"/>
        <v>26571000</v>
      </c>
      <c r="K41" s="98">
        <f t="shared" si="25"/>
        <v>20008510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46943000</v>
      </c>
      <c r="Q41" s="98">
        <f t="shared" si="20"/>
        <v>36879213</v>
      </c>
      <c r="R41" s="52">
        <f t="shared" si="21"/>
        <v>30.429020223836638</v>
      </c>
      <c r="S41" s="53">
        <f t="shared" si="22"/>
        <v>18.599147883760388</v>
      </c>
      <c r="T41" s="52">
        <f>IF((+$E36+$E39) =0,0,(P41   /(+$E36+$E39) )*100)</f>
        <v>37.253688228618593</v>
      </c>
      <c r="U41" s="54">
        <f>IF((+$E36+$E39) =0,0,(Q41   /(+$E36+$E39) )*100)</f>
        <v>29.267126157655404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577000000</v>
      </c>
      <c r="C44" s="93"/>
      <c r="D44" s="93"/>
      <c r="E44" s="93">
        <f t="shared" si="26"/>
        <v>577000000</v>
      </c>
      <c r="F44" s="94">
        <v>577000000</v>
      </c>
      <c r="G44" s="95">
        <v>445000000</v>
      </c>
      <c r="H44" s="94">
        <v>68713000</v>
      </c>
      <c r="I44" s="95">
        <v>26764872</v>
      </c>
      <c r="J44" s="94">
        <v>199669000</v>
      </c>
      <c r="K44" s="95">
        <v>195220457</v>
      </c>
      <c r="L44" s="94"/>
      <c r="M44" s="95"/>
      <c r="N44" s="94"/>
      <c r="O44" s="95"/>
      <c r="P44" s="94">
        <f t="shared" si="27"/>
        <v>268382000</v>
      </c>
      <c r="Q44" s="95">
        <f t="shared" si="28"/>
        <v>221985329</v>
      </c>
      <c r="R44" s="48">
        <f t="shared" si="29"/>
        <v>190.58402340168527</v>
      </c>
      <c r="S44" s="49">
        <f t="shared" si="30"/>
        <v>629.39058703512569</v>
      </c>
      <c r="T44" s="48">
        <f t="shared" si="31"/>
        <v>46.513344887348353</v>
      </c>
      <c r="U44" s="50">
        <f t="shared" si="32"/>
        <v>38.472327383015596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35281000</v>
      </c>
      <c r="C45" s="93"/>
      <c r="D45" s="93"/>
      <c r="E45" s="93">
        <f t="shared" si="26"/>
        <v>35281000</v>
      </c>
      <c r="F45" s="94">
        <v>35281000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327492000</v>
      </c>
      <c r="C52" s="93"/>
      <c r="D52" s="93"/>
      <c r="E52" s="93">
        <f t="shared" si="26"/>
        <v>327492000</v>
      </c>
      <c r="F52" s="94">
        <v>327492000</v>
      </c>
      <c r="G52" s="95">
        <v>228655000</v>
      </c>
      <c r="H52" s="94">
        <v>71944000</v>
      </c>
      <c r="I52" s="95">
        <v>27031276</v>
      </c>
      <c r="J52" s="94">
        <v>57833000</v>
      </c>
      <c r="K52" s="95">
        <v>43399239</v>
      </c>
      <c r="L52" s="94"/>
      <c r="M52" s="95"/>
      <c r="N52" s="94"/>
      <c r="O52" s="95"/>
      <c r="P52" s="94">
        <f t="shared" si="27"/>
        <v>129777000</v>
      </c>
      <c r="Q52" s="95">
        <f t="shared" si="28"/>
        <v>70430515</v>
      </c>
      <c r="R52" s="48">
        <f t="shared" si="29"/>
        <v>-19.613866340487046</v>
      </c>
      <c r="S52" s="49">
        <f t="shared" si="30"/>
        <v>60.551943607841515</v>
      </c>
      <c r="T52" s="48">
        <f t="shared" si="31"/>
        <v>39.627532886299512</v>
      </c>
      <c r="U52" s="50">
        <f t="shared" si="32"/>
        <v>21.506026101400948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30000000</v>
      </c>
      <c r="C53" s="93"/>
      <c r="D53" s="93"/>
      <c r="E53" s="93">
        <f t="shared" si="26"/>
        <v>30000000</v>
      </c>
      <c r="F53" s="94">
        <v>30000000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969773000</v>
      </c>
      <c r="C54" s="96">
        <f>SUM(C43:C53)</f>
        <v>0</v>
      </c>
      <c r="D54" s="96"/>
      <c r="E54" s="96">
        <f t="shared" si="26"/>
        <v>969773000</v>
      </c>
      <c r="F54" s="97">
        <f t="shared" ref="F54:O54" si="33">SUM(F43:F53)</f>
        <v>969773000</v>
      </c>
      <c r="G54" s="98">
        <f t="shared" si="33"/>
        <v>673655000</v>
      </c>
      <c r="H54" s="97">
        <f t="shared" si="33"/>
        <v>140657000</v>
      </c>
      <c r="I54" s="98">
        <f t="shared" si="33"/>
        <v>53796148</v>
      </c>
      <c r="J54" s="97">
        <f t="shared" si="33"/>
        <v>257502000</v>
      </c>
      <c r="K54" s="98">
        <f t="shared" si="33"/>
        <v>238619696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398159000</v>
      </c>
      <c r="Q54" s="98">
        <f t="shared" si="28"/>
        <v>292415844</v>
      </c>
      <c r="R54" s="52">
        <f t="shared" si="29"/>
        <v>83.070874538771619</v>
      </c>
      <c r="S54" s="53">
        <f t="shared" si="30"/>
        <v>343.56279189357576</v>
      </c>
      <c r="T54" s="52">
        <f>IF((+$E44+$E46+$E48+$E49+$E52) =0,0,(P54   /(+$E44+$E46+$E48+$E49+$E52) )*100)</f>
        <v>44.020179282956626</v>
      </c>
      <c r="U54" s="54">
        <f>IF((+$E44+$E46+$E48+$E49+$E52) =0,0,(Q54   /(+$E44+$E46+$E48+$E49+$E52) )*100)</f>
        <v>32.32929025353458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1543358000</v>
      </c>
      <c r="C68" s="105">
        <f>SUM(C9:C15,C18:C24,C27:C30,C33,C36:C40,C43:C53,C56:C59,C62:C66)</f>
        <v>33627000</v>
      </c>
      <c r="D68" s="105"/>
      <c r="E68" s="105">
        <f t="shared" si="35"/>
        <v>1576985000</v>
      </c>
      <c r="F68" s="106">
        <f t="shared" ref="F68:O68" si="43">SUM(F9:F15,F18:F24,F27:F30,F33,F36:F40,F43:F53,F56:F59,F62:F66)</f>
        <v>1574023000</v>
      </c>
      <c r="G68" s="107">
        <f t="shared" si="43"/>
        <v>974126000</v>
      </c>
      <c r="H68" s="106">
        <f t="shared" si="43"/>
        <v>201208000</v>
      </c>
      <c r="I68" s="107">
        <f t="shared" si="43"/>
        <v>65503779</v>
      </c>
      <c r="J68" s="106">
        <f t="shared" si="43"/>
        <v>326123000</v>
      </c>
      <c r="K68" s="107">
        <f t="shared" si="43"/>
        <v>310832817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527331000</v>
      </c>
      <c r="Q68" s="107">
        <f t="shared" si="37"/>
        <v>376336596</v>
      </c>
      <c r="R68" s="61">
        <f t="shared" si="38"/>
        <v>62.082521569718892</v>
      </c>
      <c r="S68" s="62">
        <f t="shared" si="39"/>
        <v>374.52654143816648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40.176742896151545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28.672652773883684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510694000</v>
      </c>
      <c r="C70" s="93">
        <v>-1521000</v>
      </c>
      <c r="D70" s="93"/>
      <c r="E70" s="93">
        <f>$B70      +$C70      +$D70</f>
        <v>509173000</v>
      </c>
      <c r="F70" s="94">
        <v>509173000</v>
      </c>
      <c r="G70" s="95">
        <v>339223000</v>
      </c>
      <c r="H70" s="94">
        <v>92227000</v>
      </c>
      <c r="I70" s="95">
        <v>30693512</v>
      </c>
      <c r="J70" s="94">
        <v>140430000</v>
      </c>
      <c r="K70" s="95">
        <v>55432577</v>
      </c>
      <c r="L70" s="94"/>
      <c r="M70" s="95"/>
      <c r="N70" s="94"/>
      <c r="O70" s="95"/>
      <c r="P70" s="94">
        <f>$H70      +$J70      +$L70      +$N70</f>
        <v>232657000</v>
      </c>
      <c r="Q70" s="95">
        <f>$I70      +$K70      +$M70      +$O70</f>
        <v>86126089</v>
      </c>
      <c r="R70" s="48">
        <f>IF(($H70      =0),0,((($J70      -$H70      )/$H70      )*100))</f>
        <v>52.265605516822625</v>
      </c>
      <c r="S70" s="49">
        <f>IF(($I70      =0),0,((($K70      -$I70      )/$I70      )*100))</f>
        <v>80.600307322277104</v>
      </c>
      <c r="T70" s="48">
        <f>IF(($E70      =0),0,(($P70      /$E70      )*100))</f>
        <v>45.693114128203973</v>
      </c>
      <c r="U70" s="50">
        <f>IF(($E70      =0),0,(($Q70      /$E70      )*100))</f>
        <v>16.914897097842974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510694000</v>
      </c>
      <c r="C72" s="102">
        <f>SUM(C70:C71)</f>
        <v>-1521000</v>
      </c>
      <c r="D72" s="102"/>
      <c r="E72" s="102">
        <f>$B72      +$C72      +$D72</f>
        <v>509173000</v>
      </c>
      <c r="F72" s="103">
        <f t="shared" ref="F72:O72" si="44">SUM(F70:F71)</f>
        <v>509173000</v>
      </c>
      <c r="G72" s="104">
        <f t="shared" si="44"/>
        <v>339223000</v>
      </c>
      <c r="H72" s="103">
        <f t="shared" si="44"/>
        <v>92227000</v>
      </c>
      <c r="I72" s="104">
        <f t="shared" si="44"/>
        <v>30693512</v>
      </c>
      <c r="J72" s="103">
        <f t="shared" si="44"/>
        <v>140430000</v>
      </c>
      <c r="K72" s="104">
        <f t="shared" si="44"/>
        <v>55432577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232657000</v>
      </c>
      <c r="Q72" s="104">
        <f>$I72      +$K72      +$M72      +$O72</f>
        <v>86126089</v>
      </c>
      <c r="R72" s="57">
        <f>IF(($H72      =0),0,((($J72      -$H72      )/$H72      )*100))</f>
        <v>52.265605516822625</v>
      </c>
      <c r="S72" s="58">
        <f>IF(($I72      =0),0,((($K72      -$I72      )/$I72      )*100))</f>
        <v>80.600307322277104</v>
      </c>
      <c r="T72" s="57">
        <f>IF(($E70      =0),0,(($P70      /$E70      )*100))</f>
        <v>45.693114128203973</v>
      </c>
      <c r="U72" s="59">
        <f>IF($E70   =0,0,($Q70   /$E70 )*100)</f>
        <v>16.914897097842974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510694000</v>
      </c>
      <c r="C73" s="105">
        <f>SUM(C70:C71)</f>
        <v>-1521000</v>
      </c>
      <c r="D73" s="105"/>
      <c r="E73" s="105">
        <f>$B73      +$C73      +$D73</f>
        <v>509173000</v>
      </c>
      <c r="F73" s="106">
        <f t="shared" ref="F73:O73" si="45">SUM(F70:F71)</f>
        <v>509173000</v>
      </c>
      <c r="G73" s="107">
        <f t="shared" si="45"/>
        <v>339223000</v>
      </c>
      <c r="H73" s="106">
        <f t="shared" si="45"/>
        <v>92227000</v>
      </c>
      <c r="I73" s="107">
        <f t="shared" si="45"/>
        <v>30693512</v>
      </c>
      <c r="J73" s="106">
        <f t="shared" si="45"/>
        <v>140430000</v>
      </c>
      <c r="K73" s="107">
        <f t="shared" si="45"/>
        <v>55432577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232657000</v>
      </c>
      <c r="Q73" s="107">
        <f>$I73      +$K73      +$M73      +$O73</f>
        <v>86126089</v>
      </c>
      <c r="R73" s="61">
        <f>IF(($H73      =0),0,((($J73      -$H73      )/$H73      )*100))</f>
        <v>52.265605516822625</v>
      </c>
      <c r="S73" s="62">
        <f>IF(($I73      =0),0,((($K73      -$I73      )/$I73      )*100))</f>
        <v>80.600307322277104</v>
      </c>
      <c r="T73" s="61">
        <f>IF(($E70      =0),0,(($P70      /$E70      )*100))</f>
        <v>45.693114128203973</v>
      </c>
      <c r="U73" s="65">
        <f>IF($E70   =0,0,($Q70   /$E70 )*100)</f>
        <v>16.914897097842974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2054052000</v>
      </c>
      <c r="C74" s="105">
        <f>SUM(C9:C15,C18:C24,C27:C30,C33,C36:C40,C43:C53,C56:C59,C62:C66,C70:C71)</f>
        <v>32106000</v>
      </c>
      <c r="D74" s="105"/>
      <c r="E74" s="105">
        <f>$B74      +$C74      +$D74</f>
        <v>2086158000</v>
      </c>
      <c r="F74" s="106">
        <f t="shared" ref="F74:O74" si="46">SUM(F9:F15,F18:F24,F27:F30,F33,F36:F40,F43:F53,F56:F59,F62:F66,F70:F71)</f>
        <v>2083196000</v>
      </c>
      <c r="G74" s="107">
        <f t="shared" si="46"/>
        <v>1313349000</v>
      </c>
      <c r="H74" s="106">
        <f t="shared" si="46"/>
        <v>293435000</v>
      </c>
      <c r="I74" s="107">
        <f t="shared" si="46"/>
        <v>96197291</v>
      </c>
      <c r="J74" s="106">
        <f t="shared" si="46"/>
        <v>466553000</v>
      </c>
      <c r="K74" s="107">
        <f t="shared" si="46"/>
        <v>366265394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759988000</v>
      </c>
      <c r="Q74" s="107">
        <f>$I74      +$K74      +$M74      +$O74</f>
        <v>462462685</v>
      </c>
      <c r="R74" s="61">
        <f>IF(($H74      =0),0,((($J74      -$H74      )/$H74      )*100))</f>
        <v>58.99705215805885</v>
      </c>
      <c r="S74" s="62">
        <f>IF(($I74      =0),0,((($K74      -$I74      )/$I74      )*100))</f>
        <v>280.74397957838545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41.718591580067198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25.386311200356147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137610000</v>
      </c>
      <c r="C87" s="119">
        <f t="shared" si="55"/>
        <v>144000</v>
      </c>
      <c r="D87" s="119">
        <f t="shared" si="55"/>
        <v>0</v>
      </c>
      <c r="E87" s="119">
        <f t="shared" si="55"/>
        <v>137754000</v>
      </c>
      <c r="F87" s="119">
        <f t="shared" si="55"/>
        <v>0</v>
      </c>
      <c r="G87" s="119">
        <f t="shared" si="55"/>
        <v>0</v>
      </c>
      <c r="H87" s="119">
        <f t="shared" si="55"/>
        <v>18677000</v>
      </c>
      <c r="I87" s="119">
        <f t="shared" si="55"/>
        <v>0</v>
      </c>
      <c r="J87" s="119">
        <f t="shared" si="55"/>
        <v>49798000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68475000</v>
      </c>
      <c r="Q87" s="120">
        <f t="shared" si="55"/>
        <v>0</v>
      </c>
      <c r="R87" s="85">
        <f t="shared" si="55"/>
        <v>166.62740268779783</v>
      </c>
      <c r="S87" s="85">
        <f t="shared" si="55"/>
        <v>0</v>
      </c>
      <c r="T87" s="86">
        <f>IF(SUM($E88:$E96) =0,0,(P87   /SUM($E88:$E96) )*100)</f>
        <v>49.708175443181325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93005000</v>
      </c>
      <c r="C91" s="93"/>
      <c r="D91" s="93"/>
      <c r="E91" s="93">
        <f t="shared" si="56"/>
        <v>93005000</v>
      </c>
      <c r="F91" s="93">
        <v>0</v>
      </c>
      <c r="G91" s="93">
        <v>0</v>
      </c>
      <c r="H91" s="93">
        <v>18677000</v>
      </c>
      <c r="I91" s="93"/>
      <c r="J91" s="93">
        <v>49798000</v>
      </c>
      <c r="K91" s="93"/>
      <c r="L91" s="93"/>
      <c r="M91" s="93"/>
      <c r="N91" s="93"/>
      <c r="O91" s="93"/>
      <c r="P91" s="93">
        <f t="shared" si="57"/>
        <v>68475000</v>
      </c>
      <c r="Q91" s="93">
        <f t="shared" si="58"/>
        <v>0</v>
      </c>
      <c r="R91" s="89">
        <f t="shared" si="59"/>
        <v>166.62740268779783</v>
      </c>
      <c r="S91" s="89">
        <f t="shared" si="60"/>
        <v>0</v>
      </c>
      <c r="T91" s="89">
        <f t="shared" si="61"/>
        <v>73.625073920756947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>
        <v>108000</v>
      </c>
      <c r="D92" s="93"/>
      <c r="E92" s="93">
        <f t="shared" si="56"/>
        <v>108000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44605000</v>
      </c>
      <c r="C93" s="93"/>
      <c r="D93" s="93"/>
      <c r="E93" s="93">
        <f t="shared" si="56"/>
        <v>44605000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>
        <v>36000</v>
      </c>
      <c r="D95" s="93"/>
      <c r="E95" s="93">
        <f t="shared" si="56"/>
        <v>36000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137610000</v>
      </c>
      <c r="C114" s="128">
        <f t="shared" si="69"/>
        <v>144000</v>
      </c>
      <c r="D114" s="128">
        <f t="shared" si="69"/>
        <v>0</v>
      </c>
      <c r="E114" s="128">
        <f t="shared" si="69"/>
        <v>137754000</v>
      </c>
      <c r="F114" s="128">
        <f t="shared" si="69"/>
        <v>0</v>
      </c>
      <c r="G114" s="128">
        <f t="shared" si="69"/>
        <v>0</v>
      </c>
      <c r="H114" s="128">
        <f t="shared" si="69"/>
        <v>18677000</v>
      </c>
      <c r="I114" s="128">
        <f t="shared" si="69"/>
        <v>0</v>
      </c>
      <c r="J114" s="128">
        <f t="shared" si="69"/>
        <v>49798000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68475000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0.49708175443181324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137610000</v>
      </c>
      <c r="C115" s="130">
        <f t="shared" ref="C115:Q115" si="70">C87</f>
        <v>144000</v>
      </c>
      <c r="D115" s="130">
        <f t="shared" si="70"/>
        <v>0</v>
      </c>
      <c r="E115" s="130">
        <f t="shared" si="70"/>
        <v>137754000</v>
      </c>
      <c r="F115" s="130">
        <f t="shared" si="70"/>
        <v>0</v>
      </c>
      <c r="G115" s="130">
        <f t="shared" si="70"/>
        <v>0</v>
      </c>
      <c r="H115" s="130">
        <f t="shared" si="70"/>
        <v>18677000</v>
      </c>
      <c r="I115" s="130">
        <f t="shared" si="70"/>
        <v>0</v>
      </c>
      <c r="J115" s="130">
        <f t="shared" si="70"/>
        <v>49798000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68475000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0.49708175443181324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ocEg3KfLDGahxiYHzEvN0oEKP1n7PAMVKsecIofzIYlvF06Exd4cksM19lZvxOyhP2LvArF1rRmGsyi3wQFC7A==" saltValue="faT2ZQK+gvxfoZw49518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585000</v>
      </c>
      <c r="I10" s="95">
        <v>804706</v>
      </c>
      <c r="J10" s="94">
        <v>979000</v>
      </c>
      <c r="K10" s="95">
        <v>1245684</v>
      </c>
      <c r="L10" s="94"/>
      <c r="M10" s="95"/>
      <c r="N10" s="94"/>
      <c r="O10" s="95"/>
      <c r="P10" s="94">
        <f t="shared" ref="P10:P16" si="1">$H10      +$J10      +$L10      +$N10</f>
        <v>1564000</v>
      </c>
      <c r="Q10" s="95">
        <f t="shared" ref="Q10:Q16" si="2">$I10      +$K10      +$M10      +$O10</f>
        <v>2050390</v>
      </c>
      <c r="R10" s="48">
        <f t="shared" ref="R10:R16" si="3">IF(($H10      =0),0,((($J10      -$H10      )/$H10      )*100))</f>
        <v>67.350427350427353</v>
      </c>
      <c r="S10" s="49">
        <f t="shared" ref="S10:S16" si="4">IF(($I10      =0),0,((($K10      -$I10      )/$I10      )*100))</f>
        <v>54.799889649138947</v>
      </c>
      <c r="T10" s="48">
        <f t="shared" ref="T10:T15" si="5">IF(($E10      =0),0,(($P10      /$E10      )*100))</f>
        <v>60.15384615384616</v>
      </c>
      <c r="U10" s="50">
        <f t="shared" ref="U10:U15" si="6">IF(($E10      =0),0,(($Q10      /$E10      )*100))</f>
        <v>78.86115384615384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585000</v>
      </c>
      <c r="I16" s="98">
        <f t="shared" si="7"/>
        <v>804706</v>
      </c>
      <c r="J16" s="97">
        <f t="shared" si="7"/>
        <v>979000</v>
      </c>
      <c r="K16" s="98">
        <f t="shared" si="7"/>
        <v>1245684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1564000</v>
      </c>
      <c r="Q16" s="98">
        <f t="shared" si="2"/>
        <v>2050390</v>
      </c>
      <c r="R16" s="52">
        <f t="shared" si="3"/>
        <v>67.350427350427353</v>
      </c>
      <c r="S16" s="53">
        <f t="shared" si="4"/>
        <v>54.799889649138947</v>
      </c>
      <c r="T16" s="52">
        <f>IF((SUM($E9:$E13))=0,0,(P16/(SUM($E9:$E13))*100))</f>
        <v>60.15384615384616</v>
      </c>
      <c r="U16" s="54">
        <f>IF((SUM($E9:$E13))=0,0,(Q16/(SUM($E9:$E13))*100))</f>
        <v>78.86115384615384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/>
      <c r="I33" s="95"/>
      <c r="J33" s="94"/>
      <c r="K33" s="95">
        <v>386461</v>
      </c>
      <c r="L33" s="94"/>
      <c r="M33" s="95"/>
      <c r="N33" s="94"/>
      <c r="O33" s="95"/>
      <c r="P33" s="94">
        <f>$H33      +$J33      +$L33      +$N33</f>
        <v>0</v>
      </c>
      <c r="Q33" s="95">
        <f>$I33      +$K33      +$M33      +$O33</f>
        <v>386461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0</v>
      </c>
      <c r="U33" s="50">
        <f>IF(($E33      =0),0,(($Q33      /$E33      )*100))</f>
        <v>32.205083333333334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0</v>
      </c>
      <c r="I34" s="98">
        <f t="shared" si="17"/>
        <v>0</v>
      </c>
      <c r="J34" s="97">
        <f t="shared" si="17"/>
        <v>0</v>
      </c>
      <c r="K34" s="98">
        <f t="shared" si="17"/>
        <v>386461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0</v>
      </c>
      <c r="Q34" s="98">
        <f>$I34      +$K34      +$M34      +$O34</f>
        <v>386461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0</v>
      </c>
      <c r="U34" s="54">
        <f>IF($E34   =0,0,($Q34   /$E34   )*100)</f>
        <v>32.205083333333334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2768000</v>
      </c>
      <c r="C36" s="93"/>
      <c r="D36" s="93"/>
      <c r="E36" s="93">
        <f t="shared" ref="E36:E41" si="18">$B36      +$C36      +$D36</f>
        <v>2768000</v>
      </c>
      <c r="F36" s="94">
        <v>1000000</v>
      </c>
      <c r="G36" s="95">
        <v>1000000</v>
      </c>
      <c r="H36" s="94"/>
      <c r="I36" s="95"/>
      <c r="J36" s="94">
        <v>90000</v>
      </c>
      <c r="K36" s="95"/>
      <c r="L36" s="94"/>
      <c r="M36" s="95"/>
      <c r="N36" s="94"/>
      <c r="O36" s="95"/>
      <c r="P36" s="94">
        <f t="shared" ref="P36:P41" si="19">$H36      +$J36      +$L36      +$N36</f>
        <v>90000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3.251445086705202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242000</v>
      </c>
      <c r="C37" s="93"/>
      <c r="D37" s="93"/>
      <c r="E37" s="93">
        <f t="shared" si="18"/>
        <v>242000</v>
      </c>
      <c r="F37" s="94">
        <v>242000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3010000</v>
      </c>
      <c r="C41" s="96">
        <f>SUM(C36:C40)</f>
        <v>0</v>
      </c>
      <c r="D41" s="96"/>
      <c r="E41" s="96">
        <f t="shared" si="18"/>
        <v>3010000</v>
      </c>
      <c r="F41" s="97">
        <f t="shared" ref="F41:O41" si="25">SUM(F36:F40)</f>
        <v>1242000</v>
      </c>
      <c r="G41" s="98">
        <f t="shared" si="25"/>
        <v>1000000</v>
      </c>
      <c r="H41" s="97">
        <f t="shared" si="25"/>
        <v>0</v>
      </c>
      <c r="I41" s="98">
        <f t="shared" si="25"/>
        <v>0</v>
      </c>
      <c r="J41" s="97">
        <f t="shared" si="25"/>
        <v>90000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3.251445086705202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20000000</v>
      </c>
      <c r="C52" s="93"/>
      <c r="D52" s="93"/>
      <c r="E52" s="93">
        <f t="shared" si="26"/>
        <v>20000000</v>
      </c>
      <c r="F52" s="94">
        <v>20000000</v>
      </c>
      <c r="G52" s="95">
        <v>16000000</v>
      </c>
      <c r="H52" s="94">
        <v>5529000</v>
      </c>
      <c r="I52" s="95">
        <v>2640595</v>
      </c>
      <c r="J52" s="94"/>
      <c r="K52" s="95">
        <v>6303485</v>
      </c>
      <c r="L52" s="94"/>
      <c r="M52" s="95"/>
      <c r="N52" s="94"/>
      <c r="O52" s="95"/>
      <c r="P52" s="94">
        <f t="shared" si="27"/>
        <v>5529000</v>
      </c>
      <c r="Q52" s="95">
        <f t="shared" si="28"/>
        <v>8944080</v>
      </c>
      <c r="R52" s="48">
        <f t="shared" si="29"/>
        <v>-100</v>
      </c>
      <c r="S52" s="49">
        <f t="shared" si="30"/>
        <v>138.71457001168298</v>
      </c>
      <c r="T52" s="48">
        <f t="shared" si="31"/>
        <v>27.644999999999996</v>
      </c>
      <c r="U52" s="50">
        <f t="shared" si="32"/>
        <v>44.720399999999998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20000000</v>
      </c>
      <c r="C54" s="96">
        <f>SUM(C43:C53)</f>
        <v>0</v>
      </c>
      <c r="D54" s="96"/>
      <c r="E54" s="96">
        <f t="shared" si="26"/>
        <v>20000000</v>
      </c>
      <c r="F54" s="97">
        <f t="shared" ref="F54:O54" si="33">SUM(F43:F53)</f>
        <v>20000000</v>
      </c>
      <c r="G54" s="98">
        <f t="shared" si="33"/>
        <v>16000000</v>
      </c>
      <c r="H54" s="97">
        <f t="shared" si="33"/>
        <v>5529000</v>
      </c>
      <c r="I54" s="98">
        <f t="shared" si="33"/>
        <v>2640595</v>
      </c>
      <c r="J54" s="97">
        <f t="shared" si="33"/>
        <v>0</v>
      </c>
      <c r="K54" s="98">
        <f t="shared" si="33"/>
        <v>6303485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5529000</v>
      </c>
      <c r="Q54" s="98">
        <f t="shared" si="28"/>
        <v>8944080</v>
      </c>
      <c r="R54" s="52">
        <f t="shared" si="29"/>
        <v>-100</v>
      </c>
      <c r="S54" s="53">
        <f t="shared" si="30"/>
        <v>138.71457001168298</v>
      </c>
      <c r="T54" s="52">
        <f>IF((+$E44+$E46+$E48+$E49+$E52) =0,0,(P54   /(+$E44+$E46+$E48+$E49+$E52) )*100)</f>
        <v>27.644999999999996</v>
      </c>
      <c r="U54" s="54">
        <f>IF((+$E44+$E46+$E48+$E49+$E52) =0,0,(Q54   /(+$E44+$E46+$E48+$E49+$E52) )*100)</f>
        <v>44.720399999999998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26810000</v>
      </c>
      <c r="C68" s="105">
        <f>SUM(C9:C15,C18:C24,C27:C30,C33,C36:C40,C43:C53,C56:C59,C62:C66)</f>
        <v>0</v>
      </c>
      <c r="D68" s="105"/>
      <c r="E68" s="105">
        <f t="shared" si="35"/>
        <v>26810000</v>
      </c>
      <c r="F68" s="106">
        <f t="shared" ref="F68:O68" si="43">SUM(F9:F15,F18:F24,F27:F30,F33,F36:F40,F43:F53,F56:F59,F62:F66)</f>
        <v>25042000</v>
      </c>
      <c r="G68" s="107">
        <f t="shared" si="43"/>
        <v>19900000</v>
      </c>
      <c r="H68" s="106">
        <f t="shared" si="43"/>
        <v>6114000</v>
      </c>
      <c r="I68" s="107">
        <f t="shared" si="43"/>
        <v>3445301</v>
      </c>
      <c r="J68" s="106">
        <f t="shared" si="43"/>
        <v>1069000</v>
      </c>
      <c r="K68" s="107">
        <f t="shared" si="43"/>
        <v>7935630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7183000</v>
      </c>
      <c r="Q68" s="107">
        <f t="shared" si="37"/>
        <v>11380931</v>
      </c>
      <c r="R68" s="61">
        <f t="shared" si="38"/>
        <v>-82.515538109257449</v>
      </c>
      <c r="S68" s="62">
        <f t="shared" si="39"/>
        <v>130.33197970220888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27.036284251731406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42.83698810599217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8651000</v>
      </c>
      <c r="C70" s="93">
        <v>-9000</v>
      </c>
      <c r="D70" s="93"/>
      <c r="E70" s="93">
        <f>$B70      +$C70      +$D70</f>
        <v>8642000</v>
      </c>
      <c r="F70" s="94">
        <v>8642000</v>
      </c>
      <c r="G70" s="95">
        <v>3650000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8651000</v>
      </c>
      <c r="C72" s="102">
        <f>SUM(C70:C71)</f>
        <v>-9000</v>
      </c>
      <c r="D72" s="102"/>
      <c r="E72" s="102">
        <f>$B72      +$C72      +$D72</f>
        <v>8642000</v>
      </c>
      <c r="F72" s="103">
        <f t="shared" ref="F72:O72" si="44">SUM(F70:F71)</f>
        <v>8642000</v>
      </c>
      <c r="G72" s="104">
        <f t="shared" si="44"/>
        <v>3650000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8651000</v>
      </c>
      <c r="C73" s="105">
        <f>SUM(C70:C71)</f>
        <v>-9000</v>
      </c>
      <c r="D73" s="105"/>
      <c r="E73" s="105">
        <f>$B73      +$C73      +$D73</f>
        <v>8642000</v>
      </c>
      <c r="F73" s="106">
        <f t="shared" ref="F73:O73" si="45">SUM(F70:F71)</f>
        <v>8642000</v>
      </c>
      <c r="G73" s="107">
        <f t="shared" si="45"/>
        <v>3650000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35461000</v>
      </c>
      <c r="C74" s="105">
        <f>SUM(C9:C15,C18:C24,C27:C30,C33,C36:C40,C43:C53,C56:C59,C62:C66,C70:C71)</f>
        <v>-9000</v>
      </c>
      <c r="D74" s="105"/>
      <c r="E74" s="105">
        <f>$B74      +$C74      +$D74</f>
        <v>35452000</v>
      </c>
      <c r="F74" s="106">
        <f t="shared" ref="F74:O74" si="46">SUM(F9:F15,F18:F24,F27:F30,F33,F36:F40,F43:F53,F56:F59,F62:F66,F70:F71)</f>
        <v>33684000</v>
      </c>
      <c r="G74" s="107">
        <f t="shared" si="46"/>
        <v>23550000</v>
      </c>
      <c r="H74" s="106">
        <f t="shared" si="46"/>
        <v>6114000</v>
      </c>
      <c r="I74" s="107">
        <f t="shared" si="46"/>
        <v>3445301</v>
      </c>
      <c r="J74" s="106">
        <f t="shared" si="46"/>
        <v>1069000</v>
      </c>
      <c r="K74" s="107">
        <f t="shared" si="46"/>
        <v>7935630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7183000</v>
      </c>
      <c r="Q74" s="107">
        <f>$I74      +$K74      +$M74      +$O74</f>
        <v>11380931</v>
      </c>
      <c r="R74" s="61">
        <f>IF(($H74      =0),0,((($J74      -$H74      )/$H74      )*100))</f>
        <v>-82.515538109257449</v>
      </c>
      <c r="S74" s="62">
        <f>IF(($I74      =0),0,((($K74      -$I74      )/$I74      )*100))</f>
        <v>130.33197970220888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20.40045441635899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32.323007668276063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2163000</v>
      </c>
      <c r="C87" s="119">
        <f t="shared" si="55"/>
        <v>0</v>
      </c>
      <c r="D87" s="119">
        <f t="shared" si="55"/>
        <v>0</v>
      </c>
      <c r="E87" s="119">
        <f t="shared" si="55"/>
        <v>2163000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423000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423000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19.55617198335645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423000</v>
      </c>
      <c r="C91" s="93"/>
      <c r="D91" s="93"/>
      <c r="E91" s="93">
        <f t="shared" si="56"/>
        <v>423000</v>
      </c>
      <c r="F91" s="93">
        <v>0</v>
      </c>
      <c r="G91" s="93">
        <v>0</v>
      </c>
      <c r="H91" s="93"/>
      <c r="I91" s="93"/>
      <c r="J91" s="93">
        <v>423000</v>
      </c>
      <c r="K91" s="93"/>
      <c r="L91" s="93"/>
      <c r="M91" s="93"/>
      <c r="N91" s="93"/>
      <c r="O91" s="93"/>
      <c r="P91" s="93">
        <f t="shared" si="57"/>
        <v>423000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1740000</v>
      </c>
      <c r="C93" s="93"/>
      <c r="D93" s="93"/>
      <c r="E93" s="93">
        <f t="shared" si="56"/>
        <v>1740000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2163000</v>
      </c>
      <c r="C114" s="128">
        <f t="shared" si="69"/>
        <v>0</v>
      </c>
      <c r="D114" s="128">
        <f t="shared" si="69"/>
        <v>0</v>
      </c>
      <c r="E114" s="128">
        <f t="shared" si="69"/>
        <v>2163000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423000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423000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0.19556171983356449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2163000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2163000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423000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423000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0.19556171983356449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+2zdQYMD2vyDeUIZbF9K0BhOv2QVnufZlCNiIpG8n1xMDaX3msBSnqeNf6DlGxeSL5KNRTl/Uh1cpbEe2P4vKA==" saltValue="PflQOdpWvYpU36RWBCqW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2900000</v>
      </c>
      <c r="C10" s="93"/>
      <c r="D10" s="93"/>
      <c r="E10" s="93">
        <f t="shared" ref="E10:E16" si="0">$B10      +$C10      +$D10</f>
        <v>2900000</v>
      </c>
      <c r="F10" s="94">
        <v>2900000</v>
      </c>
      <c r="G10" s="95">
        <v>2900000</v>
      </c>
      <c r="H10" s="94"/>
      <c r="I10" s="95">
        <v>325517</v>
      </c>
      <c r="J10" s="94"/>
      <c r="K10" s="95">
        <v>689662</v>
      </c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1015179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111.86666134180396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35.006172413793102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2900000</v>
      </c>
      <c r="C16" s="96">
        <f>SUM(C9:C15)</f>
        <v>0</v>
      </c>
      <c r="D16" s="96"/>
      <c r="E16" s="96">
        <f t="shared" si="0"/>
        <v>2900000</v>
      </c>
      <c r="F16" s="97">
        <f t="shared" ref="F16:O16" si="7">SUM(F9:F15)</f>
        <v>2900000</v>
      </c>
      <c r="G16" s="98">
        <f t="shared" si="7"/>
        <v>2900000</v>
      </c>
      <c r="H16" s="97">
        <f t="shared" si="7"/>
        <v>0</v>
      </c>
      <c r="I16" s="98">
        <f t="shared" si="7"/>
        <v>325517</v>
      </c>
      <c r="J16" s="97">
        <f t="shared" si="7"/>
        <v>0</v>
      </c>
      <c r="K16" s="98">
        <f t="shared" si="7"/>
        <v>689662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1015179</v>
      </c>
      <c r="R16" s="52">
        <f t="shared" si="3"/>
        <v>0</v>
      </c>
      <c r="S16" s="53">
        <f t="shared" si="4"/>
        <v>111.86666134180396</v>
      </c>
      <c r="T16" s="52">
        <f>IF((SUM($E9:$E13))=0,0,(P16/(SUM($E9:$E13))*100))</f>
        <v>0</v>
      </c>
      <c r="U16" s="54">
        <f>IF((SUM($E9:$E13))=0,0,(Q16/(SUM($E9:$E13))*100))</f>
        <v>35.006172413793102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/>
      <c r="I33" s="95"/>
      <c r="J33" s="94">
        <v>51000</v>
      </c>
      <c r="K33" s="95"/>
      <c r="L33" s="94"/>
      <c r="M33" s="95"/>
      <c r="N33" s="94"/>
      <c r="O33" s="95"/>
      <c r="P33" s="94">
        <f>$H33      +$J33      +$L33      +$N33</f>
        <v>51000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4.25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0</v>
      </c>
      <c r="I34" s="98">
        <f t="shared" si="17"/>
        <v>0</v>
      </c>
      <c r="J34" s="97">
        <f t="shared" si="17"/>
        <v>51000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51000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4.25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2924000</v>
      </c>
      <c r="C36" s="93"/>
      <c r="D36" s="93"/>
      <c r="E36" s="93">
        <f t="shared" ref="E36:E41" si="18">$B36      +$C36      +$D36</f>
        <v>2924000</v>
      </c>
      <c r="F36" s="94">
        <v>2924000</v>
      </c>
      <c r="G36" s="95">
        <v>1924000</v>
      </c>
      <c r="H36" s="94"/>
      <c r="I36" s="95"/>
      <c r="J36" s="94">
        <v>199000</v>
      </c>
      <c r="K36" s="95"/>
      <c r="L36" s="94"/>
      <c r="M36" s="95"/>
      <c r="N36" s="94"/>
      <c r="O36" s="95"/>
      <c r="P36" s="94">
        <f t="shared" ref="P36:P41" si="19">$H36      +$J36      +$L36      +$N36</f>
        <v>199000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6.8057455540355676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2083000</v>
      </c>
      <c r="C37" s="93"/>
      <c r="D37" s="93"/>
      <c r="E37" s="93">
        <f t="shared" si="18"/>
        <v>2083000</v>
      </c>
      <c r="F37" s="94">
        <v>2083000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5007000</v>
      </c>
      <c r="C41" s="96">
        <f>SUM(C36:C40)</f>
        <v>0</v>
      </c>
      <c r="D41" s="96"/>
      <c r="E41" s="96">
        <f t="shared" si="18"/>
        <v>5007000</v>
      </c>
      <c r="F41" s="97">
        <f t="shared" ref="F41:O41" si="25">SUM(F36:F40)</f>
        <v>5007000</v>
      </c>
      <c r="G41" s="98">
        <f t="shared" si="25"/>
        <v>1924000</v>
      </c>
      <c r="H41" s="97">
        <f t="shared" si="25"/>
        <v>0</v>
      </c>
      <c r="I41" s="98">
        <f t="shared" si="25"/>
        <v>0</v>
      </c>
      <c r="J41" s="97">
        <f t="shared" si="25"/>
        <v>199000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199000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6.8057455540355676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8000000</v>
      </c>
      <c r="H52" s="94">
        <v>1276000</v>
      </c>
      <c r="I52" s="95"/>
      <c r="J52" s="94">
        <v>3028000</v>
      </c>
      <c r="K52" s="95"/>
      <c r="L52" s="94"/>
      <c r="M52" s="95"/>
      <c r="N52" s="94"/>
      <c r="O52" s="95"/>
      <c r="P52" s="94">
        <f t="shared" si="27"/>
        <v>4304000</v>
      </c>
      <c r="Q52" s="95">
        <f t="shared" si="28"/>
        <v>0</v>
      </c>
      <c r="R52" s="48">
        <f t="shared" si="29"/>
        <v>137.30407523510974</v>
      </c>
      <c r="S52" s="49">
        <f t="shared" si="30"/>
        <v>0</v>
      </c>
      <c r="T52" s="48">
        <f t="shared" si="31"/>
        <v>43.04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8000000</v>
      </c>
      <c r="H54" s="97">
        <f t="shared" si="33"/>
        <v>1276000</v>
      </c>
      <c r="I54" s="98">
        <f t="shared" si="33"/>
        <v>0</v>
      </c>
      <c r="J54" s="97">
        <f t="shared" si="33"/>
        <v>3028000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4304000</v>
      </c>
      <c r="Q54" s="98">
        <f t="shared" si="28"/>
        <v>0</v>
      </c>
      <c r="R54" s="52">
        <f t="shared" si="29"/>
        <v>137.30407523510974</v>
      </c>
      <c r="S54" s="53">
        <f t="shared" si="30"/>
        <v>0</v>
      </c>
      <c r="T54" s="52">
        <f>IF((+$E44+$E46+$E48+$E49+$E52) =0,0,(P54   /(+$E44+$E46+$E48+$E49+$E52) )*100)</f>
        <v>43.04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19107000</v>
      </c>
      <c r="C68" s="105">
        <f>SUM(C9:C15,C18:C24,C27:C30,C33,C36:C40,C43:C53,C56:C59,C62:C66)</f>
        <v>0</v>
      </c>
      <c r="D68" s="105"/>
      <c r="E68" s="105">
        <f t="shared" si="35"/>
        <v>19107000</v>
      </c>
      <c r="F68" s="106">
        <f t="shared" ref="F68:O68" si="43">SUM(F9:F15,F18:F24,F27:F30,F33,F36:F40,F43:F53,F56:F59,F62:F66)</f>
        <v>19107000</v>
      </c>
      <c r="G68" s="107">
        <f t="shared" si="43"/>
        <v>13124000</v>
      </c>
      <c r="H68" s="106">
        <f t="shared" si="43"/>
        <v>1276000</v>
      </c>
      <c r="I68" s="107">
        <f t="shared" si="43"/>
        <v>325517</v>
      </c>
      <c r="J68" s="106">
        <f t="shared" si="43"/>
        <v>3278000</v>
      </c>
      <c r="K68" s="107">
        <f t="shared" si="43"/>
        <v>689662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4554000</v>
      </c>
      <c r="Q68" s="107">
        <f t="shared" si="37"/>
        <v>1015179</v>
      </c>
      <c r="R68" s="61">
        <f t="shared" si="38"/>
        <v>156.89655172413794</v>
      </c>
      <c r="S68" s="62">
        <f t="shared" si="39"/>
        <v>111.86666134180396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26.75046992481203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5.9632225093984959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8274000</v>
      </c>
      <c r="C70" s="93">
        <v>-9000</v>
      </c>
      <c r="D70" s="93"/>
      <c r="E70" s="93">
        <f>$B70      +$C70      +$D70</f>
        <v>8265000</v>
      </c>
      <c r="F70" s="94">
        <v>8265000</v>
      </c>
      <c r="G70" s="95">
        <v>8265000</v>
      </c>
      <c r="H70" s="94">
        <v>3699000</v>
      </c>
      <c r="I70" s="95"/>
      <c r="J70" s="94">
        <v>3874000</v>
      </c>
      <c r="K70" s="95"/>
      <c r="L70" s="94"/>
      <c r="M70" s="95"/>
      <c r="N70" s="94"/>
      <c r="O70" s="95"/>
      <c r="P70" s="94">
        <f>$H70      +$J70      +$L70      +$N70</f>
        <v>7573000</v>
      </c>
      <c r="Q70" s="95">
        <f>$I70      +$K70      +$M70      +$O70</f>
        <v>0</v>
      </c>
      <c r="R70" s="48">
        <f>IF(($H70      =0),0,((($J70      -$H70      )/$H70      )*100))</f>
        <v>4.7310083806434173</v>
      </c>
      <c r="S70" s="49">
        <f>IF(($I70      =0),0,((($K70      -$I70      )/$I70      )*100))</f>
        <v>0</v>
      </c>
      <c r="T70" s="48">
        <f>IF(($E70      =0),0,(($P70      /$E70      )*100))</f>
        <v>91.627344222625524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8274000</v>
      </c>
      <c r="C72" s="102">
        <f>SUM(C70:C71)</f>
        <v>-9000</v>
      </c>
      <c r="D72" s="102"/>
      <c r="E72" s="102">
        <f>$B72      +$C72      +$D72</f>
        <v>8265000</v>
      </c>
      <c r="F72" s="103">
        <f t="shared" ref="F72:O72" si="44">SUM(F70:F71)</f>
        <v>8265000</v>
      </c>
      <c r="G72" s="104">
        <f t="shared" si="44"/>
        <v>8265000</v>
      </c>
      <c r="H72" s="103">
        <f t="shared" si="44"/>
        <v>3699000</v>
      </c>
      <c r="I72" s="104">
        <f t="shared" si="44"/>
        <v>0</v>
      </c>
      <c r="J72" s="103">
        <f t="shared" si="44"/>
        <v>3874000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7573000</v>
      </c>
      <c r="Q72" s="104">
        <f>$I72      +$K72      +$M72      +$O72</f>
        <v>0</v>
      </c>
      <c r="R72" s="57">
        <f>IF(($H72      =0),0,((($J72      -$H72      )/$H72      )*100))</f>
        <v>4.7310083806434173</v>
      </c>
      <c r="S72" s="58">
        <f>IF(($I72      =0),0,((($K72      -$I72      )/$I72      )*100))</f>
        <v>0</v>
      </c>
      <c r="T72" s="57">
        <f>IF(($E70      =0),0,(($P70      /$E70      )*100))</f>
        <v>91.627344222625524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8274000</v>
      </c>
      <c r="C73" s="105">
        <f>SUM(C70:C71)</f>
        <v>-9000</v>
      </c>
      <c r="D73" s="105"/>
      <c r="E73" s="105">
        <f>$B73      +$C73      +$D73</f>
        <v>8265000</v>
      </c>
      <c r="F73" s="106">
        <f t="shared" ref="F73:O73" si="45">SUM(F70:F71)</f>
        <v>8265000</v>
      </c>
      <c r="G73" s="107">
        <f t="shared" si="45"/>
        <v>8265000</v>
      </c>
      <c r="H73" s="106">
        <f t="shared" si="45"/>
        <v>3699000</v>
      </c>
      <c r="I73" s="107">
        <f t="shared" si="45"/>
        <v>0</v>
      </c>
      <c r="J73" s="106">
        <f t="shared" si="45"/>
        <v>3874000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7573000</v>
      </c>
      <c r="Q73" s="107">
        <f>$I73      +$K73      +$M73      +$O73</f>
        <v>0</v>
      </c>
      <c r="R73" s="61">
        <f>IF(($H73      =0),0,((($J73      -$H73      )/$H73      )*100))</f>
        <v>4.7310083806434173</v>
      </c>
      <c r="S73" s="62">
        <f>IF(($I73      =0),0,((($K73      -$I73      )/$I73      )*100))</f>
        <v>0</v>
      </c>
      <c r="T73" s="61">
        <f>IF(($E70      =0),0,(($P70      /$E70      )*100))</f>
        <v>91.627344222625524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27381000</v>
      </c>
      <c r="C74" s="105">
        <f>SUM(C9:C15,C18:C24,C27:C30,C33,C36:C40,C43:C53,C56:C59,C62:C66,C70:C71)</f>
        <v>-9000</v>
      </c>
      <c r="D74" s="105"/>
      <c r="E74" s="105">
        <f>$B74      +$C74      +$D74</f>
        <v>27372000</v>
      </c>
      <c r="F74" s="106">
        <f t="shared" ref="F74:O74" si="46">SUM(F9:F15,F18:F24,F27:F30,F33,F36:F40,F43:F53,F56:F59,F62:F66,F70:F71)</f>
        <v>27372000</v>
      </c>
      <c r="G74" s="107">
        <f t="shared" si="46"/>
        <v>21389000</v>
      </c>
      <c r="H74" s="106">
        <f t="shared" si="46"/>
        <v>4975000</v>
      </c>
      <c r="I74" s="107">
        <f t="shared" si="46"/>
        <v>325517</v>
      </c>
      <c r="J74" s="106">
        <f t="shared" si="46"/>
        <v>7152000</v>
      </c>
      <c r="K74" s="107">
        <f t="shared" si="46"/>
        <v>689662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12127000</v>
      </c>
      <c r="Q74" s="107">
        <f>$I74      +$K74      +$M74      +$O74</f>
        <v>1015179</v>
      </c>
      <c r="R74" s="61">
        <f>IF(($H74      =0),0,((($J74      -$H74      )/$H74      )*100))</f>
        <v>43.758793969849243</v>
      </c>
      <c r="S74" s="62">
        <f>IF(($I74      =0),0,((($K74      -$I74      )/$I74      )*100))</f>
        <v>111.86666134180396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47.953655739649648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4.0143105698129622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1325000</v>
      </c>
      <c r="C87" s="119">
        <f t="shared" si="55"/>
        <v>0</v>
      </c>
      <c r="D87" s="119">
        <f t="shared" si="55"/>
        <v>0</v>
      </c>
      <c r="E87" s="119">
        <f t="shared" si="55"/>
        <v>1325000</v>
      </c>
      <c r="F87" s="119">
        <f t="shared" si="55"/>
        <v>0</v>
      </c>
      <c r="G87" s="119">
        <f t="shared" si="55"/>
        <v>0</v>
      </c>
      <c r="H87" s="119">
        <f t="shared" si="55"/>
        <v>235000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235000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17.735849056603772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235000</v>
      </c>
      <c r="C91" s="93"/>
      <c r="D91" s="93"/>
      <c r="E91" s="93">
        <f t="shared" si="56"/>
        <v>235000</v>
      </c>
      <c r="F91" s="93">
        <v>0</v>
      </c>
      <c r="G91" s="93">
        <v>0</v>
      </c>
      <c r="H91" s="93">
        <v>235000</v>
      </c>
      <c r="I91" s="93"/>
      <c r="J91" s="93"/>
      <c r="K91" s="93"/>
      <c r="L91" s="93"/>
      <c r="M91" s="93"/>
      <c r="N91" s="93"/>
      <c r="O91" s="93"/>
      <c r="P91" s="93">
        <f t="shared" si="57"/>
        <v>235000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1090000</v>
      </c>
      <c r="C93" s="93"/>
      <c r="D93" s="93"/>
      <c r="E93" s="93">
        <f t="shared" si="56"/>
        <v>1090000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1325000</v>
      </c>
      <c r="C114" s="128">
        <f t="shared" si="69"/>
        <v>0</v>
      </c>
      <c r="D114" s="128">
        <f t="shared" si="69"/>
        <v>0</v>
      </c>
      <c r="E114" s="128">
        <f t="shared" si="69"/>
        <v>1325000</v>
      </c>
      <c r="F114" s="128">
        <f t="shared" si="69"/>
        <v>0</v>
      </c>
      <c r="G114" s="128">
        <f t="shared" si="69"/>
        <v>0</v>
      </c>
      <c r="H114" s="128">
        <f t="shared" si="69"/>
        <v>235000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235000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0.17735849056603772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1325000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1325000</v>
      </c>
      <c r="F115" s="130">
        <f t="shared" si="70"/>
        <v>0</v>
      </c>
      <c r="G115" s="130">
        <f t="shared" si="70"/>
        <v>0</v>
      </c>
      <c r="H115" s="130">
        <f t="shared" si="70"/>
        <v>235000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235000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0.17735849056603772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SgBv1X+2fCvpgp6fUFPSI1QyHQnF36yiYEjmPvVqA1w84DRI4wFXgoUGHaHZ5zKlVvwEbVBXyEXTWy5h1eBgUw==" saltValue="/xI396/IlXaOey6RH1le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201000</v>
      </c>
      <c r="I10" s="95">
        <v>176117</v>
      </c>
      <c r="J10" s="94">
        <v>331000</v>
      </c>
      <c r="K10" s="95">
        <v>46606</v>
      </c>
      <c r="L10" s="94"/>
      <c r="M10" s="95"/>
      <c r="N10" s="94"/>
      <c r="O10" s="95"/>
      <c r="P10" s="94">
        <f t="shared" ref="P10:P16" si="1">$H10      +$J10      +$L10      +$N10</f>
        <v>532000</v>
      </c>
      <c r="Q10" s="95">
        <f t="shared" ref="Q10:Q16" si="2">$I10      +$K10      +$M10      +$O10</f>
        <v>222723</v>
      </c>
      <c r="R10" s="48">
        <f t="shared" ref="R10:R16" si="3">IF(($H10      =0),0,((($J10      -$H10      )/$H10      )*100))</f>
        <v>64.676616915422898</v>
      </c>
      <c r="S10" s="49">
        <f t="shared" ref="S10:S16" si="4">IF(($I10      =0),0,((($K10      -$I10      )/$I10      )*100))</f>
        <v>-73.536910122248273</v>
      </c>
      <c r="T10" s="48">
        <f t="shared" ref="T10:T15" si="5">IF(($E10      =0),0,(($P10      /$E10      )*100))</f>
        <v>26.6</v>
      </c>
      <c r="U10" s="50">
        <f t="shared" ref="U10:U15" si="6">IF(($E10      =0),0,(($Q10      /$E10      )*100))</f>
        <v>11.136150000000001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201000</v>
      </c>
      <c r="I16" s="98">
        <f t="shared" si="7"/>
        <v>176117</v>
      </c>
      <c r="J16" s="97">
        <f t="shared" si="7"/>
        <v>331000</v>
      </c>
      <c r="K16" s="98">
        <f t="shared" si="7"/>
        <v>46606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532000</v>
      </c>
      <c r="Q16" s="98">
        <f t="shared" si="2"/>
        <v>222723</v>
      </c>
      <c r="R16" s="52">
        <f t="shared" si="3"/>
        <v>64.676616915422898</v>
      </c>
      <c r="S16" s="53">
        <f t="shared" si="4"/>
        <v>-73.536910122248273</v>
      </c>
      <c r="T16" s="52">
        <f>IF((SUM($E9:$E13))=0,0,(P16/(SUM($E9:$E13))*100))</f>
        <v>26.6</v>
      </c>
      <c r="U16" s="54">
        <f>IF((SUM($E9:$E13))=0,0,(Q16/(SUM($E9:$E13))*100))</f>
        <v>11.136150000000001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1175000</v>
      </c>
      <c r="C20" s="93"/>
      <c r="D20" s="93"/>
      <c r="E20" s="93">
        <f t="shared" si="8"/>
        <v>1175000</v>
      </c>
      <c r="F20" s="94">
        <v>1175000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>
        <v>8556000</v>
      </c>
      <c r="D21" s="93"/>
      <c r="E21" s="93">
        <f t="shared" si="8"/>
        <v>8556000</v>
      </c>
      <c r="F21" s="94">
        <v>8556000</v>
      </c>
      <c r="G21" s="95">
        <v>8556000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1175000</v>
      </c>
      <c r="C25" s="96">
        <f>SUM(C18:C24)</f>
        <v>8556000</v>
      </c>
      <c r="D25" s="96"/>
      <c r="E25" s="96">
        <f t="shared" si="8"/>
        <v>9731000</v>
      </c>
      <c r="F25" s="97">
        <f t="shared" ref="F25:O25" si="15">SUM(F18:F24)</f>
        <v>9731000</v>
      </c>
      <c r="G25" s="98">
        <f t="shared" si="15"/>
        <v>8556000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3258000</v>
      </c>
      <c r="C30" s="93"/>
      <c r="D30" s="93"/>
      <c r="E30" s="93">
        <f>$B30      +$C30      +$D30</f>
        <v>3258000</v>
      </c>
      <c r="F30" s="94">
        <v>3258000</v>
      </c>
      <c r="G30" s="95">
        <v>2281000</v>
      </c>
      <c r="H30" s="94">
        <v>703000</v>
      </c>
      <c r="I30" s="95">
        <v>605259</v>
      </c>
      <c r="J30" s="94">
        <v>248000</v>
      </c>
      <c r="K30" s="95"/>
      <c r="L30" s="94"/>
      <c r="M30" s="95"/>
      <c r="N30" s="94"/>
      <c r="O30" s="95"/>
      <c r="P30" s="94">
        <f>$H30      +$J30      +$L30      +$N30</f>
        <v>951000</v>
      </c>
      <c r="Q30" s="95">
        <f>$I30      +$K30      +$M30      +$O30</f>
        <v>605259</v>
      </c>
      <c r="R30" s="48">
        <f>IF(($H30      =0),0,((($J30      -$H30      )/$H30      )*100))</f>
        <v>-64.722617354196302</v>
      </c>
      <c r="S30" s="49">
        <f>IF(($I30      =0),0,((($K30      -$I30      )/$I30      )*100))</f>
        <v>-100</v>
      </c>
      <c r="T30" s="48">
        <f>IF(($E30      =0),0,(($P30      /$E30      )*100))</f>
        <v>29.18968692449355</v>
      </c>
      <c r="U30" s="50">
        <f>IF(($E30      =0),0,(($Q30      /$E30      )*100))</f>
        <v>18.577624309392267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3258000</v>
      </c>
      <c r="C31" s="96">
        <f>SUM(C27:C30)</f>
        <v>0</v>
      </c>
      <c r="D31" s="96"/>
      <c r="E31" s="96">
        <f>$B31      +$C31      +$D31</f>
        <v>3258000</v>
      </c>
      <c r="F31" s="97">
        <f t="shared" ref="F31:O31" si="16">SUM(F27:F30)</f>
        <v>3258000</v>
      </c>
      <c r="G31" s="98">
        <f t="shared" si="16"/>
        <v>2281000</v>
      </c>
      <c r="H31" s="97">
        <f t="shared" si="16"/>
        <v>703000</v>
      </c>
      <c r="I31" s="98">
        <f t="shared" si="16"/>
        <v>605259</v>
      </c>
      <c r="J31" s="97">
        <f t="shared" si="16"/>
        <v>248000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951000</v>
      </c>
      <c r="Q31" s="98">
        <f>$I31      +$K31      +$M31      +$O31</f>
        <v>605259</v>
      </c>
      <c r="R31" s="52">
        <f>IF(($H31      =0),0,((($J31      -$H31      )/$H31      )*100))</f>
        <v>-64.722617354196302</v>
      </c>
      <c r="S31" s="53">
        <f>IF(($I31      =0),0,((($K31      -$I31      )/$I31      )*100))</f>
        <v>-100</v>
      </c>
      <c r="T31" s="52">
        <f>IF($E31   =0,0,($P31   /$E31   )*100)</f>
        <v>29.18968692449355</v>
      </c>
      <c r="U31" s="54">
        <f>IF($E31   =0,0,($Q31   /$E31   )*100)</f>
        <v>18.577624309392267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1206000</v>
      </c>
      <c r="C33" s="93"/>
      <c r="D33" s="93"/>
      <c r="E33" s="93">
        <f>$B33      +$C33      +$D33</f>
        <v>1206000</v>
      </c>
      <c r="F33" s="94">
        <v>1206000</v>
      </c>
      <c r="G33" s="95">
        <v>845000</v>
      </c>
      <c r="H33" s="94">
        <v>226000</v>
      </c>
      <c r="I33" s="95">
        <v>180790</v>
      </c>
      <c r="J33" s="94">
        <v>461000</v>
      </c>
      <c r="K33" s="95">
        <v>108507</v>
      </c>
      <c r="L33" s="94"/>
      <c r="M33" s="95"/>
      <c r="N33" s="94"/>
      <c r="O33" s="95"/>
      <c r="P33" s="94">
        <f>$H33      +$J33      +$L33      +$N33</f>
        <v>687000</v>
      </c>
      <c r="Q33" s="95">
        <f>$I33      +$K33      +$M33      +$O33</f>
        <v>289297</v>
      </c>
      <c r="R33" s="48">
        <f>IF(($H33      =0),0,((($J33      -$H33      )/$H33      )*100))</f>
        <v>103.98230088495575</v>
      </c>
      <c r="S33" s="49">
        <f>IF(($I33      =0),0,((($K33      -$I33      )/$I33      )*100))</f>
        <v>-39.981746778029759</v>
      </c>
      <c r="T33" s="48">
        <f>IF(($E33      =0),0,(($P33      /$E33      )*100))</f>
        <v>56.965174129353237</v>
      </c>
      <c r="U33" s="50">
        <f>IF(($E33      =0),0,(($Q33      /$E33      )*100))</f>
        <v>23.988142620232171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1206000</v>
      </c>
      <c r="C34" s="96">
        <f>C33</f>
        <v>0</v>
      </c>
      <c r="D34" s="96"/>
      <c r="E34" s="96">
        <f>$B34      +$C34      +$D34</f>
        <v>1206000</v>
      </c>
      <c r="F34" s="97">
        <f t="shared" ref="F34:O34" si="17">F33</f>
        <v>1206000</v>
      </c>
      <c r="G34" s="98">
        <f t="shared" si="17"/>
        <v>845000</v>
      </c>
      <c r="H34" s="97">
        <f t="shared" si="17"/>
        <v>226000</v>
      </c>
      <c r="I34" s="98">
        <f t="shared" si="17"/>
        <v>180790</v>
      </c>
      <c r="J34" s="97">
        <f t="shared" si="17"/>
        <v>461000</v>
      </c>
      <c r="K34" s="98">
        <f t="shared" si="17"/>
        <v>108507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687000</v>
      </c>
      <c r="Q34" s="98">
        <f>$I34      +$K34      +$M34      +$O34</f>
        <v>289297</v>
      </c>
      <c r="R34" s="52">
        <f>IF(($H34      =0),0,((($J34      -$H34      )/$H34      )*100))</f>
        <v>103.98230088495575</v>
      </c>
      <c r="S34" s="53">
        <f>IF(($I34      =0),0,((($K34      -$I34      )/$I34      )*100))</f>
        <v>-39.981746778029759</v>
      </c>
      <c r="T34" s="52">
        <f>IF($E34   =0,0,($P34   /$E34   )*100)</f>
        <v>56.965174129353237</v>
      </c>
      <c r="U34" s="54">
        <f>IF($E34   =0,0,($Q34   /$E34   )*100)</f>
        <v>23.988142620232171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7639000</v>
      </c>
      <c r="C68" s="105">
        <f>SUM(C9:C15,C18:C24,C27:C30,C33,C36:C40,C43:C53,C56:C59,C62:C66)</f>
        <v>8556000</v>
      </c>
      <c r="D68" s="105"/>
      <c r="E68" s="105">
        <f t="shared" si="35"/>
        <v>16195000</v>
      </c>
      <c r="F68" s="106">
        <f t="shared" ref="F68:O68" si="43">SUM(F9:F15,F18:F24,F27:F30,F33,F36:F40,F43:F53,F56:F59,F62:F66)</f>
        <v>16195000</v>
      </c>
      <c r="G68" s="107">
        <f t="shared" si="43"/>
        <v>13682000</v>
      </c>
      <c r="H68" s="106">
        <f t="shared" si="43"/>
        <v>1130000</v>
      </c>
      <c r="I68" s="107">
        <f t="shared" si="43"/>
        <v>962166</v>
      </c>
      <c r="J68" s="106">
        <f t="shared" si="43"/>
        <v>1040000</v>
      </c>
      <c r="K68" s="107">
        <f t="shared" si="43"/>
        <v>155113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2170000</v>
      </c>
      <c r="Q68" s="107">
        <f t="shared" si="37"/>
        <v>1117279</v>
      </c>
      <c r="R68" s="61">
        <f t="shared" si="38"/>
        <v>-7.9646017699115044</v>
      </c>
      <c r="S68" s="62">
        <f t="shared" si="39"/>
        <v>-83.878769359964906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14.447403462050598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7.4386085219707061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7639000</v>
      </c>
      <c r="C74" s="105">
        <f>SUM(C9:C15,C18:C24,C27:C30,C33,C36:C40,C43:C53,C56:C59,C62:C66,C70:C71)</f>
        <v>8556000</v>
      </c>
      <c r="D74" s="105"/>
      <c r="E74" s="105">
        <f>$B74      +$C74      +$D74</f>
        <v>16195000</v>
      </c>
      <c r="F74" s="106">
        <f t="shared" ref="F74:O74" si="46">SUM(F9:F15,F18:F24,F27:F30,F33,F36:F40,F43:F53,F56:F59,F62:F66,F70:F71)</f>
        <v>16195000</v>
      </c>
      <c r="G74" s="107">
        <f t="shared" si="46"/>
        <v>13682000</v>
      </c>
      <c r="H74" s="106">
        <f t="shared" si="46"/>
        <v>1130000</v>
      </c>
      <c r="I74" s="107">
        <f t="shared" si="46"/>
        <v>962166</v>
      </c>
      <c r="J74" s="106">
        <f t="shared" si="46"/>
        <v>1040000</v>
      </c>
      <c r="K74" s="107">
        <f t="shared" si="46"/>
        <v>155113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2170000</v>
      </c>
      <c r="Q74" s="107">
        <f>$I74      +$K74      +$M74      +$O74</f>
        <v>1117279</v>
      </c>
      <c r="R74" s="61">
        <f>IF(($H74      =0),0,((($J74      -$H74      )/$H74      )*100))</f>
        <v>-7.9646017699115044</v>
      </c>
      <c r="S74" s="62">
        <f>IF(($I74      =0),0,((($K74      -$I74      )/$I74      )*100))</f>
        <v>-83.878769359964906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14.447403462050598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7.4386085219707061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1306000</v>
      </c>
      <c r="C87" s="119">
        <f t="shared" si="55"/>
        <v>0</v>
      </c>
      <c r="D87" s="119">
        <f t="shared" si="55"/>
        <v>0</v>
      </c>
      <c r="E87" s="119">
        <f t="shared" si="55"/>
        <v>1306000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1306000</v>
      </c>
      <c r="C93" s="93"/>
      <c r="D93" s="93"/>
      <c r="E93" s="93">
        <f t="shared" si="56"/>
        <v>1306000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1306000</v>
      </c>
      <c r="C114" s="128">
        <f t="shared" si="69"/>
        <v>0</v>
      </c>
      <c r="D114" s="128">
        <f t="shared" si="69"/>
        <v>0</v>
      </c>
      <c r="E114" s="128">
        <f t="shared" si="69"/>
        <v>1306000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1306000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1306000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VWdrLnIVN1kdAamVjwJpfF97CoLuE7cb8t0omG2vymgbIq6B5Jtv/vHKwO7ViigylEU3Bqm1W1QmQ+zmWoEAQ==" saltValue="V1QG+CC86OzZgOejIceS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2900000</v>
      </c>
      <c r="C10" s="93"/>
      <c r="D10" s="93"/>
      <c r="E10" s="93">
        <f t="shared" ref="E10:E16" si="0">$B10      +$C10      +$D10</f>
        <v>2900000</v>
      </c>
      <c r="F10" s="94">
        <v>2900000</v>
      </c>
      <c r="G10" s="95">
        <v>2900000</v>
      </c>
      <c r="H10" s="94">
        <v>1515000</v>
      </c>
      <c r="I10" s="95">
        <v>254658</v>
      </c>
      <c r="J10" s="94">
        <v>618000</v>
      </c>
      <c r="K10" s="95"/>
      <c r="L10" s="94"/>
      <c r="M10" s="95"/>
      <c r="N10" s="94"/>
      <c r="O10" s="95"/>
      <c r="P10" s="94">
        <f t="shared" ref="P10:P16" si="1">$H10      +$J10      +$L10      +$N10</f>
        <v>2133000</v>
      </c>
      <c r="Q10" s="95">
        <f t="shared" ref="Q10:Q16" si="2">$I10      +$K10      +$M10      +$O10</f>
        <v>254658</v>
      </c>
      <c r="R10" s="48">
        <f t="shared" ref="R10:R16" si="3">IF(($H10      =0),0,((($J10      -$H10      )/$H10      )*100))</f>
        <v>-59.207920792079207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73.551724137931032</v>
      </c>
      <c r="U10" s="50">
        <f t="shared" ref="U10:U15" si="6">IF(($E10      =0),0,(($Q10      /$E10      )*100))</f>
        <v>8.7813103448275864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2900000</v>
      </c>
      <c r="C16" s="96">
        <f>SUM(C9:C15)</f>
        <v>0</v>
      </c>
      <c r="D16" s="96"/>
      <c r="E16" s="96">
        <f t="shared" si="0"/>
        <v>2900000</v>
      </c>
      <c r="F16" s="97">
        <f t="shared" ref="F16:O16" si="7">SUM(F9:F15)</f>
        <v>2900000</v>
      </c>
      <c r="G16" s="98">
        <f t="shared" si="7"/>
        <v>2900000</v>
      </c>
      <c r="H16" s="97">
        <f t="shared" si="7"/>
        <v>1515000</v>
      </c>
      <c r="I16" s="98">
        <f t="shared" si="7"/>
        <v>254658</v>
      </c>
      <c r="J16" s="97">
        <f t="shared" si="7"/>
        <v>618000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2133000</v>
      </c>
      <c r="Q16" s="98">
        <f t="shared" si="2"/>
        <v>254658</v>
      </c>
      <c r="R16" s="52">
        <f t="shared" si="3"/>
        <v>-59.207920792079207</v>
      </c>
      <c r="S16" s="53">
        <f t="shared" si="4"/>
        <v>-100</v>
      </c>
      <c r="T16" s="52">
        <f>IF((SUM($E9:$E13))=0,0,(P16/(SUM($E9:$E13))*100))</f>
        <v>73.551724137931032</v>
      </c>
      <c r="U16" s="54">
        <f>IF((SUM($E9:$E13))=0,0,(Q16/(SUM($E9:$E13))*100))</f>
        <v>8.7813103448275864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250000</v>
      </c>
      <c r="I33" s="95"/>
      <c r="J33" s="94">
        <v>262000</v>
      </c>
      <c r="K33" s="95">
        <v>4010</v>
      </c>
      <c r="L33" s="94"/>
      <c r="M33" s="95"/>
      <c r="N33" s="94"/>
      <c r="O33" s="95"/>
      <c r="P33" s="94">
        <f>$H33      +$J33      +$L33      +$N33</f>
        <v>512000</v>
      </c>
      <c r="Q33" s="95">
        <f>$I33      +$K33      +$M33      +$O33</f>
        <v>4010</v>
      </c>
      <c r="R33" s="48">
        <f>IF(($H33      =0),0,((($J33      -$H33      )/$H33      )*100))</f>
        <v>4.8</v>
      </c>
      <c r="S33" s="49">
        <f>IF(($I33      =0),0,((($K33      -$I33      )/$I33      )*100))</f>
        <v>0</v>
      </c>
      <c r="T33" s="48">
        <f>IF(($E33      =0),0,(($P33      /$E33      )*100))</f>
        <v>42.666666666666671</v>
      </c>
      <c r="U33" s="50">
        <f>IF(($E33      =0),0,(($Q33      /$E33      )*100))</f>
        <v>0.33416666666666667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250000</v>
      </c>
      <c r="I34" s="98">
        <f t="shared" si="17"/>
        <v>0</v>
      </c>
      <c r="J34" s="97">
        <f t="shared" si="17"/>
        <v>262000</v>
      </c>
      <c r="K34" s="98">
        <f t="shared" si="17"/>
        <v>4010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512000</v>
      </c>
      <c r="Q34" s="98">
        <f>$I34      +$K34      +$M34      +$O34</f>
        <v>4010</v>
      </c>
      <c r="R34" s="52">
        <f>IF(($H34      =0),0,((($J34      -$H34      )/$H34      )*100))</f>
        <v>4.8</v>
      </c>
      <c r="S34" s="53">
        <f>IF(($I34      =0),0,((($K34      -$I34      )/$I34      )*100))</f>
        <v>0</v>
      </c>
      <c r="T34" s="52">
        <f>IF($E34   =0,0,($P34   /$E34   )*100)</f>
        <v>42.666666666666671</v>
      </c>
      <c r="U34" s="54">
        <f>IF($E34   =0,0,($Q34   /$E34   )*100)</f>
        <v>0.33416666666666667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20000000</v>
      </c>
      <c r="C52" s="93"/>
      <c r="D52" s="93"/>
      <c r="E52" s="93">
        <f t="shared" si="26"/>
        <v>20000000</v>
      </c>
      <c r="F52" s="94">
        <v>20000000</v>
      </c>
      <c r="G52" s="95">
        <v>16000000</v>
      </c>
      <c r="H52" s="94">
        <v>8721000</v>
      </c>
      <c r="I52" s="95"/>
      <c r="J52" s="94">
        <v>4691000</v>
      </c>
      <c r="K52" s="95"/>
      <c r="L52" s="94"/>
      <c r="M52" s="95"/>
      <c r="N52" s="94"/>
      <c r="O52" s="95"/>
      <c r="P52" s="94">
        <f t="shared" si="27"/>
        <v>13412000</v>
      </c>
      <c r="Q52" s="95">
        <f t="shared" si="28"/>
        <v>0</v>
      </c>
      <c r="R52" s="48">
        <f t="shared" si="29"/>
        <v>-46.210296984290792</v>
      </c>
      <c r="S52" s="49">
        <f t="shared" si="30"/>
        <v>0</v>
      </c>
      <c r="T52" s="48">
        <f t="shared" si="31"/>
        <v>67.06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20000000</v>
      </c>
      <c r="C54" s="96">
        <f>SUM(C43:C53)</f>
        <v>0</v>
      </c>
      <c r="D54" s="96"/>
      <c r="E54" s="96">
        <f t="shared" si="26"/>
        <v>20000000</v>
      </c>
      <c r="F54" s="97">
        <f t="shared" ref="F54:O54" si="33">SUM(F43:F53)</f>
        <v>20000000</v>
      </c>
      <c r="G54" s="98">
        <f t="shared" si="33"/>
        <v>16000000</v>
      </c>
      <c r="H54" s="97">
        <f t="shared" si="33"/>
        <v>8721000</v>
      </c>
      <c r="I54" s="98">
        <f t="shared" si="33"/>
        <v>0</v>
      </c>
      <c r="J54" s="97">
        <f t="shared" si="33"/>
        <v>4691000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13412000</v>
      </c>
      <c r="Q54" s="98">
        <f t="shared" si="28"/>
        <v>0</v>
      </c>
      <c r="R54" s="52">
        <f t="shared" si="29"/>
        <v>-46.210296984290792</v>
      </c>
      <c r="S54" s="53">
        <f t="shared" si="30"/>
        <v>0</v>
      </c>
      <c r="T54" s="52">
        <f>IF((+$E44+$E46+$E48+$E49+$E52) =0,0,(P54   /(+$E44+$E46+$E48+$E49+$E52) )*100)</f>
        <v>67.06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24100000</v>
      </c>
      <c r="C68" s="105">
        <f>SUM(C9:C15,C18:C24,C27:C30,C33,C36:C40,C43:C53,C56:C59,C62:C66)</f>
        <v>0</v>
      </c>
      <c r="D68" s="105"/>
      <c r="E68" s="105">
        <f t="shared" si="35"/>
        <v>24100000</v>
      </c>
      <c r="F68" s="106">
        <f t="shared" ref="F68:O68" si="43">SUM(F9:F15,F18:F24,F27:F30,F33,F36:F40,F43:F53,F56:F59,F62:F66)</f>
        <v>24100000</v>
      </c>
      <c r="G68" s="107">
        <f t="shared" si="43"/>
        <v>19740000</v>
      </c>
      <c r="H68" s="106">
        <f t="shared" si="43"/>
        <v>10486000</v>
      </c>
      <c r="I68" s="107">
        <f t="shared" si="43"/>
        <v>254658</v>
      </c>
      <c r="J68" s="106">
        <f t="shared" si="43"/>
        <v>5571000</v>
      </c>
      <c r="K68" s="107">
        <f t="shared" si="43"/>
        <v>4010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16057000</v>
      </c>
      <c r="Q68" s="107">
        <f t="shared" si="37"/>
        <v>258668</v>
      </c>
      <c r="R68" s="61">
        <f t="shared" si="38"/>
        <v>-46.87201983597177</v>
      </c>
      <c r="S68" s="62">
        <f t="shared" si="39"/>
        <v>-98.425339082220077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66.626556016597519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1.073311203319502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10872000</v>
      </c>
      <c r="C70" s="93">
        <v>-18000</v>
      </c>
      <c r="D70" s="93"/>
      <c r="E70" s="93">
        <f>$B70      +$C70      +$D70</f>
        <v>10854000</v>
      </c>
      <c r="F70" s="94">
        <v>10854000</v>
      </c>
      <c r="G70" s="95">
        <v>8664000</v>
      </c>
      <c r="H70" s="94">
        <v>1617000</v>
      </c>
      <c r="I70" s="95"/>
      <c r="J70" s="94">
        <v>1456000</v>
      </c>
      <c r="K70" s="95"/>
      <c r="L70" s="94"/>
      <c r="M70" s="95"/>
      <c r="N70" s="94"/>
      <c r="O70" s="95"/>
      <c r="P70" s="94">
        <f>$H70      +$J70      +$L70      +$N70</f>
        <v>3073000</v>
      </c>
      <c r="Q70" s="95">
        <f>$I70      +$K70      +$M70      +$O70</f>
        <v>0</v>
      </c>
      <c r="R70" s="48">
        <f>IF(($H70      =0),0,((($J70      -$H70      )/$H70      )*100))</f>
        <v>-9.9567099567099575</v>
      </c>
      <c r="S70" s="49">
        <f>IF(($I70      =0),0,((($K70      -$I70      )/$I70      )*100))</f>
        <v>0</v>
      </c>
      <c r="T70" s="48">
        <f>IF(($E70      =0),0,(($P70      /$E70      )*100))</f>
        <v>28.312142988759902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10872000</v>
      </c>
      <c r="C72" s="102">
        <f>SUM(C70:C71)</f>
        <v>-18000</v>
      </c>
      <c r="D72" s="102"/>
      <c r="E72" s="102">
        <f>$B72      +$C72      +$D72</f>
        <v>10854000</v>
      </c>
      <c r="F72" s="103">
        <f t="shared" ref="F72:O72" si="44">SUM(F70:F71)</f>
        <v>10854000</v>
      </c>
      <c r="G72" s="104">
        <f t="shared" si="44"/>
        <v>8664000</v>
      </c>
      <c r="H72" s="103">
        <f t="shared" si="44"/>
        <v>1617000</v>
      </c>
      <c r="I72" s="104">
        <f t="shared" si="44"/>
        <v>0</v>
      </c>
      <c r="J72" s="103">
        <f t="shared" si="44"/>
        <v>1456000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3073000</v>
      </c>
      <c r="Q72" s="104">
        <f>$I72      +$K72      +$M72      +$O72</f>
        <v>0</v>
      </c>
      <c r="R72" s="57">
        <f>IF(($H72      =0),0,((($J72      -$H72      )/$H72      )*100))</f>
        <v>-9.9567099567099575</v>
      </c>
      <c r="S72" s="58">
        <f>IF(($I72      =0),0,((($K72      -$I72      )/$I72      )*100))</f>
        <v>0</v>
      </c>
      <c r="T72" s="57">
        <f>IF(($E70      =0),0,(($P70      /$E70      )*100))</f>
        <v>28.312142988759902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10872000</v>
      </c>
      <c r="C73" s="105">
        <f>SUM(C70:C71)</f>
        <v>-18000</v>
      </c>
      <c r="D73" s="105"/>
      <c r="E73" s="105">
        <f>$B73      +$C73      +$D73</f>
        <v>10854000</v>
      </c>
      <c r="F73" s="106">
        <f t="shared" ref="F73:O73" si="45">SUM(F70:F71)</f>
        <v>10854000</v>
      </c>
      <c r="G73" s="107">
        <f t="shared" si="45"/>
        <v>8664000</v>
      </c>
      <c r="H73" s="106">
        <f t="shared" si="45"/>
        <v>1617000</v>
      </c>
      <c r="I73" s="107">
        <f t="shared" si="45"/>
        <v>0</v>
      </c>
      <c r="J73" s="106">
        <f t="shared" si="45"/>
        <v>1456000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3073000</v>
      </c>
      <c r="Q73" s="107">
        <f>$I73      +$K73      +$M73      +$O73</f>
        <v>0</v>
      </c>
      <c r="R73" s="61">
        <f>IF(($H73      =0),0,((($J73      -$H73      )/$H73      )*100))</f>
        <v>-9.9567099567099575</v>
      </c>
      <c r="S73" s="62">
        <f>IF(($I73      =0),0,((($K73      -$I73      )/$I73      )*100))</f>
        <v>0</v>
      </c>
      <c r="T73" s="61">
        <f>IF(($E70      =0),0,(($P70      /$E70      )*100))</f>
        <v>28.312142988759902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34972000</v>
      </c>
      <c r="C74" s="105">
        <f>SUM(C9:C15,C18:C24,C27:C30,C33,C36:C40,C43:C53,C56:C59,C62:C66,C70:C71)</f>
        <v>-18000</v>
      </c>
      <c r="D74" s="105"/>
      <c r="E74" s="105">
        <f>$B74      +$C74      +$D74</f>
        <v>34954000</v>
      </c>
      <c r="F74" s="106">
        <f t="shared" ref="F74:O74" si="46">SUM(F9:F15,F18:F24,F27:F30,F33,F36:F40,F43:F53,F56:F59,F62:F66,F70:F71)</f>
        <v>34954000</v>
      </c>
      <c r="G74" s="107">
        <f t="shared" si="46"/>
        <v>28404000</v>
      </c>
      <c r="H74" s="106">
        <f t="shared" si="46"/>
        <v>12103000</v>
      </c>
      <c r="I74" s="107">
        <f t="shared" si="46"/>
        <v>254658</v>
      </c>
      <c r="J74" s="106">
        <f t="shared" si="46"/>
        <v>7027000</v>
      </c>
      <c r="K74" s="107">
        <f t="shared" si="46"/>
        <v>4010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19130000</v>
      </c>
      <c r="Q74" s="107">
        <f>$I74      +$K74      +$M74      +$O74</f>
        <v>258668</v>
      </c>
      <c r="R74" s="61">
        <f>IF(($H74      =0),0,((($J74      -$H74      )/$H74      )*100))</f>
        <v>-41.940014872345699</v>
      </c>
      <c r="S74" s="62">
        <f>IF(($I74      =0),0,((($K74      -$I74      )/$I74      )*100))</f>
        <v>-98.425339082220077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54.72907249527951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0.74002403158436802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2887000</v>
      </c>
      <c r="C87" s="119">
        <f t="shared" si="55"/>
        <v>0</v>
      </c>
      <c r="D87" s="119">
        <f t="shared" si="55"/>
        <v>0</v>
      </c>
      <c r="E87" s="119">
        <f t="shared" si="55"/>
        <v>2887000</v>
      </c>
      <c r="F87" s="119">
        <f t="shared" si="55"/>
        <v>0</v>
      </c>
      <c r="G87" s="119">
        <f t="shared" si="55"/>
        <v>0</v>
      </c>
      <c r="H87" s="119">
        <f t="shared" si="55"/>
        <v>1361000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1361000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47.142362313820577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1361000</v>
      </c>
      <c r="C91" s="93"/>
      <c r="D91" s="93"/>
      <c r="E91" s="93">
        <f t="shared" si="56"/>
        <v>1361000</v>
      </c>
      <c r="F91" s="93">
        <v>0</v>
      </c>
      <c r="G91" s="93">
        <v>0</v>
      </c>
      <c r="H91" s="93">
        <v>1361000</v>
      </c>
      <c r="I91" s="93"/>
      <c r="J91" s="93"/>
      <c r="K91" s="93"/>
      <c r="L91" s="93"/>
      <c r="M91" s="93"/>
      <c r="N91" s="93"/>
      <c r="O91" s="93"/>
      <c r="P91" s="93">
        <f t="shared" si="57"/>
        <v>1361000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1526000</v>
      </c>
      <c r="C93" s="93"/>
      <c r="D93" s="93"/>
      <c r="E93" s="93">
        <f t="shared" si="56"/>
        <v>1526000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2887000</v>
      </c>
      <c r="C114" s="128">
        <f t="shared" si="69"/>
        <v>0</v>
      </c>
      <c r="D114" s="128">
        <f t="shared" si="69"/>
        <v>0</v>
      </c>
      <c r="E114" s="128">
        <f t="shared" si="69"/>
        <v>2887000</v>
      </c>
      <c r="F114" s="128">
        <f t="shared" si="69"/>
        <v>0</v>
      </c>
      <c r="G114" s="128">
        <f t="shared" si="69"/>
        <v>0</v>
      </c>
      <c r="H114" s="128">
        <f t="shared" si="69"/>
        <v>1361000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1361000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0.47142362313820574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2887000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2887000</v>
      </c>
      <c r="F115" s="130">
        <f t="shared" si="70"/>
        <v>0</v>
      </c>
      <c r="G115" s="130">
        <f t="shared" si="70"/>
        <v>0</v>
      </c>
      <c r="H115" s="130">
        <f t="shared" si="70"/>
        <v>1361000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1361000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0.47142362313820574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cB+yWRNcBIfsN2WWFqebAfXhwKMe254W3GXaCrjtVEIzgdluF0VS38Mdvj9yjOA0qxFLm5Vfm+cUQD4wXdZjbg==" saltValue="s7VSUDLFBtO8FUTZZTmm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1900000</v>
      </c>
      <c r="C10" s="93"/>
      <c r="D10" s="93"/>
      <c r="E10" s="93">
        <f t="shared" ref="E10:E16" si="0">$B10      +$C10      +$D10</f>
        <v>1900000</v>
      </c>
      <c r="F10" s="94">
        <v>1900000</v>
      </c>
      <c r="G10" s="95">
        <v>1900000</v>
      </c>
      <c r="H10" s="94"/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1900000</v>
      </c>
      <c r="C16" s="96">
        <f>SUM(C9:C15)</f>
        <v>0</v>
      </c>
      <c r="D16" s="96"/>
      <c r="E16" s="96">
        <f t="shared" si="0"/>
        <v>1900000</v>
      </c>
      <c r="F16" s="97">
        <f t="shared" ref="F16:O16" si="7">SUM(F9:F15)</f>
        <v>1900000</v>
      </c>
      <c r="G16" s="98">
        <f t="shared" si="7"/>
        <v>1900000</v>
      </c>
      <c r="H16" s="97">
        <f t="shared" si="7"/>
        <v>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225000</v>
      </c>
      <c r="I33" s="95"/>
      <c r="J33" s="94">
        <v>191000</v>
      </c>
      <c r="K33" s="95"/>
      <c r="L33" s="94"/>
      <c r="M33" s="95"/>
      <c r="N33" s="94"/>
      <c r="O33" s="95"/>
      <c r="P33" s="94">
        <f>$H33      +$J33      +$L33      +$N33</f>
        <v>416000</v>
      </c>
      <c r="Q33" s="95">
        <f>$I33      +$K33      +$M33      +$O33</f>
        <v>0</v>
      </c>
      <c r="R33" s="48">
        <f>IF(($H33      =0),0,((($J33      -$H33      )/$H33      )*100))</f>
        <v>-15.111111111111111</v>
      </c>
      <c r="S33" s="49">
        <f>IF(($I33      =0),0,((($K33      -$I33      )/$I33      )*100))</f>
        <v>0</v>
      </c>
      <c r="T33" s="48">
        <f>IF(($E33      =0),0,(($P33      /$E33      )*100))</f>
        <v>34.666666666666671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225000</v>
      </c>
      <c r="I34" s="98">
        <f t="shared" si="17"/>
        <v>0</v>
      </c>
      <c r="J34" s="97">
        <f t="shared" si="17"/>
        <v>191000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416000</v>
      </c>
      <c r="Q34" s="98">
        <f>$I34      +$K34      +$M34      +$O34</f>
        <v>0</v>
      </c>
      <c r="R34" s="52">
        <f>IF(($H34      =0),0,((($J34      -$H34      )/$H34      )*100))</f>
        <v>-15.111111111111111</v>
      </c>
      <c r="S34" s="53">
        <f>IF(($I34      =0),0,((($K34      -$I34      )/$I34      )*100))</f>
        <v>0</v>
      </c>
      <c r="T34" s="52">
        <f>IF($E34   =0,0,($P34   /$E34   )*100)</f>
        <v>34.666666666666671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2436000</v>
      </c>
      <c r="C36" s="93"/>
      <c r="D36" s="93"/>
      <c r="E36" s="93">
        <f t="shared" ref="E36:E41" si="18">$B36      +$C36      +$D36</f>
        <v>2436000</v>
      </c>
      <c r="F36" s="94">
        <v>2436000</v>
      </c>
      <c r="G36" s="95">
        <v>936000</v>
      </c>
      <c r="H36" s="94">
        <v>936000</v>
      </c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936000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38.423645320197039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2436000</v>
      </c>
      <c r="C41" s="96">
        <f>SUM(C36:C40)</f>
        <v>0</v>
      </c>
      <c r="D41" s="96"/>
      <c r="E41" s="96">
        <f t="shared" si="18"/>
        <v>2436000</v>
      </c>
      <c r="F41" s="97">
        <f t="shared" ref="F41:O41" si="25">SUM(F36:F40)</f>
        <v>2436000</v>
      </c>
      <c r="G41" s="98">
        <f t="shared" si="25"/>
        <v>936000</v>
      </c>
      <c r="H41" s="97">
        <f t="shared" si="25"/>
        <v>936000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936000</v>
      </c>
      <c r="Q41" s="98">
        <f t="shared" si="20"/>
        <v>0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38.423645320197039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5000000</v>
      </c>
      <c r="C52" s="93"/>
      <c r="D52" s="93"/>
      <c r="E52" s="93">
        <f t="shared" si="26"/>
        <v>5000000</v>
      </c>
      <c r="F52" s="94">
        <v>5000000</v>
      </c>
      <c r="G52" s="95">
        <v>2500000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5000000</v>
      </c>
      <c r="C54" s="96">
        <f>SUM(C43:C53)</f>
        <v>0</v>
      </c>
      <c r="D54" s="96"/>
      <c r="E54" s="96">
        <f t="shared" si="26"/>
        <v>5000000</v>
      </c>
      <c r="F54" s="97">
        <f t="shared" ref="F54:O54" si="33">SUM(F43:F53)</f>
        <v>5000000</v>
      </c>
      <c r="G54" s="98">
        <f t="shared" si="33"/>
        <v>2500000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10536000</v>
      </c>
      <c r="C68" s="105">
        <f>SUM(C9:C15,C18:C24,C27:C30,C33,C36:C40,C43:C53,C56:C59,C62:C66)</f>
        <v>0</v>
      </c>
      <c r="D68" s="105"/>
      <c r="E68" s="105">
        <f t="shared" si="35"/>
        <v>10536000</v>
      </c>
      <c r="F68" s="106">
        <f t="shared" ref="F68:O68" si="43">SUM(F9:F15,F18:F24,F27:F30,F33,F36:F40,F43:F53,F56:F59,F62:F66)</f>
        <v>10536000</v>
      </c>
      <c r="G68" s="107">
        <f t="shared" si="43"/>
        <v>6176000</v>
      </c>
      <c r="H68" s="106">
        <f t="shared" si="43"/>
        <v>1161000</v>
      </c>
      <c r="I68" s="107">
        <f t="shared" si="43"/>
        <v>0</v>
      </c>
      <c r="J68" s="106">
        <f t="shared" si="43"/>
        <v>191000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1352000</v>
      </c>
      <c r="Q68" s="107">
        <f t="shared" si="37"/>
        <v>0</v>
      </c>
      <c r="R68" s="61">
        <f t="shared" si="38"/>
        <v>-83.54866494401378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12.832194381169323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12674000</v>
      </c>
      <c r="C70" s="93">
        <v>-18000</v>
      </c>
      <c r="D70" s="93"/>
      <c r="E70" s="93">
        <f>$B70      +$C70      +$D70</f>
        <v>12656000</v>
      </c>
      <c r="F70" s="94">
        <v>12656000</v>
      </c>
      <c r="G70" s="95">
        <v>12656000</v>
      </c>
      <c r="H70" s="94">
        <v>8943000</v>
      </c>
      <c r="I70" s="95"/>
      <c r="J70" s="94">
        <v>2916000</v>
      </c>
      <c r="K70" s="95"/>
      <c r="L70" s="94"/>
      <c r="M70" s="95"/>
      <c r="N70" s="94"/>
      <c r="O70" s="95"/>
      <c r="P70" s="94">
        <f>$H70      +$J70      +$L70      +$N70</f>
        <v>11859000</v>
      </c>
      <c r="Q70" s="95">
        <f>$I70      +$K70      +$M70      +$O70</f>
        <v>0</v>
      </c>
      <c r="R70" s="48">
        <f>IF(($H70      =0),0,((($J70      -$H70      )/$H70      )*100))</f>
        <v>-67.393492116739353</v>
      </c>
      <c r="S70" s="49">
        <f>IF(($I70      =0),0,((($K70      -$I70      )/$I70      )*100))</f>
        <v>0</v>
      </c>
      <c r="T70" s="48">
        <f>IF(($E70      =0),0,(($P70      /$E70      )*100))</f>
        <v>93.702591656131489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12674000</v>
      </c>
      <c r="C72" s="102">
        <f>SUM(C70:C71)</f>
        <v>-18000</v>
      </c>
      <c r="D72" s="102"/>
      <c r="E72" s="102">
        <f>$B72      +$C72      +$D72</f>
        <v>12656000</v>
      </c>
      <c r="F72" s="103">
        <f t="shared" ref="F72:O72" si="44">SUM(F70:F71)</f>
        <v>12656000</v>
      </c>
      <c r="G72" s="104">
        <f t="shared" si="44"/>
        <v>12656000</v>
      </c>
      <c r="H72" s="103">
        <f t="shared" si="44"/>
        <v>8943000</v>
      </c>
      <c r="I72" s="104">
        <f t="shared" si="44"/>
        <v>0</v>
      </c>
      <c r="J72" s="103">
        <f t="shared" si="44"/>
        <v>2916000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11859000</v>
      </c>
      <c r="Q72" s="104">
        <f>$I72      +$K72      +$M72      +$O72</f>
        <v>0</v>
      </c>
      <c r="R72" s="57">
        <f>IF(($H72      =0),0,((($J72      -$H72      )/$H72      )*100))</f>
        <v>-67.393492116739353</v>
      </c>
      <c r="S72" s="58">
        <f>IF(($I72      =0),0,((($K72      -$I72      )/$I72      )*100))</f>
        <v>0</v>
      </c>
      <c r="T72" s="57">
        <f>IF(($E70      =0),0,(($P70      /$E70      )*100))</f>
        <v>93.702591656131489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12674000</v>
      </c>
      <c r="C73" s="105">
        <f>SUM(C70:C71)</f>
        <v>-18000</v>
      </c>
      <c r="D73" s="105"/>
      <c r="E73" s="105">
        <f>$B73      +$C73      +$D73</f>
        <v>12656000</v>
      </c>
      <c r="F73" s="106">
        <f t="shared" ref="F73:O73" si="45">SUM(F70:F71)</f>
        <v>12656000</v>
      </c>
      <c r="G73" s="107">
        <f t="shared" si="45"/>
        <v>12656000</v>
      </c>
      <c r="H73" s="106">
        <f t="shared" si="45"/>
        <v>8943000</v>
      </c>
      <c r="I73" s="107">
        <f t="shared" si="45"/>
        <v>0</v>
      </c>
      <c r="J73" s="106">
        <f t="shared" si="45"/>
        <v>2916000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11859000</v>
      </c>
      <c r="Q73" s="107">
        <f>$I73      +$K73      +$M73      +$O73</f>
        <v>0</v>
      </c>
      <c r="R73" s="61">
        <f>IF(($H73      =0),0,((($J73      -$H73      )/$H73      )*100))</f>
        <v>-67.393492116739353</v>
      </c>
      <c r="S73" s="62">
        <f>IF(($I73      =0),0,((($K73      -$I73      )/$I73      )*100))</f>
        <v>0</v>
      </c>
      <c r="T73" s="61">
        <f>IF(($E70      =0),0,(($P70      /$E70      )*100))</f>
        <v>93.702591656131489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23210000</v>
      </c>
      <c r="C74" s="105">
        <f>SUM(C9:C15,C18:C24,C27:C30,C33,C36:C40,C43:C53,C56:C59,C62:C66,C70:C71)</f>
        <v>-18000</v>
      </c>
      <c r="D74" s="105"/>
      <c r="E74" s="105">
        <f>$B74      +$C74      +$D74</f>
        <v>23192000</v>
      </c>
      <c r="F74" s="106">
        <f t="shared" ref="F74:O74" si="46">SUM(F9:F15,F18:F24,F27:F30,F33,F36:F40,F43:F53,F56:F59,F62:F66,F70:F71)</f>
        <v>23192000</v>
      </c>
      <c r="G74" s="107">
        <f t="shared" si="46"/>
        <v>18832000</v>
      </c>
      <c r="H74" s="106">
        <f t="shared" si="46"/>
        <v>10104000</v>
      </c>
      <c r="I74" s="107">
        <f t="shared" si="46"/>
        <v>0</v>
      </c>
      <c r="J74" s="106">
        <f t="shared" si="46"/>
        <v>3107000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13211000</v>
      </c>
      <c r="Q74" s="107">
        <f>$I74      +$K74      +$M74      +$O74</f>
        <v>0</v>
      </c>
      <c r="R74" s="61">
        <f>IF(($H74      =0),0,((($J74      -$H74      )/$H74      )*100))</f>
        <v>-69.24980205859066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56.963608140738188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1657000</v>
      </c>
      <c r="C87" s="119">
        <f t="shared" si="55"/>
        <v>0</v>
      </c>
      <c r="D87" s="119">
        <f t="shared" si="55"/>
        <v>0</v>
      </c>
      <c r="E87" s="119">
        <f t="shared" si="55"/>
        <v>1657000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567000</v>
      </c>
      <c r="C91" s="93"/>
      <c r="D91" s="93"/>
      <c r="E91" s="93">
        <f t="shared" si="56"/>
        <v>567000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1090000</v>
      </c>
      <c r="C93" s="93"/>
      <c r="D93" s="93"/>
      <c r="E93" s="93">
        <f t="shared" si="56"/>
        <v>1090000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1657000</v>
      </c>
      <c r="C114" s="128">
        <f t="shared" si="69"/>
        <v>0</v>
      </c>
      <c r="D114" s="128">
        <f t="shared" si="69"/>
        <v>0</v>
      </c>
      <c r="E114" s="128">
        <f t="shared" si="69"/>
        <v>1657000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1657000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1657000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o2zVGYUBBzoi/EjFpiZU3LgWWsN0z0hJy/rGCxiUGDK6aI5KeTKUCATxjKhQcn/4otIoPn3hyBwDoDcsHTU/Pw==" saltValue="c5YUkERanaJbdQLkB5TS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/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>
        <v>167000</v>
      </c>
      <c r="I33" s="95"/>
      <c r="J33" s="94">
        <v>133000</v>
      </c>
      <c r="K33" s="95"/>
      <c r="L33" s="94"/>
      <c r="M33" s="95"/>
      <c r="N33" s="94"/>
      <c r="O33" s="95"/>
      <c r="P33" s="94">
        <f>$H33      +$J33      +$L33      +$N33</f>
        <v>300000</v>
      </c>
      <c r="Q33" s="95">
        <f>$I33      +$K33      +$M33      +$O33</f>
        <v>0</v>
      </c>
      <c r="R33" s="48">
        <f>IF(($H33      =0),0,((($J33      -$H33      )/$H33      )*100))</f>
        <v>-20.359281437125748</v>
      </c>
      <c r="S33" s="49">
        <f>IF(($I33      =0),0,((($K33      -$I33      )/$I33      )*100))</f>
        <v>0</v>
      </c>
      <c r="T33" s="48">
        <f>IF(($E33      =0),0,(($P33      /$E33      )*100))</f>
        <v>25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167000</v>
      </c>
      <c r="I34" s="98">
        <f t="shared" si="17"/>
        <v>0</v>
      </c>
      <c r="J34" s="97">
        <f t="shared" si="17"/>
        <v>133000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300000</v>
      </c>
      <c r="Q34" s="98">
        <f>$I34      +$K34      +$M34      +$O34</f>
        <v>0</v>
      </c>
      <c r="R34" s="52">
        <f>IF(($H34      =0),0,((($J34      -$H34      )/$H34      )*100))</f>
        <v>-20.359281437125748</v>
      </c>
      <c r="S34" s="53">
        <f>IF(($I34      =0),0,((($K34      -$I34      )/$I34      )*100))</f>
        <v>0</v>
      </c>
      <c r="T34" s="52">
        <f>IF($E34   =0,0,($P34   /$E34   )*100)</f>
        <v>25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1500000</v>
      </c>
      <c r="G36" s="95">
        <v>1500000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1500000</v>
      </c>
      <c r="G41" s="98">
        <f t="shared" si="25"/>
        <v>1500000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31000000</v>
      </c>
      <c r="C52" s="93"/>
      <c r="D52" s="93"/>
      <c r="E52" s="93">
        <f t="shared" si="26"/>
        <v>31000000</v>
      </c>
      <c r="F52" s="94">
        <v>31000000</v>
      </c>
      <c r="G52" s="95">
        <v>15500000</v>
      </c>
      <c r="H52" s="94">
        <v>4111000</v>
      </c>
      <c r="I52" s="95">
        <v>4111372</v>
      </c>
      <c r="J52" s="94">
        <v>2916000</v>
      </c>
      <c r="K52" s="95"/>
      <c r="L52" s="94"/>
      <c r="M52" s="95"/>
      <c r="N52" s="94"/>
      <c r="O52" s="95"/>
      <c r="P52" s="94">
        <f t="shared" si="27"/>
        <v>7027000</v>
      </c>
      <c r="Q52" s="95">
        <f t="shared" si="28"/>
        <v>4111372</v>
      </c>
      <c r="R52" s="48">
        <f t="shared" si="29"/>
        <v>-29.068353198735103</v>
      </c>
      <c r="S52" s="49">
        <f t="shared" si="30"/>
        <v>-100</v>
      </c>
      <c r="T52" s="48">
        <f t="shared" si="31"/>
        <v>22.667741935483871</v>
      </c>
      <c r="U52" s="50">
        <f t="shared" si="32"/>
        <v>13.262490322580645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31000000</v>
      </c>
      <c r="C54" s="96">
        <f>SUM(C43:C53)</f>
        <v>0</v>
      </c>
      <c r="D54" s="96"/>
      <c r="E54" s="96">
        <f t="shared" si="26"/>
        <v>31000000</v>
      </c>
      <c r="F54" s="97">
        <f t="shared" ref="F54:O54" si="33">SUM(F43:F53)</f>
        <v>31000000</v>
      </c>
      <c r="G54" s="98">
        <f t="shared" si="33"/>
        <v>15500000</v>
      </c>
      <c r="H54" s="97">
        <f t="shared" si="33"/>
        <v>4111000</v>
      </c>
      <c r="I54" s="98">
        <f t="shared" si="33"/>
        <v>4111372</v>
      </c>
      <c r="J54" s="97">
        <f t="shared" si="33"/>
        <v>2916000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7027000</v>
      </c>
      <c r="Q54" s="98">
        <f t="shared" si="28"/>
        <v>4111372</v>
      </c>
      <c r="R54" s="52">
        <f t="shared" si="29"/>
        <v>-29.068353198735103</v>
      </c>
      <c r="S54" s="53">
        <f t="shared" si="30"/>
        <v>-100</v>
      </c>
      <c r="T54" s="52">
        <f>IF((+$E44+$E46+$E48+$E49+$E52) =0,0,(P54   /(+$E44+$E46+$E48+$E49+$E52) )*100)</f>
        <v>22.667741935483871</v>
      </c>
      <c r="U54" s="54">
        <f>IF((+$E44+$E46+$E48+$E49+$E52) =0,0,(Q54   /(+$E44+$E46+$E48+$E49+$E52) )*100)</f>
        <v>13.262490322580645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34000000</v>
      </c>
      <c r="C68" s="105">
        <f>SUM(C9:C15,C18:C24,C27:C30,C33,C36:C40,C43:C53,C56:C59,C62:C66)</f>
        <v>0</v>
      </c>
      <c r="D68" s="105"/>
      <c r="E68" s="105">
        <f t="shared" si="35"/>
        <v>34000000</v>
      </c>
      <c r="F68" s="106">
        <f t="shared" ref="F68:O68" si="43">SUM(F9:F15,F18:F24,F27:F30,F33,F36:F40,F43:F53,F56:F59,F62:F66)</f>
        <v>35500000</v>
      </c>
      <c r="G68" s="107">
        <f t="shared" si="43"/>
        <v>19100000</v>
      </c>
      <c r="H68" s="106">
        <f t="shared" si="43"/>
        <v>4278000</v>
      </c>
      <c r="I68" s="107">
        <f t="shared" si="43"/>
        <v>4111372</v>
      </c>
      <c r="J68" s="106">
        <f t="shared" si="43"/>
        <v>3049000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7327000</v>
      </c>
      <c r="Q68" s="107">
        <f t="shared" si="37"/>
        <v>4111372</v>
      </c>
      <c r="R68" s="61">
        <f t="shared" si="38"/>
        <v>-28.728377746610569</v>
      </c>
      <c r="S68" s="62">
        <f t="shared" si="39"/>
        <v>-100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21.55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12.092270588235294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13468000</v>
      </c>
      <c r="C70" s="93">
        <v>-20000</v>
      </c>
      <c r="D70" s="93"/>
      <c r="E70" s="93">
        <f>$B70      +$C70      +$D70</f>
        <v>13448000</v>
      </c>
      <c r="F70" s="94">
        <v>13448000</v>
      </c>
      <c r="G70" s="95">
        <v>7728000</v>
      </c>
      <c r="H70" s="94">
        <v>168000</v>
      </c>
      <c r="I70" s="95"/>
      <c r="J70" s="94">
        <v>2599000</v>
      </c>
      <c r="K70" s="95"/>
      <c r="L70" s="94"/>
      <c r="M70" s="95"/>
      <c r="N70" s="94"/>
      <c r="O70" s="95"/>
      <c r="P70" s="94">
        <f>$H70      +$J70      +$L70      +$N70</f>
        <v>2767000</v>
      </c>
      <c r="Q70" s="95">
        <f>$I70      +$K70      +$M70      +$O70</f>
        <v>0</v>
      </c>
      <c r="R70" s="48">
        <f>IF(($H70      =0),0,((($J70      -$H70      )/$H70      )*100))</f>
        <v>1447.0238095238094</v>
      </c>
      <c r="S70" s="49">
        <f>IF(($I70      =0),0,((($K70      -$I70      )/$I70      )*100))</f>
        <v>0</v>
      </c>
      <c r="T70" s="48">
        <f>IF(($E70      =0),0,(($P70      /$E70      )*100))</f>
        <v>20.5755502676978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13468000</v>
      </c>
      <c r="C72" s="102">
        <f>SUM(C70:C71)</f>
        <v>-20000</v>
      </c>
      <c r="D72" s="102"/>
      <c r="E72" s="102">
        <f>$B72      +$C72      +$D72</f>
        <v>13448000</v>
      </c>
      <c r="F72" s="103">
        <f t="shared" ref="F72:O72" si="44">SUM(F70:F71)</f>
        <v>13448000</v>
      </c>
      <c r="G72" s="104">
        <f t="shared" si="44"/>
        <v>7728000</v>
      </c>
      <c r="H72" s="103">
        <f t="shared" si="44"/>
        <v>168000</v>
      </c>
      <c r="I72" s="104">
        <f t="shared" si="44"/>
        <v>0</v>
      </c>
      <c r="J72" s="103">
        <f t="shared" si="44"/>
        <v>2599000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2767000</v>
      </c>
      <c r="Q72" s="104">
        <f>$I72      +$K72      +$M72      +$O72</f>
        <v>0</v>
      </c>
      <c r="R72" s="57">
        <f>IF(($H72      =0),0,((($J72      -$H72      )/$H72      )*100))</f>
        <v>1447.0238095238094</v>
      </c>
      <c r="S72" s="58">
        <f>IF(($I72      =0),0,((($K72      -$I72      )/$I72      )*100))</f>
        <v>0</v>
      </c>
      <c r="T72" s="57">
        <f>IF(($E70      =0),0,(($P70      /$E70      )*100))</f>
        <v>20.5755502676978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13468000</v>
      </c>
      <c r="C73" s="105">
        <f>SUM(C70:C71)</f>
        <v>-20000</v>
      </c>
      <c r="D73" s="105"/>
      <c r="E73" s="105">
        <f>$B73      +$C73      +$D73</f>
        <v>13448000</v>
      </c>
      <c r="F73" s="106">
        <f t="shared" ref="F73:O73" si="45">SUM(F70:F71)</f>
        <v>13448000</v>
      </c>
      <c r="G73" s="107">
        <f t="shared" si="45"/>
        <v>7728000</v>
      </c>
      <c r="H73" s="106">
        <f t="shared" si="45"/>
        <v>168000</v>
      </c>
      <c r="I73" s="107">
        <f t="shared" si="45"/>
        <v>0</v>
      </c>
      <c r="J73" s="106">
        <f t="shared" si="45"/>
        <v>2599000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2767000</v>
      </c>
      <c r="Q73" s="107">
        <f>$I73      +$K73      +$M73      +$O73</f>
        <v>0</v>
      </c>
      <c r="R73" s="61">
        <f>IF(($H73      =0),0,((($J73      -$H73      )/$H73      )*100))</f>
        <v>1447.0238095238094</v>
      </c>
      <c r="S73" s="62">
        <f>IF(($I73      =0),0,((($K73      -$I73      )/$I73      )*100))</f>
        <v>0</v>
      </c>
      <c r="T73" s="61">
        <f>IF(($E70      =0),0,(($P70      /$E70      )*100))</f>
        <v>20.5755502676978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47468000</v>
      </c>
      <c r="C74" s="105">
        <f>SUM(C9:C15,C18:C24,C27:C30,C33,C36:C40,C43:C53,C56:C59,C62:C66,C70:C71)</f>
        <v>-20000</v>
      </c>
      <c r="D74" s="105"/>
      <c r="E74" s="105">
        <f>$B74      +$C74      +$D74</f>
        <v>47448000</v>
      </c>
      <c r="F74" s="106">
        <f t="shared" ref="F74:O74" si="46">SUM(F9:F15,F18:F24,F27:F30,F33,F36:F40,F43:F53,F56:F59,F62:F66,F70:F71)</f>
        <v>48948000</v>
      </c>
      <c r="G74" s="107">
        <f t="shared" si="46"/>
        <v>26828000</v>
      </c>
      <c r="H74" s="106">
        <f t="shared" si="46"/>
        <v>4446000</v>
      </c>
      <c r="I74" s="107">
        <f t="shared" si="46"/>
        <v>4111372</v>
      </c>
      <c r="J74" s="106">
        <f t="shared" si="46"/>
        <v>5648000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10094000</v>
      </c>
      <c r="Q74" s="107">
        <f>$I74      +$K74      +$M74      +$O74</f>
        <v>4111372</v>
      </c>
      <c r="R74" s="61">
        <f>IF(($H74      =0),0,((($J74      -$H74      )/$H74      )*100))</f>
        <v>27.035537561853353</v>
      </c>
      <c r="S74" s="62">
        <f>IF(($I74      =0),0,((($K74      -$I74      )/$I74      )*100))</f>
        <v>-100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21.273815545439216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8.6650059011970999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7070000</v>
      </c>
      <c r="C87" s="119">
        <f t="shared" si="55"/>
        <v>0</v>
      </c>
      <c r="D87" s="119">
        <f t="shared" si="55"/>
        <v>0</v>
      </c>
      <c r="E87" s="119">
        <f t="shared" si="55"/>
        <v>7070000</v>
      </c>
      <c r="F87" s="119">
        <f t="shared" si="55"/>
        <v>0</v>
      </c>
      <c r="G87" s="119">
        <f t="shared" si="55"/>
        <v>0</v>
      </c>
      <c r="H87" s="119">
        <f t="shared" si="55"/>
        <v>4820000</v>
      </c>
      <c r="I87" s="119">
        <f t="shared" si="55"/>
        <v>0</v>
      </c>
      <c r="J87" s="119">
        <f t="shared" si="55"/>
        <v>245000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5065000</v>
      </c>
      <c r="Q87" s="120">
        <f t="shared" si="55"/>
        <v>0</v>
      </c>
      <c r="R87" s="85">
        <f t="shared" si="55"/>
        <v>-94.91701244813278</v>
      </c>
      <c r="S87" s="85">
        <f t="shared" si="55"/>
        <v>0</v>
      </c>
      <c r="T87" s="86">
        <f>IF(SUM($E88:$E96) =0,0,(P87   /SUM($E88:$E96) )*100)</f>
        <v>71.640735502121643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5670000</v>
      </c>
      <c r="C91" s="93"/>
      <c r="D91" s="93"/>
      <c r="E91" s="93">
        <f t="shared" si="56"/>
        <v>5670000</v>
      </c>
      <c r="F91" s="93">
        <v>0</v>
      </c>
      <c r="G91" s="93">
        <v>0</v>
      </c>
      <c r="H91" s="93">
        <v>4820000</v>
      </c>
      <c r="I91" s="93"/>
      <c r="J91" s="93">
        <v>245000</v>
      </c>
      <c r="K91" s="93"/>
      <c r="L91" s="93"/>
      <c r="M91" s="93"/>
      <c r="N91" s="93"/>
      <c r="O91" s="93"/>
      <c r="P91" s="93">
        <f t="shared" si="57"/>
        <v>5065000</v>
      </c>
      <c r="Q91" s="93">
        <f t="shared" si="58"/>
        <v>0</v>
      </c>
      <c r="R91" s="89">
        <f t="shared" si="59"/>
        <v>-94.91701244813278</v>
      </c>
      <c r="S91" s="89">
        <f t="shared" si="60"/>
        <v>0</v>
      </c>
      <c r="T91" s="89">
        <f t="shared" si="61"/>
        <v>89.329805996472672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1400000</v>
      </c>
      <c r="C93" s="93"/>
      <c r="D93" s="93"/>
      <c r="E93" s="93">
        <f t="shared" si="56"/>
        <v>1400000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7070000</v>
      </c>
      <c r="C114" s="128">
        <f t="shared" si="69"/>
        <v>0</v>
      </c>
      <c r="D114" s="128">
        <f t="shared" si="69"/>
        <v>0</v>
      </c>
      <c r="E114" s="128">
        <f t="shared" si="69"/>
        <v>7070000</v>
      </c>
      <c r="F114" s="128">
        <f t="shared" si="69"/>
        <v>0</v>
      </c>
      <c r="G114" s="128">
        <f t="shared" si="69"/>
        <v>0</v>
      </c>
      <c r="H114" s="128">
        <f t="shared" si="69"/>
        <v>4820000</v>
      </c>
      <c r="I114" s="128">
        <f t="shared" si="69"/>
        <v>0</v>
      </c>
      <c r="J114" s="128">
        <f t="shared" si="69"/>
        <v>245000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5065000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0.71640735502121644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7070000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7070000</v>
      </c>
      <c r="F115" s="130">
        <f t="shared" si="70"/>
        <v>0</v>
      </c>
      <c r="G115" s="130">
        <f t="shared" si="70"/>
        <v>0</v>
      </c>
      <c r="H115" s="130">
        <f t="shared" si="70"/>
        <v>4820000</v>
      </c>
      <c r="I115" s="130">
        <f t="shared" si="70"/>
        <v>0</v>
      </c>
      <c r="J115" s="130">
        <f t="shared" si="70"/>
        <v>245000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5065000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0.71640735502121644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gvohvzyNHj0RJ1oYos4O86szf+1g4Xk1SjldAhyo3A9hrp1nfuCkAKD8yqryD8+kLmlU8Gg+qKYT1d65KHAsMg==" saltValue="X64aOnTGezzbe9xD4NKO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/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61000</v>
      </c>
      <c r="I33" s="95"/>
      <c r="J33" s="94">
        <v>179000</v>
      </c>
      <c r="K33" s="95"/>
      <c r="L33" s="94"/>
      <c r="M33" s="95"/>
      <c r="N33" s="94"/>
      <c r="O33" s="95"/>
      <c r="P33" s="94">
        <f>$H33      +$J33      +$L33      +$N33</f>
        <v>240000</v>
      </c>
      <c r="Q33" s="95">
        <f>$I33      +$K33      +$M33      +$O33</f>
        <v>0</v>
      </c>
      <c r="R33" s="48">
        <f>IF(($H33      =0),0,((($J33      -$H33      )/$H33      )*100))</f>
        <v>193.44262295081967</v>
      </c>
      <c r="S33" s="49">
        <f>IF(($I33      =0),0,((($K33      -$I33      )/$I33      )*100))</f>
        <v>0</v>
      </c>
      <c r="T33" s="48">
        <f>IF(($E33      =0),0,(($P33      /$E33      )*100))</f>
        <v>20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61000</v>
      </c>
      <c r="I34" s="98">
        <f t="shared" si="17"/>
        <v>0</v>
      </c>
      <c r="J34" s="97">
        <f t="shared" si="17"/>
        <v>179000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240000</v>
      </c>
      <c r="Q34" s="98">
        <f>$I34      +$K34      +$M34      +$O34</f>
        <v>0</v>
      </c>
      <c r="R34" s="52">
        <f>IF(($H34      =0),0,((($J34      -$H34      )/$H34      )*100))</f>
        <v>193.44262295081967</v>
      </c>
      <c r="S34" s="53">
        <f>IF(($I34      =0),0,((($K34      -$I34      )/$I34      )*100))</f>
        <v>0</v>
      </c>
      <c r="T34" s="52">
        <f>IF($E34   =0,0,($P34   /$E34   )*100)</f>
        <v>20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4386000</v>
      </c>
      <c r="C36" s="93"/>
      <c r="D36" s="93"/>
      <c r="E36" s="93">
        <f t="shared" ref="E36:E41" si="18">$B36      +$C36      +$D36</f>
        <v>4386000</v>
      </c>
      <c r="F36" s="94">
        <v>6872000</v>
      </c>
      <c r="G36" s="95">
        <v>4386000</v>
      </c>
      <c r="H36" s="94">
        <v>1900000</v>
      </c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1900000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43.319653442772463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4386000</v>
      </c>
      <c r="C41" s="96">
        <f>SUM(C36:C40)</f>
        <v>0</v>
      </c>
      <c r="D41" s="96"/>
      <c r="E41" s="96">
        <f t="shared" si="18"/>
        <v>4386000</v>
      </c>
      <c r="F41" s="97">
        <f t="shared" ref="F41:O41" si="25">SUM(F36:F40)</f>
        <v>6872000</v>
      </c>
      <c r="G41" s="98">
        <f t="shared" si="25"/>
        <v>4386000</v>
      </c>
      <c r="H41" s="97">
        <f t="shared" si="25"/>
        <v>1900000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1900000</v>
      </c>
      <c r="Q41" s="98">
        <f t="shared" si="20"/>
        <v>0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43.319653442772463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8386000</v>
      </c>
      <c r="C68" s="105">
        <f>SUM(C9:C15,C18:C24,C27:C30,C33,C36:C40,C43:C53,C56:C59,C62:C66)</f>
        <v>0</v>
      </c>
      <c r="D68" s="105"/>
      <c r="E68" s="105">
        <f t="shared" si="35"/>
        <v>8386000</v>
      </c>
      <c r="F68" s="106">
        <f t="shared" ref="F68:O68" si="43">SUM(F9:F15,F18:F24,F27:F30,F33,F36:F40,F43:F53,F56:F59,F62:F66)</f>
        <v>10872000</v>
      </c>
      <c r="G68" s="107">
        <f t="shared" si="43"/>
        <v>8026000</v>
      </c>
      <c r="H68" s="106">
        <f t="shared" si="43"/>
        <v>1961000</v>
      </c>
      <c r="I68" s="107">
        <f t="shared" si="43"/>
        <v>0</v>
      </c>
      <c r="J68" s="106">
        <f t="shared" si="43"/>
        <v>179000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2140000</v>
      </c>
      <c r="Q68" s="107">
        <f t="shared" si="37"/>
        <v>0</v>
      </c>
      <c r="R68" s="61">
        <f t="shared" si="38"/>
        <v>-90.872004079551246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25.518721678988793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8582000</v>
      </c>
      <c r="C70" s="93">
        <v>-11000</v>
      </c>
      <c r="D70" s="93"/>
      <c r="E70" s="93">
        <f>$B70      +$C70      +$D70</f>
        <v>8571000</v>
      </c>
      <c r="F70" s="94">
        <v>8571000</v>
      </c>
      <c r="G70" s="95">
        <v>7482000</v>
      </c>
      <c r="H70" s="94">
        <v>4932000</v>
      </c>
      <c r="I70" s="95"/>
      <c r="J70" s="94">
        <v>2550000</v>
      </c>
      <c r="K70" s="95"/>
      <c r="L70" s="94"/>
      <c r="M70" s="95"/>
      <c r="N70" s="94"/>
      <c r="O70" s="95"/>
      <c r="P70" s="94">
        <f>$H70      +$J70      +$L70      +$N70</f>
        <v>7482000</v>
      </c>
      <c r="Q70" s="95">
        <f>$I70      +$K70      +$M70      +$O70</f>
        <v>0</v>
      </c>
      <c r="R70" s="48">
        <f>IF(($H70      =0),0,((($J70      -$H70      )/$H70      )*100))</f>
        <v>-48.296836982968372</v>
      </c>
      <c r="S70" s="49">
        <f>IF(($I70      =0),0,((($K70      -$I70      )/$I70      )*100))</f>
        <v>0</v>
      </c>
      <c r="T70" s="48">
        <f>IF(($E70      =0),0,(($P70      /$E70      )*100))</f>
        <v>87.294364718235911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8582000</v>
      </c>
      <c r="C72" s="102">
        <f>SUM(C70:C71)</f>
        <v>-11000</v>
      </c>
      <c r="D72" s="102"/>
      <c r="E72" s="102">
        <f>$B72      +$C72      +$D72</f>
        <v>8571000</v>
      </c>
      <c r="F72" s="103">
        <f t="shared" ref="F72:O72" si="44">SUM(F70:F71)</f>
        <v>8571000</v>
      </c>
      <c r="G72" s="104">
        <f t="shared" si="44"/>
        <v>7482000</v>
      </c>
      <c r="H72" s="103">
        <f t="shared" si="44"/>
        <v>4932000</v>
      </c>
      <c r="I72" s="104">
        <f t="shared" si="44"/>
        <v>0</v>
      </c>
      <c r="J72" s="103">
        <f t="shared" si="44"/>
        <v>2550000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7482000</v>
      </c>
      <c r="Q72" s="104">
        <f>$I72      +$K72      +$M72      +$O72</f>
        <v>0</v>
      </c>
      <c r="R72" s="57">
        <f>IF(($H72      =0),0,((($J72      -$H72      )/$H72      )*100))</f>
        <v>-48.296836982968372</v>
      </c>
      <c r="S72" s="58">
        <f>IF(($I72      =0),0,((($K72      -$I72      )/$I72      )*100))</f>
        <v>0</v>
      </c>
      <c r="T72" s="57">
        <f>IF(($E70      =0),0,(($P70      /$E70      )*100))</f>
        <v>87.294364718235911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8582000</v>
      </c>
      <c r="C73" s="105">
        <f>SUM(C70:C71)</f>
        <v>-11000</v>
      </c>
      <c r="D73" s="105"/>
      <c r="E73" s="105">
        <f>$B73      +$C73      +$D73</f>
        <v>8571000</v>
      </c>
      <c r="F73" s="106">
        <f t="shared" ref="F73:O73" si="45">SUM(F70:F71)</f>
        <v>8571000</v>
      </c>
      <c r="G73" s="107">
        <f t="shared" si="45"/>
        <v>7482000</v>
      </c>
      <c r="H73" s="106">
        <f t="shared" si="45"/>
        <v>4932000</v>
      </c>
      <c r="I73" s="107">
        <f t="shared" si="45"/>
        <v>0</v>
      </c>
      <c r="J73" s="106">
        <f t="shared" si="45"/>
        <v>2550000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7482000</v>
      </c>
      <c r="Q73" s="107">
        <f>$I73      +$K73      +$M73      +$O73</f>
        <v>0</v>
      </c>
      <c r="R73" s="61">
        <f>IF(($H73      =0),0,((($J73      -$H73      )/$H73      )*100))</f>
        <v>-48.296836982968372</v>
      </c>
      <c r="S73" s="62">
        <f>IF(($I73      =0),0,((($K73      -$I73      )/$I73      )*100))</f>
        <v>0</v>
      </c>
      <c r="T73" s="61">
        <f>IF(($E70      =0),0,(($P70      /$E70      )*100))</f>
        <v>87.294364718235911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16968000</v>
      </c>
      <c r="C74" s="105">
        <f>SUM(C9:C15,C18:C24,C27:C30,C33,C36:C40,C43:C53,C56:C59,C62:C66,C70:C71)</f>
        <v>-11000</v>
      </c>
      <c r="D74" s="105"/>
      <c r="E74" s="105">
        <f>$B74      +$C74      +$D74</f>
        <v>16957000</v>
      </c>
      <c r="F74" s="106">
        <f t="shared" ref="F74:O74" si="46">SUM(F9:F15,F18:F24,F27:F30,F33,F36:F40,F43:F53,F56:F59,F62:F66,F70:F71)</f>
        <v>19443000</v>
      </c>
      <c r="G74" s="107">
        <f t="shared" si="46"/>
        <v>15508000</v>
      </c>
      <c r="H74" s="106">
        <f t="shared" si="46"/>
        <v>6893000</v>
      </c>
      <c r="I74" s="107">
        <f t="shared" si="46"/>
        <v>0</v>
      </c>
      <c r="J74" s="106">
        <f t="shared" si="46"/>
        <v>2729000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9622000</v>
      </c>
      <c r="Q74" s="107">
        <f>$I74      +$K74      +$M74      +$O74</f>
        <v>0</v>
      </c>
      <c r="R74" s="61">
        <f>IF(($H74      =0),0,((($J74      -$H74      )/$H74      )*100))</f>
        <v>-60.409110692006387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56.743527746653299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2531000</v>
      </c>
      <c r="C87" s="119">
        <f t="shared" si="55"/>
        <v>0</v>
      </c>
      <c r="D87" s="119">
        <f t="shared" si="55"/>
        <v>0</v>
      </c>
      <c r="E87" s="119">
        <f t="shared" si="55"/>
        <v>2531000</v>
      </c>
      <c r="F87" s="119">
        <f t="shared" si="55"/>
        <v>0</v>
      </c>
      <c r="G87" s="119">
        <f t="shared" si="55"/>
        <v>0</v>
      </c>
      <c r="H87" s="119">
        <f t="shared" si="55"/>
        <v>51000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51000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2.015013828526274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1015000</v>
      </c>
      <c r="C91" s="93"/>
      <c r="D91" s="93"/>
      <c r="E91" s="93">
        <f t="shared" si="56"/>
        <v>1015000</v>
      </c>
      <c r="F91" s="93">
        <v>0</v>
      </c>
      <c r="G91" s="93">
        <v>0</v>
      </c>
      <c r="H91" s="93">
        <v>51000</v>
      </c>
      <c r="I91" s="93"/>
      <c r="J91" s="93"/>
      <c r="K91" s="93"/>
      <c r="L91" s="93"/>
      <c r="M91" s="93"/>
      <c r="N91" s="93"/>
      <c r="O91" s="93"/>
      <c r="P91" s="93">
        <f t="shared" si="57"/>
        <v>51000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5.0246305418719208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1516000</v>
      </c>
      <c r="C93" s="93"/>
      <c r="D93" s="93"/>
      <c r="E93" s="93">
        <f t="shared" si="56"/>
        <v>1516000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2531000</v>
      </c>
      <c r="C114" s="128">
        <f t="shared" si="69"/>
        <v>0</v>
      </c>
      <c r="D114" s="128">
        <f t="shared" si="69"/>
        <v>0</v>
      </c>
      <c r="E114" s="128">
        <f t="shared" si="69"/>
        <v>2531000</v>
      </c>
      <c r="F114" s="128">
        <f t="shared" si="69"/>
        <v>0</v>
      </c>
      <c r="G114" s="128">
        <f t="shared" si="69"/>
        <v>0</v>
      </c>
      <c r="H114" s="128">
        <f t="shared" si="69"/>
        <v>51000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2.0150138285262742E-2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2531000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2531000</v>
      </c>
      <c r="F115" s="130">
        <f t="shared" si="70"/>
        <v>0</v>
      </c>
      <c r="G115" s="130">
        <f t="shared" si="70"/>
        <v>0</v>
      </c>
      <c r="H115" s="130">
        <f t="shared" si="70"/>
        <v>51000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2.0150138285262742E-2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jlDv0lrMZZIt/BSgV3qoPX4ow2PNY+qRwqz9i0TXPU0Em1CH507pAeBs6QQFL7lGQ3QQRR4uR5ZKY6eoCcCzlg==" saltValue="roMBgiXAKhyDlgiwjcyO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953000</v>
      </c>
      <c r="I10" s="95"/>
      <c r="J10" s="94">
        <v>523000</v>
      </c>
      <c r="K10" s="95"/>
      <c r="L10" s="94"/>
      <c r="M10" s="95"/>
      <c r="N10" s="94"/>
      <c r="O10" s="95"/>
      <c r="P10" s="94">
        <f t="shared" ref="P10:P16" si="1">$H10      +$J10      +$L10      +$N10</f>
        <v>1476000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-45.120671563483732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49.2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953000</v>
      </c>
      <c r="I16" s="98">
        <f t="shared" si="7"/>
        <v>0</v>
      </c>
      <c r="J16" s="97">
        <f t="shared" si="7"/>
        <v>523000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1476000</v>
      </c>
      <c r="Q16" s="98">
        <f t="shared" si="2"/>
        <v>0</v>
      </c>
      <c r="R16" s="52">
        <f t="shared" si="3"/>
        <v>-45.120671563483732</v>
      </c>
      <c r="S16" s="53">
        <f t="shared" si="4"/>
        <v>0</v>
      </c>
      <c r="T16" s="52">
        <f>IF((SUM($E9:$E13))=0,0,(P16/(SUM($E9:$E13))*100))</f>
        <v>49.2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/>
      <c r="J33" s="94">
        <v>373000</v>
      </c>
      <c r="K33" s="95"/>
      <c r="L33" s="94"/>
      <c r="M33" s="95"/>
      <c r="N33" s="94"/>
      <c r="O33" s="95"/>
      <c r="P33" s="94">
        <f>$H33      +$J33      +$L33      +$N33</f>
        <v>673000</v>
      </c>
      <c r="Q33" s="95">
        <f>$I33      +$K33      +$M33      +$O33</f>
        <v>0</v>
      </c>
      <c r="R33" s="48">
        <f>IF(($H33      =0),0,((($J33      -$H33      )/$H33      )*100))</f>
        <v>24.333333333333336</v>
      </c>
      <c r="S33" s="49">
        <f>IF(($I33      =0),0,((($K33      -$I33      )/$I33      )*100))</f>
        <v>0</v>
      </c>
      <c r="T33" s="48">
        <f>IF(($E33      =0),0,(($P33      /$E33      )*100))</f>
        <v>56.083333333333329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0</v>
      </c>
      <c r="J34" s="97">
        <f t="shared" si="17"/>
        <v>373000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673000</v>
      </c>
      <c r="Q34" s="98">
        <f>$I34      +$K34      +$M34      +$O34</f>
        <v>0</v>
      </c>
      <c r="R34" s="52">
        <f>IF(($H34      =0),0,((($J34      -$H34      )/$H34      )*100))</f>
        <v>24.333333333333336</v>
      </c>
      <c r="S34" s="53">
        <f>IF(($I34      =0),0,((($K34      -$I34      )/$I34      )*100))</f>
        <v>0</v>
      </c>
      <c r="T34" s="52">
        <f>IF($E34   =0,0,($P34   /$E34   )*100)</f>
        <v>56.083333333333329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2347000</v>
      </c>
      <c r="C36" s="93"/>
      <c r="D36" s="93"/>
      <c r="E36" s="93">
        <f t="shared" ref="E36:E41" si="18">$B36      +$C36      +$D36</f>
        <v>2347000</v>
      </c>
      <c r="F36" s="94">
        <v>3794000</v>
      </c>
      <c r="G36" s="95">
        <v>2347000</v>
      </c>
      <c r="H36" s="94">
        <v>900000</v>
      </c>
      <c r="I36" s="95"/>
      <c r="J36" s="94">
        <v>1305000</v>
      </c>
      <c r="K36" s="95"/>
      <c r="L36" s="94"/>
      <c r="M36" s="95"/>
      <c r="N36" s="94"/>
      <c r="O36" s="95"/>
      <c r="P36" s="94">
        <f t="shared" ref="P36:P41" si="19">$H36      +$J36      +$L36      +$N36</f>
        <v>2205000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45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93.949723050703028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2347000</v>
      </c>
      <c r="C41" s="96">
        <f>SUM(C36:C40)</f>
        <v>0</v>
      </c>
      <c r="D41" s="96"/>
      <c r="E41" s="96">
        <f t="shared" si="18"/>
        <v>2347000</v>
      </c>
      <c r="F41" s="97">
        <f t="shared" ref="F41:O41" si="25">SUM(F36:F40)</f>
        <v>3794000</v>
      </c>
      <c r="G41" s="98">
        <f t="shared" si="25"/>
        <v>2347000</v>
      </c>
      <c r="H41" s="97">
        <f t="shared" si="25"/>
        <v>900000</v>
      </c>
      <c r="I41" s="98">
        <f t="shared" si="25"/>
        <v>0</v>
      </c>
      <c r="J41" s="97">
        <f t="shared" si="25"/>
        <v>1305000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2205000</v>
      </c>
      <c r="Q41" s="98">
        <f t="shared" si="20"/>
        <v>0</v>
      </c>
      <c r="R41" s="52">
        <f t="shared" si="21"/>
        <v>45</v>
      </c>
      <c r="S41" s="53">
        <f t="shared" si="22"/>
        <v>0</v>
      </c>
      <c r="T41" s="52">
        <f>IF((+$E36+$E39) =0,0,(P41   /(+$E36+$E39) )*100)</f>
        <v>93.949723050703028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13938000</v>
      </c>
      <c r="C53" s="93"/>
      <c r="D53" s="93"/>
      <c r="E53" s="93">
        <f t="shared" si="26"/>
        <v>13938000</v>
      </c>
      <c r="F53" s="94">
        <v>13938000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13938000</v>
      </c>
      <c r="C54" s="96">
        <f>SUM(C43:C53)</f>
        <v>0</v>
      </c>
      <c r="D54" s="96"/>
      <c r="E54" s="96">
        <f t="shared" si="26"/>
        <v>13938000</v>
      </c>
      <c r="F54" s="97">
        <f t="shared" ref="F54:O54" si="33">SUM(F43:F53)</f>
        <v>13938000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20485000</v>
      </c>
      <c r="C68" s="105">
        <f>SUM(C9:C15,C18:C24,C27:C30,C33,C36:C40,C43:C53,C56:C59,C62:C66)</f>
        <v>0</v>
      </c>
      <c r="D68" s="105"/>
      <c r="E68" s="105">
        <f t="shared" si="35"/>
        <v>20485000</v>
      </c>
      <c r="F68" s="106">
        <f t="shared" ref="F68:O68" si="43">SUM(F9:F15,F18:F24,F27:F30,F33,F36:F40,F43:F53,F56:F59,F62:F66)</f>
        <v>21932000</v>
      </c>
      <c r="G68" s="107">
        <f t="shared" si="43"/>
        <v>6187000</v>
      </c>
      <c r="H68" s="106">
        <f t="shared" si="43"/>
        <v>2153000</v>
      </c>
      <c r="I68" s="107">
        <f t="shared" si="43"/>
        <v>0</v>
      </c>
      <c r="J68" s="106">
        <f t="shared" si="43"/>
        <v>2201000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4354000</v>
      </c>
      <c r="Q68" s="107">
        <f t="shared" si="37"/>
        <v>0</v>
      </c>
      <c r="R68" s="61">
        <f t="shared" si="38"/>
        <v>2.2294472828611243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66.50374217198717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7933000</v>
      </c>
      <c r="C70" s="93">
        <v>-6000</v>
      </c>
      <c r="D70" s="93"/>
      <c r="E70" s="93">
        <f>$B70      +$C70      +$D70</f>
        <v>7927000</v>
      </c>
      <c r="F70" s="94">
        <v>7927000</v>
      </c>
      <c r="G70" s="95">
        <v>7927000</v>
      </c>
      <c r="H70" s="94">
        <v>2335000</v>
      </c>
      <c r="I70" s="95"/>
      <c r="J70" s="94">
        <v>4492000</v>
      </c>
      <c r="K70" s="95"/>
      <c r="L70" s="94"/>
      <c r="M70" s="95"/>
      <c r="N70" s="94"/>
      <c r="O70" s="95"/>
      <c r="P70" s="94">
        <f>$H70      +$J70      +$L70      +$N70</f>
        <v>6827000</v>
      </c>
      <c r="Q70" s="95">
        <f>$I70      +$K70      +$M70      +$O70</f>
        <v>0</v>
      </c>
      <c r="R70" s="48">
        <f>IF(($H70      =0),0,((($J70      -$H70      )/$H70      )*100))</f>
        <v>92.376873661670231</v>
      </c>
      <c r="S70" s="49">
        <f>IF(($I70      =0),0,((($K70      -$I70      )/$I70      )*100))</f>
        <v>0</v>
      </c>
      <c r="T70" s="48">
        <f>IF(($E70      =0),0,(($P70      /$E70      )*100))</f>
        <v>86.123375804213438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7933000</v>
      </c>
      <c r="C72" s="102">
        <f>SUM(C70:C71)</f>
        <v>-6000</v>
      </c>
      <c r="D72" s="102"/>
      <c r="E72" s="102">
        <f>$B72      +$C72      +$D72</f>
        <v>7927000</v>
      </c>
      <c r="F72" s="103">
        <f t="shared" ref="F72:O72" si="44">SUM(F70:F71)</f>
        <v>7927000</v>
      </c>
      <c r="G72" s="104">
        <f t="shared" si="44"/>
        <v>7927000</v>
      </c>
      <c r="H72" s="103">
        <f t="shared" si="44"/>
        <v>2335000</v>
      </c>
      <c r="I72" s="104">
        <f t="shared" si="44"/>
        <v>0</v>
      </c>
      <c r="J72" s="103">
        <f t="shared" si="44"/>
        <v>4492000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6827000</v>
      </c>
      <c r="Q72" s="104">
        <f>$I72      +$K72      +$M72      +$O72</f>
        <v>0</v>
      </c>
      <c r="R72" s="57">
        <f>IF(($H72      =0),0,((($J72      -$H72      )/$H72      )*100))</f>
        <v>92.376873661670231</v>
      </c>
      <c r="S72" s="58">
        <f>IF(($I72      =0),0,((($K72      -$I72      )/$I72      )*100))</f>
        <v>0</v>
      </c>
      <c r="T72" s="57">
        <f>IF(($E70      =0),0,(($P70      /$E70      )*100))</f>
        <v>86.123375804213438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7933000</v>
      </c>
      <c r="C73" s="105">
        <f>SUM(C70:C71)</f>
        <v>-6000</v>
      </c>
      <c r="D73" s="105"/>
      <c r="E73" s="105">
        <f>$B73      +$C73      +$D73</f>
        <v>7927000</v>
      </c>
      <c r="F73" s="106">
        <f t="shared" ref="F73:O73" si="45">SUM(F70:F71)</f>
        <v>7927000</v>
      </c>
      <c r="G73" s="107">
        <f t="shared" si="45"/>
        <v>7927000</v>
      </c>
      <c r="H73" s="106">
        <f t="shared" si="45"/>
        <v>2335000</v>
      </c>
      <c r="I73" s="107">
        <f t="shared" si="45"/>
        <v>0</v>
      </c>
      <c r="J73" s="106">
        <f t="shared" si="45"/>
        <v>4492000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6827000</v>
      </c>
      <c r="Q73" s="107">
        <f>$I73      +$K73      +$M73      +$O73</f>
        <v>0</v>
      </c>
      <c r="R73" s="61">
        <f>IF(($H73      =0),0,((($J73      -$H73      )/$H73      )*100))</f>
        <v>92.376873661670231</v>
      </c>
      <c r="S73" s="62">
        <f>IF(($I73      =0),0,((($K73      -$I73      )/$I73      )*100))</f>
        <v>0</v>
      </c>
      <c r="T73" s="61">
        <f>IF(($E70      =0),0,(($P70      /$E70      )*100))</f>
        <v>86.123375804213438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28418000</v>
      </c>
      <c r="C74" s="105">
        <f>SUM(C9:C15,C18:C24,C27:C30,C33,C36:C40,C43:C53,C56:C59,C62:C66,C70:C71)</f>
        <v>-6000</v>
      </c>
      <c r="D74" s="105"/>
      <c r="E74" s="105">
        <f>$B74      +$C74      +$D74</f>
        <v>28412000</v>
      </c>
      <c r="F74" s="106">
        <f t="shared" ref="F74:O74" si="46">SUM(F9:F15,F18:F24,F27:F30,F33,F36:F40,F43:F53,F56:F59,F62:F66,F70:F71)</f>
        <v>29859000</v>
      </c>
      <c r="G74" s="107">
        <f t="shared" si="46"/>
        <v>14114000</v>
      </c>
      <c r="H74" s="106">
        <f t="shared" si="46"/>
        <v>4488000</v>
      </c>
      <c r="I74" s="107">
        <f t="shared" si="46"/>
        <v>0</v>
      </c>
      <c r="J74" s="106">
        <f t="shared" si="46"/>
        <v>6693000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11181000</v>
      </c>
      <c r="Q74" s="107">
        <f>$I74      +$K74      +$M74      +$O74</f>
        <v>0</v>
      </c>
      <c r="R74" s="61">
        <f>IF(($H74      =0),0,((($J74      -$H74      )/$H74      )*100))</f>
        <v>49.13101604278075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77.248860024872172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936000</v>
      </c>
      <c r="C87" s="119">
        <f t="shared" si="55"/>
        <v>0</v>
      </c>
      <c r="D87" s="119">
        <f t="shared" si="55"/>
        <v>0</v>
      </c>
      <c r="E87" s="119">
        <f t="shared" si="55"/>
        <v>936000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936000</v>
      </c>
      <c r="C91" s="93"/>
      <c r="D91" s="93"/>
      <c r="E91" s="93">
        <f t="shared" si="56"/>
        <v>936000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936000</v>
      </c>
      <c r="C114" s="128">
        <f t="shared" si="69"/>
        <v>0</v>
      </c>
      <c r="D114" s="128">
        <f t="shared" si="69"/>
        <v>0</v>
      </c>
      <c r="E114" s="128">
        <f t="shared" si="69"/>
        <v>936000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936000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936000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9laAevnbWlvGhoJhJL7+H/OICXGY58bzaHXkUbiIENjog/btJLJc4HcKbEePZ/x5KoQ7sWx0HoUFzoGfEkc47Q==" saltValue="CifCh3OSFGFQWV2M6Mtk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1495000</v>
      </c>
      <c r="I10" s="95">
        <v>349801</v>
      </c>
      <c r="J10" s="94">
        <v>474000</v>
      </c>
      <c r="K10" s="95">
        <v>1734631</v>
      </c>
      <c r="L10" s="94"/>
      <c r="M10" s="95"/>
      <c r="N10" s="94"/>
      <c r="O10" s="95"/>
      <c r="P10" s="94">
        <f t="shared" ref="P10:P16" si="1">$H10      +$J10      +$L10      +$N10</f>
        <v>1969000</v>
      </c>
      <c r="Q10" s="95">
        <f t="shared" ref="Q10:Q16" si="2">$I10      +$K10      +$M10      +$O10</f>
        <v>2084432</v>
      </c>
      <c r="R10" s="48">
        <f t="shared" ref="R10:R16" si="3">IF(($H10      =0),0,((($J10      -$H10      )/$H10      )*100))</f>
        <v>-68.294314381270908</v>
      </c>
      <c r="S10" s="49">
        <f t="shared" ref="S10:S16" si="4">IF(($I10      =0),0,((($K10      -$I10      )/$I10      )*100))</f>
        <v>395.89080648711695</v>
      </c>
      <c r="T10" s="48">
        <f t="shared" ref="T10:T15" si="5">IF(($E10      =0),0,(($P10      /$E10      )*100))</f>
        <v>65.633333333333326</v>
      </c>
      <c r="U10" s="50">
        <f t="shared" ref="U10:U15" si="6">IF(($E10      =0),0,(($Q10      /$E10      )*100))</f>
        <v>69.481066666666663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1495000</v>
      </c>
      <c r="I16" s="98">
        <f t="shared" si="7"/>
        <v>349801</v>
      </c>
      <c r="J16" s="97">
        <f t="shared" si="7"/>
        <v>474000</v>
      </c>
      <c r="K16" s="98">
        <f t="shared" si="7"/>
        <v>1734631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1969000</v>
      </c>
      <c r="Q16" s="98">
        <f t="shared" si="2"/>
        <v>2084432</v>
      </c>
      <c r="R16" s="52">
        <f t="shared" si="3"/>
        <v>-68.294314381270908</v>
      </c>
      <c r="S16" s="53">
        <f t="shared" si="4"/>
        <v>395.89080648711695</v>
      </c>
      <c r="T16" s="52">
        <f>IF((SUM($E9:$E13))=0,0,(P16/(SUM($E9:$E13))*100))</f>
        <v>65.633333333333326</v>
      </c>
      <c r="U16" s="54">
        <f>IF((SUM($E9:$E13))=0,0,(Q16/(SUM($E9:$E13))*100))</f>
        <v>69.481066666666663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>
        <v>7000</v>
      </c>
      <c r="I33" s="95"/>
      <c r="J33" s="94">
        <v>60000</v>
      </c>
      <c r="K33" s="95">
        <v>37354</v>
      </c>
      <c r="L33" s="94"/>
      <c r="M33" s="95"/>
      <c r="N33" s="94"/>
      <c r="O33" s="95"/>
      <c r="P33" s="94">
        <f>$H33      +$J33      +$L33      +$N33</f>
        <v>67000</v>
      </c>
      <c r="Q33" s="95">
        <f>$I33      +$K33      +$M33      +$O33</f>
        <v>37354</v>
      </c>
      <c r="R33" s="48">
        <f>IF(($H33      =0),0,((($J33      -$H33      )/$H33      )*100))</f>
        <v>757.14285714285711</v>
      </c>
      <c r="S33" s="49">
        <f>IF(($I33      =0),0,((($K33      -$I33      )/$I33      )*100))</f>
        <v>0</v>
      </c>
      <c r="T33" s="48">
        <f>IF(($E33      =0),0,(($P33      /$E33      )*100))</f>
        <v>5.583333333333333</v>
      </c>
      <c r="U33" s="50">
        <f>IF(($E33      =0),0,(($Q33      /$E33      )*100))</f>
        <v>3.1128333333333336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7000</v>
      </c>
      <c r="I34" s="98">
        <f t="shared" si="17"/>
        <v>0</v>
      </c>
      <c r="J34" s="97">
        <f t="shared" si="17"/>
        <v>60000</v>
      </c>
      <c r="K34" s="98">
        <f t="shared" si="17"/>
        <v>37354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67000</v>
      </c>
      <c r="Q34" s="98">
        <f>$I34      +$K34      +$M34      +$O34</f>
        <v>37354</v>
      </c>
      <c r="R34" s="52">
        <f>IF(($H34      =0),0,((($J34      -$H34      )/$H34      )*100))</f>
        <v>757.14285714285711</v>
      </c>
      <c r="S34" s="53">
        <f>IF(($I34      =0),0,((($K34      -$I34      )/$I34      )*100))</f>
        <v>0</v>
      </c>
      <c r="T34" s="52">
        <f>IF($E34   =0,0,($P34   /$E34   )*100)</f>
        <v>5.583333333333333</v>
      </c>
      <c r="U34" s="54">
        <f>IF($E34   =0,0,($Q34   /$E34   )*100)</f>
        <v>3.1128333333333336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2000000</v>
      </c>
      <c r="C39" s="93"/>
      <c r="D39" s="93"/>
      <c r="E39" s="93">
        <f t="shared" si="18"/>
        <v>2000000</v>
      </c>
      <c r="F39" s="94">
        <v>2000000</v>
      </c>
      <c r="G39" s="95">
        <v>1700000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2000000</v>
      </c>
      <c r="C41" s="96">
        <f>SUM(C36:C40)</f>
        <v>0</v>
      </c>
      <c r="D41" s="96"/>
      <c r="E41" s="96">
        <f t="shared" si="18"/>
        <v>2000000</v>
      </c>
      <c r="F41" s="97">
        <f t="shared" ref="F41:O41" si="25">SUM(F36:F40)</f>
        <v>2000000</v>
      </c>
      <c r="G41" s="98">
        <f t="shared" si="25"/>
        <v>1700000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12059000</v>
      </c>
      <c r="C52" s="93"/>
      <c r="D52" s="93"/>
      <c r="E52" s="93">
        <f t="shared" si="26"/>
        <v>12059000</v>
      </c>
      <c r="F52" s="94">
        <v>12059000</v>
      </c>
      <c r="G52" s="95">
        <v>6029000</v>
      </c>
      <c r="H52" s="94">
        <v>3641000</v>
      </c>
      <c r="I52" s="95"/>
      <c r="J52" s="94"/>
      <c r="K52" s="95"/>
      <c r="L52" s="94"/>
      <c r="M52" s="95"/>
      <c r="N52" s="94"/>
      <c r="O52" s="95"/>
      <c r="P52" s="94">
        <f t="shared" si="27"/>
        <v>3641000</v>
      </c>
      <c r="Q52" s="95">
        <f t="shared" si="28"/>
        <v>0</v>
      </c>
      <c r="R52" s="48">
        <f t="shared" si="29"/>
        <v>-100</v>
      </c>
      <c r="S52" s="49">
        <f t="shared" si="30"/>
        <v>0</v>
      </c>
      <c r="T52" s="48">
        <f t="shared" si="31"/>
        <v>30.193216684633882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12059000</v>
      </c>
      <c r="C54" s="96">
        <f>SUM(C43:C53)</f>
        <v>0</v>
      </c>
      <c r="D54" s="96"/>
      <c r="E54" s="96">
        <f t="shared" si="26"/>
        <v>12059000</v>
      </c>
      <c r="F54" s="97">
        <f t="shared" ref="F54:O54" si="33">SUM(F43:F53)</f>
        <v>12059000</v>
      </c>
      <c r="G54" s="98">
        <f t="shared" si="33"/>
        <v>6029000</v>
      </c>
      <c r="H54" s="97">
        <f t="shared" si="33"/>
        <v>3641000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3641000</v>
      </c>
      <c r="Q54" s="98">
        <f t="shared" si="28"/>
        <v>0</v>
      </c>
      <c r="R54" s="52">
        <f t="shared" si="29"/>
        <v>-100</v>
      </c>
      <c r="S54" s="53">
        <f t="shared" si="30"/>
        <v>0</v>
      </c>
      <c r="T54" s="52">
        <f>IF((+$E44+$E46+$E48+$E49+$E52) =0,0,(P54   /(+$E44+$E46+$E48+$E49+$E52) )*100)</f>
        <v>30.193216684633882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18259000</v>
      </c>
      <c r="C68" s="105">
        <f>SUM(C9:C15,C18:C24,C27:C30,C33,C36:C40,C43:C53,C56:C59,C62:C66)</f>
        <v>0</v>
      </c>
      <c r="D68" s="105"/>
      <c r="E68" s="105">
        <f t="shared" si="35"/>
        <v>18259000</v>
      </c>
      <c r="F68" s="106">
        <f t="shared" ref="F68:O68" si="43">SUM(F9:F15,F18:F24,F27:F30,F33,F36:F40,F43:F53,F56:F59,F62:F66)</f>
        <v>18259000</v>
      </c>
      <c r="G68" s="107">
        <f t="shared" si="43"/>
        <v>11029000</v>
      </c>
      <c r="H68" s="106">
        <f t="shared" si="43"/>
        <v>5143000</v>
      </c>
      <c r="I68" s="107">
        <f t="shared" si="43"/>
        <v>349801</v>
      </c>
      <c r="J68" s="106">
        <f t="shared" si="43"/>
        <v>534000</v>
      </c>
      <c r="K68" s="107">
        <f t="shared" si="43"/>
        <v>1771985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5677000</v>
      </c>
      <c r="Q68" s="107">
        <f t="shared" si="37"/>
        <v>2121786</v>
      </c>
      <c r="R68" s="61">
        <f t="shared" si="38"/>
        <v>-89.616955084580979</v>
      </c>
      <c r="S68" s="62">
        <f t="shared" si="39"/>
        <v>406.56944948699402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31.091516512404844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11.620494002957447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10216000</v>
      </c>
      <c r="C70" s="93">
        <v>-23000</v>
      </c>
      <c r="D70" s="93"/>
      <c r="E70" s="93">
        <f>$B70      +$C70      +$D70</f>
        <v>10193000</v>
      </c>
      <c r="F70" s="94">
        <v>10193000</v>
      </c>
      <c r="G70" s="95">
        <v>1500000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10216000</v>
      </c>
      <c r="C72" s="102">
        <f>SUM(C70:C71)</f>
        <v>-23000</v>
      </c>
      <c r="D72" s="102"/>
      <c r="E72" s="102">
        <f>$B72      +$C72      +$D72</f>
        <v>10193000</v>
      </c>
      <c r="F72" s="103">
        <f t="shared" ref="F72:O72" si="44">SUM(F70:F71)</f>
        <v>10193000</v>
      </c>
      <c r="G72" s="104">
        <f t="shared" si="44"/>
        <v>1500000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10216000</v>
      </c>
      <c r="C73" s="105">
        <f>SUM(C70:C71)</f>
        <v>-23000</v>
      </c>
      <c r="D73" s="105"/>
      <c r="E73" s="105">
        <f>$B73      +$C73      +$D73</f>
        <v>10193000</v>
      </c>
      <c r="F73" s="106">
        <f t="shared" ref="F73:O73" si="45">SUM(F70:F71)</f>
        <v>10193000</v>
      </c>
      <c r="G73" s="107">
        <f t="shared" si="45"/>
        <v>1500000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28475000</v>
      </c>
      <c r="C74" s="105">
        <f>SUM(C9:C15,C18:C24,C27:C30,C33,C36:C40,C43:C53,C56:C59,C62:C66,C70:C71)</f>
        <v>-23000</v>
      </c>
      <c r="D74" s="105"/>
      <c r="E74" s="105">
        <f>$B74      +$C74      +$D74</f>
        <v>28452000</v>
      </c>
      <c r="F74" s="106">
        <f t="shared" ref="F74:O74" si="46">SUM(F9:F15,F18:F24,F27:F30,F33,F36:F40,F43:F53,F56:F59,F62:F66,F70:F71)</f>
        <v>28452000</v>
      </c>
      <c r="G74" s="107">
        <f t="shared" si="46"/>
        <v>12529000</v>
      </c>
      <c r="H74" s="106">
        <f t="shared" si="46"/>
        <v>5143000</v>
      </c>
      <c r="I74" s="107">
        <f t="shared" si="46"/>
        <v>349801</v>
      </c>
      <c r="J74" s="106">
        <f t="shared" si="46"/>
        <v>534000</v>
      </c>
      <c r="K74" s="107">
        <f t="shared" si="46"/>
        <v>1771985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5677000</v>
      </c>
      <c r="Q74" s="107">
        <f>$I74      +$K74      +$M74      +$O74</f>
        <v>2121786</v>
      </c>
      <c r="R74" s="61">
        <f>IF(($H74      =0),0,((($J74      -$H74      )/$H74      )*100))</f>
        <v>-89.616955084580979</v>
      </c>
      <c r="S74" s="62">
        <f>IF(($I74      =0),0,((($K74      -$I74      )/$I74      )*100))</f>
        <v>406.56944948699402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19.952903135104737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7.4574230282581189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1823000</v>
      </c>
      <c r="C87" s="119">
        <f t="shared" si="55"/>
        <v>0</v>
      </c>
      <c r="D87" s="119">
        <f t="shared" si="55"/>
        <v>0</v>
      </c>
      <c r="E87" s="119">
        <f t="shared" si="55"/>
        <v>1823000</v>
      </c>
      <c r="F87" s="119">
        <f t="shared" si="55"/>
        <v>0</v>
      </c>
      <c r="G87" s="119">
        <f t="shared" si="55"/>
        <v>0</v>
      </c>
      <c r="H87" s="119">
        <f t="shared" si="55"/>
        <v>362000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362000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19.857377948436643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633000</v>
      </c>
      <c r="C91" s="93"/>
      <c r="D91" s="93"/>
      <c r="E91" s="93">
        <f t="shared" si="56"/>
        <v>633000</v>
      </c>
      <c r="F91" s="93">
        <v>0</v>
      </c>
      <c r="G91" s="93">
        <v>0</v>
      </c>
      <c r="H91" s="93">
        <v>362000</v>
      </c>
      <c r="I91" s="93"/>
      <c r="J91" s="93"/>
      <c r="K91" s="93"/>
      <c r="L91" s="93"/>
      <c r="M91" s="93"/>
      <c r="N91" s="93"/>
      <c r="O91" s="93"/>
      <c r="P91" s="93">
        <f t="shared" si="57"/>
        <v>362000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57.187993680884674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1190000</v>
      </c>
      <c r="C93" s="93"/>
      <c r="D93" s="93"/>
      <c r="E93" s="93">
        <f t="shared" si="56"/>
        <v>1190000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1823000</v>
      </c>
      <c r="C114" s="128">
        <f t="shared" si="69"/>
        <v>0</v>
      </c>
      <c r="D114" s="128">
        <f t="shared" si="69"/>
        <v>0</v>
      </c>
      <c r="E114" s="128">
        <f t="shared" si="69"/>
        <v>1823000</v>
      </c>
      <c r="F114" s="128">
        <f t="shared" si="69"/>
        <v>0</v>
      </c>
      <c r="G114" s="128">
        <f t="shared" si="69"/>
        <v>0</v>
      </c>
      <c r="H114" s="128">
        <f t="shared" si="69"/>
        <v>362000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362000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0.19857377948436644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1823000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1823000</v>
      </c>
      <c r="F115" s="130">
        <f t="shared" si="70"/>
        <v>0</v>
      </c>
      <c r="G115" s="130">
        <f t="shared" si="70"/>
        <v>0</v>
      </c>
      <c r="H115" s="130">
        <f t="shared" si="70"/>
        <v>362000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362000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0.19857377948436644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zppwFhIZ0uKSqhOZzIOizD3OBvR0lEZJ9RwWGBY+EY3s6fQAchV4NhIAnbh4xq3OJxkDiStBWw8AHlvFRlH9A==" saltValue="YMs1w4PIfiCZzVueXsFD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243000</v>
      </c>
      <c r="I10" s="95">
        <v>945094</v>
      </c>
      <c r="J10" s="94"/>
      <c r="K10" s="95">
        <v>2362739</v>
      </c>
      <c r="L10" s="94"/>
      <c r="M10" s="95"/>
      <c r="N10" s="94"/>
      <c r="O10" s="95"/>
      <c r="P10" s="94">
        <f t="shared" ref="P10:P16" si="1">$H10      +$J10      +$L10      +$N10</f>
        <v>243000</v>
      </c>
      <c r="Q10" s="95">
        <f t="shared" ref="Q10:Q16" si="2">$I10      +$K10      +$M10      +$O10</f>
        <v>3307833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150.00042323832338</v>
      </c>
      <c r="T10" s="48">
        <f t="shared" ref="T10:T15" si="5">IF(($E10      =0),0,(($P10      /$E10      )*100))</f>
        <v>8.1</v>
      </c>
      <c r="U10" s="50">
        <f t="shared" ref="U10:U15" si="6">IF(($E10      =0),0,(($Q10      /$E10      )*100))</f>
        <v>110.2611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243000</v>
      </c>
      <c r="I16" s="98">
        <f t="shared" si="7"/>
        <v>945094</v>
      </c>
      <c r="J16" s="97">
        <f t="shared" si="7"/>
        <v>0</v>
      </c>
      <c r="K16" s="98">
        <f t="shared" si="7"/>
        <v>2362739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243000</v>
      </c>
      <c r="Q16" s="98">
        <f t="shared" si="2"/>
        <v>3307833</v>
      </c>
      <c r="R16" s="52">
        <f t="shared" si="3"/>
        <v>-100</v>
      </c>
      <c r="S16" s="53">
        <f t="shared" si="4"/>
        <v>150.00042323832338</v>
      </c>
      <c r="T16" s="52">
        <f>IF((SUM($E9:$E13))=0,0,(P16/(SUM($E9:$E13))*100))</f>
        <v>8.1</v>
      </c>
      <c r="U16" s="54">
        <f>IF((SUM($E9:$E13))=0,0,(Q16/(SUM($E9:$E13))*100))</f>
        <v>110.2611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>
        <v>476172</v>
      </c>
      <c r="J33" s="94">
        <v>153000</v>
      </c>
      <c r="K33" s="95">
        <v>761249</v>
      </c>
      <c r="L33" s="94"/>
      <c r="M33" s="95"/>
      <c r="N33" s="94"/>
      <c r="O33" s="95"/>
      <c r="P33" s="94">
        <f>$H33      +$J33      +$L33      +$N33</f>
        <v>453000</v>
      </c>
      <c r="Q33" s="95">
        <f>$I33      +$K33      +$M33      +$O33</f>
        <v>1237421</v>
      </c>
      <c r="R33" s="48">
        <f>IF(($H33      =0),0,((($J33      -$H33      )/$H33      )*100))</f>
        <v>-49</v>
      </c>
      <c r="S33" s="49">
        <f>IF(($I33      =0),0,((($K33      -$I33      )/$I33      )*100))</f>
        <v>59.868492897524426</v>
      </c>
      <c r="T33" s="48">
        <f>IF(($E33      =0),0,(($P33      /$E33      )*100))</f>
        <v>37.75</v>
      </c>
      <c r="U33" s="50">
        <f>IF(($E33      =0),0,(($Q33      /$E33      )*100))</f>
        <v>103.11841666666666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476172</v>
      </c>
      <c r="J34" s="97">
        <f t="shared" si="17"/>
        <v>153000</v>
      </c>
      <c r="K34" s="98">
        <f t="shared" si="17"/>
        <v>761249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453000</v>
      </c>
      <c r="Q34" s="98">
        <f>$I34      +$K34      +$M34      +$O34</f>
        <v>1237421</v>
      </c>
      <c r="R34" s="52">
        <f>IF(($H34      =0),0,((($J34      -$H34      )/$H34      )*100))</f>
        <v>-49</v>
      </c>
      <c r="S34" s="53">
        <f>IF(($I34      =0),0,((($K34      -$I34      )/$I34      )*100))</f>
        <v>59.868492897524426</v>
      </c>
      <c r="T34" s="52">
        <f>IF($E34   =0,0,($P34   /$E34   )*100)</f>
        <v>37.75</v>
      </c>
      <c r="U34" s="54">
        <f>IF($E34   =0,0,($Q34   /$E34   )*100)</f>
        <v>103.11841666666666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5000000</v>
      </c>
      <c r="H52" s="94"/>
      <c r="I52" s="95"/>
      <c r="J52" s="94">
        <v>1083000</v>
      </c>
      <c r="K52" s="95"/>
      <c r="L52" s="94"/>
      <c r="M52" s="95"/>
      <c r="N52" s="94"/>
      <c r="O52" s="95"/>
      <c r="P52" s="94">
        <f t="shared" si="27"/>
        <v>1083000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10.83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5000000</v>
      </c>
      <c r="H54" s="97">
        <f t="shared" si="33"/>
        <v>0</v>
      </c>
      <c r="I54" s="98">
        <f t="shared" si="33"/>
        <v>0</v>
      </c>
      <c r="J54" s="97">
        <f t="shared" si="33"/>
        <v>1083000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1083000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10.83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14200000</v>
      </c>
      <c r="C68" s="105">
        <f>SUM(C9:C15,C18:C24,C27:C30,C33,C36:C40,C43:C53,C56:C59,C62:C66)</f>
        <v>0</v>
      </c>
      <c r="D68" s="105"/>
      <c r="E68" s="105">
        <f t="shared" si="35"/>
        <v>14200000</v>
      </c>
      <c r="F68" s="106">
        <f t="shared" ref="F68:O68" si="43">SUM(F9:F15,F18:F24,F27:F30,F33,F36:F40,F43:F53,F56:F59,F62:F66)</f>
        <v>14200000</v>
      </c>
      <c r="G68" s="107">
        <f t="shared" si="43"/>
        <v>8840000</v>
      </c>
      <c r="H68" s="106">
        <f t="shared" si="43"/>
        <v>543000</v>
      </c>
      <c r="I68" s="107">
        <f t="shared" si="43"/>
        <v>1421266</v>
      </c>
      <c r="J68" s="106">
        <f t="shared" si="43"/>
        <v>1236000</v>
      </c>
      <c r="K68" s="107">
        <f t="shared" si="43"/>
        <v>3123988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1779000</v>
      </c>
      <c r="Q68" s="107">
        <f t="shared" si="37"/>
        <v>4545254</v>
      </c>
      <c r="R68" s="61">
        <f t="shared" si="38"/>
        <v>127.62430939226519</v>
      </c>
      <c r="S68" s="62">
        <f t="shared" si="39"/>
        <v>119.80318955072448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12.528169014084506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32.008830985915495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10710000</v>
      </c>
      <c r="C70" s="93">
        <v>-15000</v>
      </c>
      <c r="D70" s="93"/>
      <c r="E70" s="93">
        <f>$B70      +$C70      +$D70</f>
        <v>10695000</v>
      </c>
      <c r="F70" s="94">
        <v>10695000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10710000</v>
      </c>
      <c r="C72" s="102">
        <f>SUM(C70:C71)</f>
        <v>-15000</v>
      </c>
      <c r="D72" s="102"/>
      <c r="E72" s="102">
        <f>$B72      +$C72      +$D72</f>
        <v>10695000</v>
      </c>
      <c r="F72" s="103">
        <f t="shared" ref="F72:O72" si="44">SUM(F70:F71)</f>
        <v>10695000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10710000</v>
      </c>
      <c r="C73" s="105">
        <f>SUM(C70:C71)</f>
        <v>-15000</v>
      </c>
      <c r="D73" s="105"/>
      <c r="E73" s="105">
        <f>$B73      +$C73      +$D73</f>
        <v>10695000</v>
      </c>
      <c r="F73" s="106">
        <f t="shared" ref="F73:O73" si="45">SUM(F70:F71)</f>
        <v>10695000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24910000</v>
      </c>
      <c r="C74" s="105">
        <f>SUM(C9:C15,C18:C24,C27:C30,C33,C36:C40,C43:C53,C56:C59,C62:C66,C70:C71)</f>
        <v>-15000</v>
      </c>
      <c r="D74" s="105"/>
      <c r="E74" s="105">
        <f>$B74      +$C74      +$D74</f>
        <v>24895000</v>
      </c>
      <c r="F74" s="106">
        <f t="shared" ref="F74:O74" si="46">SUM(F9:F15,F18:F24,F27:F30,F33,F36:F40,F43:F53,F56:F59,F62:F66,F70:F71)</f>
        <v>24895000</v>
      </c>
      <c r="G74" s="107">
        <f t="shared" si="46"/>
        <v>8840000</v>
      </c>
      <c r="H74" s="106">
        <f t="shared" si="46"/>
        <v>543000</v>
      </c>
      <c r="I74" s="107">
        <f t="shared" si="46"/>
        <v>1421266</v>
      </c>
      <c r="J74" s="106">
        <f t="shared" si="46"/>
        <v>1236000</v>
      </c>
      <c r="K74" s="107">
        <f t="shared" si="46"/>
        <v>3123988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1779000</v>
      </c>
      <c r="Q74" s="107">
        <f>$I74      +$K74      +$M74      +$O74</f>
        <v>4545254</v>
      </c>
      <c r="R74" s="61">
        <f>IF(($H74      =0),0,((($J74      -$H74      )/$H74      )*100))</f>
        <v>127.62430939226519</v>
      </c>
      <c r="S74" s="62">
        <f>IF(($I74      =0),0,((($K74      -$I74      )/$I74      )*100))</f>
        <v>119.80318955072448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7.1460132556738305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18.257698332998594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3131000</v>
      </c>
      <c r="C87" s="119">
        <f t="shared" si="55"/>
        <v>0</v>
      </c>
      <c r="D87" s="119">
        <f t="shared" si="55"/>
        <v>0</v>
      </c>
      <c r="E87" s="119">
        <f t="shared" si="55"/>
        <v>3131000</v>
      </c>
      <c r="F87" s="119">
        <f t="shared" si="55"/>
        <v>0</v>
      </c>
      <c r="G87" s="119">
        <f t="shared" si="55"/>
        <v>0</v>
      </c>
      <c r="H87" s="119">
        <f t="shared" si="55"/>
        <v>676000</v>
      </c>
      <c r="I87" s="119">
        <f t="shared" si="55"/>
        <v>0</v>
      </c>
      <c r="J87" s="119">
        <f t="shared" si="55"/>
        <v>1365000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2041000</v>
      </c>
      <c r="Q87" s="120">
        <f t="shared" si="55"/>
        <v>0</v>
      </c>
      <c r="R87" s="85">
        <f t="shared" si="55"/>
        <v>101.92307692307692</v>
      </c>
      <c r="S87" s="85">
        <f t="shared" si="55"/>
        <v>0</v>
      </c>
      <c r="T87" s="86">
        <f>IF(SUM($E88:$E96) =0,0,(P87   /SUM($E88:$E96) )*100)</f>
        <v>65.18684126477163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2041000</v>
      </c>
      <c r="C91" s="93"/>
      <c r="D91" s="93"/>
      <c r="E91" s="93">
        <f t="shared" si="56"/>
        <v>2041000</v>
      </c>
      <c r="F91" s="93">
        <v>0</v>
      </c>
      <c r="G91" s="93">
        <v>0</v>
      </c>
      <c r="H91" s="93">
        <v>676000</v>
      </c>
      <c r="I91" s="93"/>
      <c r="J91" s="93">
        <v>1365000</v>
      </c>
      <c r="K91" s="93"/>
      <c r="L91" s="93"/>
      <c r="M91" s="93"/>
      <c r="N91" s="93"/>
      <c r="O91" s="93"/>
      <c r="P91" s="93">
        <f t="shared" si="57"/>
        <v>2041000</v>
      </c>
      <c r="Q91" s="93">
        <f t="shared" si="58"/>
        <v>0</v>
      </c>
      <c r="R91" s="89">
        <f t="shared" si="59"/>
        <v>101.92307692307692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1090000</v>
      </c>
      <c r="C93" s="93"/>
      <c r="D93" s="93"/>
      <c r="E93" s="93">
        <f t="shared" si="56"/>
        <v>1090000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3131000</v>
      </c>
      <c r="C114" s="128">
        <f t="shared" si="69"/>
        <v>0</v>
      </c>
      <c r="D114" s="128">
        <f t="shared" si="69"/>
        <v>0</v>
      </c>
      <c r="E114" s="128">
        <f t="shared" si="69"/>
        <v>3131000</v>
      </c>
      <c r="F114" s="128">
        <f t="shared" si="69"/>
        <v>0</v>
      </c>
      <c r="G114" s="128">
        <f t="shared" si="69"/>
        <v>0</v>
      </c>
      <c r="H114" s="128">
        <f t="shared" si="69"/>
        <v>676000</v>
      </c>
      <c r="I114" s="128">
        <f t="shared" si="69"/>
        <v>0</v>
      </c>
      <c r="J114" s="128">
        <f t="shared" si="69"/>
        <v>1365000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2041000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0.65186841264771633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3131000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3131000</v>
      </c>
      <c r="F115" s="130">
        <f t="shared" si="70"/>
        <v>0</v>
      </c>
      <c r="G115" s="130">
        <f t="shared" si="70"/>
        <v>0</v>
      </c>
      <c r="H115" s="130">
        <f t="shared" si="70"/>
        <v>676000</v>
      </c>
      <c r="I115" s="130">
        <f t="shared" si="70"/>
        <v>0</v>
      </c>
      <c r="J115" s="130">
        <f t="shared" si="70"/>
        <v>1365000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2041000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0.65186841264771633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SCZgwizd7zxArurMvkDmPFzE5oSn5W4Rq3LurFeTaAhc3Wu5XmApotFMVMYCqHt7vqYdyMP/2DTmGzcBrRIOMw==" saltValue="M54bLV5WAbq5BMe7jpMw8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749000</v>
      </c>
      <c r="I10" s="95">
        <v>748682</v>
      </c>
      <c r="J10" s="94">
        <v>38000</v>
      </c>
      <c r="K10" s="95">
        <v>198375</v>
      </c>
      <c r="L10" s="94"/>
      <c r="M10" s="95"/>
      <c r="N10" s="94"/>
      <c r="O10" s="95"/>
      <c r="P10" s="94">
        <f t="shared" ref="P10:P16" si="1">$H10      +$J10      +$L10      +$N10</f>
        <v>787000</v>
      </c>
      <c r="Q10" s="95">
        <f t="shared" ref="Q10:Q16" si="2">$I10      +$K10      +$M10      +$O10</f>
        <v>947057</v>
      </c>
      <c r="R10" s="48">
        <f t="shared" ref="R10:R16" si="3">IF(($H10      =0),0,((($J10      -$H10      )/$H10      )*100))</f>
        <v>-94.926568758344459</v>
      </c>
      <c r="S10" s="49">
        <f t="shared" ref="S10:S16" si="4">IF(($I10      =0),0,((($K10      -$I10      )/$I10      )*100))</f>
        <v>-73.503436706104864</v>
      </c>
      <c r="T10" s="48">
        <f t="shared" ref="T10:T15" si="5">IF(($E10      =0),0,(($P10      /$E10      )*100))</f>
        <v>26.233333333333331</v>
      </c>
      <c r="U10" s="50">
        <f t="shared" ref="U10:U15" si="6">IF(($E10      =0),0,(($Q10      /$E10      )*100))</f>
        <v>31.568566666666666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749000</v>
      </c>
      <c r="I16" s="98">
        <f t="shared" si="7"/>
        <v>748682</v>
      </c>
      <c r="J16" s="97">
        <f t="shared" si="7"/>
        <v>38000</v>
      </c>
      <c r="K16" s="98">
        <f t="shared" si="7"/>
        <v>198375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787000</v>
      </c>
      <c r="Q16" s="98">
        <f t="shared" si="2"/>
        <v>947057</v>
      </c>
      <c r="R16" s="52">
        <f t="shared" si="3"/>
        <v>-94.926568758344459</v>
      </c>
      <c r="S16" s="53">
        <f t="shared" si="4"/>
        <v>-73.503436706104864</v>
      </c>
      <c r="T16" s="52">
        <f>IF((SUM($E9:$E13))=0,0,(P16/(SUM($E9:$E13))*100))</f>
        <v>26.233333333333331</v>
      </c>
      <c r="U16" s="54">
        <f>IF((SUM($E9:$E13))=0,0,(Q16/(SUM($E9:$E13))*100))</f>
        <v>31.568566666666666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1231000</v>
      </c>
      <c r="C33" s="93"/>
      <c r="D33" s="93"/>
      <c r="E33" s="93">
        <f>$B33      +$C33      +$D33</f>
        <v>1231000</v>
      </c>
      <c r="F33" s="94">
        <v>1231000</v>
      </c>
      <c r="G33" s="95">
        <v>862000</v>
      </c>
      <c r="H33" s="94">
        <v>180000</v>
      </c>
      <c r="I33" s="95">
        <v>102000</v>
      </c>
      <c r="J33" s="94">
        <v>150000</v>
      </c>
      <c r="K33" s="95">
        <v>387113</v>
      </c>
      <c r="L33" s="94"/>
      <c r="M33" s="95"/>
      <c r="N33" s="94"/>
      <c r="O33" s="95"/>
      <c r="P33" s="94">
        <f>$H33      +$J33      +$L33      +$N33</f>
        <v>330000</v>
      </c>
      <c r="Q33" s="95">
        <f>$I33      +$K33      +$M33      +$O33</f>
        <v>489113</v>
      </c>
      <c r="R33" s="48">
        <f>IF(($H33      =0),0,((($J33      -$H33      )/$H33      )*100))</f>
        <v>-16.666666666666664</v>
      </c>
      <c r="S33" s="49">
        <f>IF(($I33      =0),0,((($K33      -$I33      )/$I33      )*100))</f>
        <v>279.52254901960782</v>
      </c>
      <c r="T33" s="48">
        <f>IF(($E33      =0),0,(($P33      /$E33      )*100))</f>
        <v>26.807473598700245</v>
      </c>
      <c r="U33" s="50">
        <f>IF(($E33      =0),0,(($Q33      /$E33      )*100))</f>
        <v>39.732981316003254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1231000</v>
      </c>
      <c r="C34" s="96">
        <f>C33</f>
        <v>0</v>
      </c>
      <c r="D34" s="96"/>
      <c r="E34" s="96">
        <f>$B34      +$C34      +$D34</f>
        <v>1231000</v>
      </c>
      <c r="F34" s="97">
        <f t="shared" ref="F34:O34" si="17">F33</f>
        <v>1231000</v>
      </c>
      <c r="G34" s="98">
        <f t="shared" si="17"/>
        <v>862000</v>
      </c>
      <c r="H34" s="97">
        <f t="shared" si="17"/>
        <v>180000</v>
      </c>
      <c r="I34" s="98">
        <f t="shared" si="17"/>
        <v>102000</v>
      </c>
      <c r="J34" s="97">
        <f t="shared" si="17"/>
        <v>150000</v>
      </c>
      <c r="K34" s="98">
        <f t="shared" si="17"/>
        <v>387113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330000</v>
      </c>
      <c r="Q34" s="98">
        <f>$I34      +$K34      +$M34      +$O34</f>
        <v>489113</v>
      </c>
      <c r="R34" s="52">
        <f>IF(($H34      =0),0,((($J34      -$H34      )/$H34      )*100))</f>
        <v>-16.666666666666664</v>
      </c>
      <c r="S34" s="53">
        <f>IF(($I34      =0),0,((($K34      -$I34      )/$I34      )*100))</f>
        <v>279.52254901960782</v>
      </c>
      <c r="T34" s="52">
        <f>IF($E34   =0,0,($P34   /$E34   )*100)</f>
        <v>26.807473598700245</v>
      </c>
      <c r="U34" s="54">
        <f>IF($E34   =0,0,($Q34   /$E34   )*100)</f>
        <v>39.732981316003254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47971000</v>
      </c>
      <c r="C37" s="93"/>
      <c r="D37" s="93"/>
      <c r="E37" s="93">
        <f t="shared" si="18"/>
        <v>47971000</v>
      </c>
      <c r="F37" s="94">
        <v>47971000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47971000</v>
      </c>
      <c r="C41" s="96">
        <f>SUM(C36:C40)</f>
        <v>0</v>
      </c>
      <c r="D41" s="96"/>
      <c r="E41" s="96">
        <f t="shared" si="18"/>
        <v>47971000</v>
      </c>
      <c r="F41" s="97">
        <f t="shared" ref="F41:O41" si="25">SUM(F36:F40)</f>
        <v>47971000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60000000</v>
      </c>
      <c r="C52" s="93"/>
      <c r="D52" s="93"/>
      <c r="E52" s="93">
        <f t="shared" si="26"/>
        <v>60000000</v>
      </c>
      <c r="F52" s="94">
        <v>60000000</v>
      </c>
      <c r="G52" s="95">
        <v>48000000</v>
      </c>
      <c r="H52" s="94">
        <v>10347000</v>
      </c>
      <c r="I52" s="95">
        <v>11021764</v>
      </c>
      <c r="J52" s="94">
        <v>11507000</v>
      </c>
      <c r="K52" s="95">
        <v>403405</v>
      </c>
      <c r="L52" s="94"/>
      <c r="M52" s="95"/>
      <c r="N52" s="94"/>
      <c r="O52" s="95"/>
      <c r="P52" s="94">
        <f t="shared" si="27"/>
        <v>21854000</v>
      </c>
      <c r="Q52" s="95">
        <f t="shared" si="28"/>
        <v>11425169</v>
      </c>
      <c r="R52" s="48">
        <f t="shared" si="29"/>
        <v>11.210979027737508</v>
      </c>
      <c r="S52" s="49">
        <f t="shared" si="30"/>
        <v>-96.339923446010999</v>
      </c>
      <c r="T52" s="48">
        <f t="shared" si="31"/>
        <v>36.423333333333332</v>
      </c>
      <c r="U52" s="50">
        <f t="shared" si="32"/>
        <v>19.041948333333334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60000000</v>
      </c>
      <c r="C54" s="96">
        <f>SUM(C43:C53)</f>
        <v>0</v>
      </c>
      <c r="D54" s="96"/>
      <c r="E54" s="96">
        <f t="shared" si="26"/>
        <v>60000000</v>
      </c>
      <c r="F54" s="97">
        <f t="shared" ref="F54:O54" si="33">SUM(F43:F53)</f>
        <v>60000000</v>
      </c>
      <c r="G54" s="98">
        <f t="shared" si="33"/>
        <v>48000000</v>
      </c>
      <c r="H54" s="97">
        <f t="shared" si="33"/>
        <v>10347000</v>
      </c>
      <c r="I54" s="98">
        <f t="shared" si="33"/>
        <v>11021764</v>
      </c>
      <c r="J54" s="97">
        <f t="shared" si="33"/>
        <v>11507000</v>
      </c>
      <c r="K54" s="98">
        <f t="shared" si="33"/>
        <v>403405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21854000</v>
      </c>
      <c r="Q54" s="98">
        <f t="shared" si="28"/>
        <v>11425169</v>
      </c>
      <c r="R54" s="52">
        <f t="shared" si="29"/>
        <v>11.210979027737508</v>
      </c>
      <c r="S54" s="53">
        <f t="shared" si="30"/>
        <v>-96.339923446010999</v>
      </c>
      <c r="T54" s="52">
        <f>IF((+$E44+$E46+$E48+$E49+$E52) =0,0,(P54   /(+$E44+$E46+$E48+$E49+$E52) )*100)</f>
        <v>36.423333333333332</v>
      </c>
      <c r="U54" s="54">
        <f>IF((+$E44+$E46+$E48+$E49+$E52) =0,0,(Q54   /(+$E44+$E46+$E48+$E49+$E52) )*100)</f>
        <v>19.041948333333334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112202000</v>
      </c>
      <c r="C68" s="105">
        <f>SUM(C9:C15,C18:C24,C27:C30,C33,C36:C40,C43:C53,C56:C59,C62:C66)</f>
        <v>0</v>
      </c>
      <c r="D68" s="105"/>
      <c r="E68" s="105">
        <f t="shared" si="35"/>
        <v>112202000</v>
      </c>
      <c r="F68" s="106">
        <f t="shared" ref="F68:O68" si="43">SUM(F9:F15,F18:F24,F27:F30,F33,F36:F40,F43:F53,F56:F59,F62:F66)</f>
        <v>112202000</v>
      </c>
      <c r="G68" s="107">
        <f t="shared" si="43"/>
        <v>51862000</v>
      </c>
      <c r="H68" s="106">
        <f t="shared" si="43"/>
        <v>11276000</v>
      </c>
      <c r="I68" s="107">
        <f t="shared" si="43"/>
        <v>11872446</v>
      </c>
      <c r="J68" s="106">
        <f t="shared" si="43"/>
        <v>11695000</v>
      </c>
      <c r="K68" s="107">
        <f t="shared" si="43"/>
        <v>988893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22971000</v>
      </c>
      <c r="Q68" s="107">
        <f t="shared" si="37"/>
        <v>12861339</v>
      </c>
      <c r="R68" s="61">
        <f t="shared" si="38"/>
        <v>3.7158566867683573</v>
      </c>
      <c r="S68" s="62">
        <f t="shared" si="39"/>
        <v>-91.670688584306887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35.763105042736377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20.023569615917548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69216000</v>
      </c>
      <c r="C70" s="93">
        <v>-408000</v>
      </c>
      <c r="D70" s="93"/>
      <c r="E70" s="93">
        <f>$B70      +$C70      +$D70</f>
        <v>68808000</v>
      </c>
      <c r="F70" s="94">
        <v>68808000</v>
      </c>
      <c r="G70" s="95">
        <v>51000000</v>
      </c>
      <c r="H70" s="94">
        <v>17358000</v>
      </c>
      <c r="I70" s="95">
        <v>745824</v>
      </c>
      <c r="J70" s="94">
        <v>24325000</v>
      </c>
      <c r="K70" s="95"/>
      <c r="L70" s="94"/>
      <c r="M70" s="95"/>
      <c r="N70" s="94"/>
      <c r="O70" s="95"/>
      <c r="P70" s="94">
        <f>$H70      +$J70      +$L70      +$N70</f>
        <v>41683000</v>
      </c>
      <c r="Q70" s="95">
        <f>$I70      +$K70      +$M70      +$O70</f>
        <v>745824</v>
      </c>
      <c r="R70" s="48">
        <f>IF(($H70      =0),0,((($J70      -$H70      )/$H70      )*100))</f>
        <v>40.137112570572647</v>
      </c>
      <c r="S70" s="49">
        <f>IF(($I70      =0),0,((($K70      -$I70      )/$I70      )*100))</f>
        <v>-100</v>
      </c>
      <c r="T70" s="48">
        <f>IF(($E70      =0),0,(($P70      /$E70      )*100))</f>
        <v>60.578711777700263</v>
      </c>
      <c r="U70" s="50">
        <f>IF(($E70      =0),0,(($Q70      /$E70      )*100))</f>
        <v>1.0839204743634461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69216000</v>
      </c>
      <c r="C72" s="102">
        <f>SUM(C70:C71)</f>
        <v>-408000</v>
      </c>
      <c r="D72" s="102"/>
      <c r="E72" s="102">
        <f>$B72      +$C72      +$D72</f>
        <v>68808000</v>
      </c>
      <c r="F72" s="103">
        <f t="shared" ref="F72:O72" si="44">SUM(F70:F71)</f>
        <v>68808000</v>
      </c>
      <c r="G72" s="104">
        <f t="shared" si="44"/>
        <v>51000000</v>
      </c>
      <c r="H72" s="103">
        <f t="shared" si="44"/>
        <v>17358000</v>
      </c>
      <c r="I72" s="104">
        <f t="shared" si="44"/>
        <v>745824</v>
      </c>
      <c r="J72" s="103">
        <f t="shared" si="44"/>
        <v>24325000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41683000</v>
      </c>
      <c r="Q72" s="104">
        <f>$I72      +$K72      +$M72      +$O72</f>
        <v>745824</v>
      </c>
      <c r="R72" s="57">
        <f>IF(($H72      =0),0,((($J72      -$H72      )/$H72      )*100))</f>
        <v>40.137112570572647</v>
      </c>
      <c r="S72" s="58">
        <f>IF(($I72      =0),0,((($K72      -$I72      )/$I72      )*100))</f>
        <v>-100</v>
      </c>
      <c r="T72" s="57">
        <f>IF(($E70      =0),0,(($P70      /$E70      )*100))</f>
        <v>60.578711777700263</v>
      </c>
      <c r="U72" s="59">
        <f>IF($E70   =0,0,($Q70   /$E70 )*100)</f>
        <v>1.0839204743634461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69216000</v>
      </c>
      <c r="C73" s="105">
        <f>SUM(C70:C71)</f>
        <v>-408000</v>
      </c>
      <c r="D73" s="105"/>
      <c r="E73" s="105">
        <f>$B73      +$C73      +$D73</f>
        <v>68808000</v>
      </c>
      <c r="F73" s="106">
        <f t="shared" ref="F73:O73" si="45">SUM(F70:F71)</f>
        <v>68808000</v>
      </c>
      <c r="G73" s="107">
        <f t="shared" si="45"/>
        <v>51000000</v>
      </c>
      <c r="H73" s="106">
        <f t="shared" si="45"/>
        <v>17358000</v>
      </c>
      <c r="I73" s="107">
        <f t="shared" si="45"/>
        <v>745824</v>
      </c>
      <c r="J73" s="106">
        <f t="shared" si="45"/>
        <v>24325000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41683000</v>
      </c>
      <c r="Q73" s="107">
        <f>$I73      +$K73      +$M73      +$O73</f>
        <v>745824</v>
      </c>
      <c r="R73" s="61">
        <f>IF(($H73      =0),0,((($J73      -$H73      )/$H73      )*100))</f>
        <v>40.137112570572647</v>
      </c>
      <c r="S73" s="62">
        <f>IF(($I73      =0),0,((($K73      -$I73      )/$I73      )*100))</f>
        <v>-100</v>
      </c>
      <c r="T73" s="61">
        <f>IF(($E70      =0),0,(($P70      /$E70      )*100))</f>
        <v>60.578711777700263</v>
      </c>
      <c r="U73" s="65">
        <f>IF($E70   =0,0,($Q70   /$E70 )*100)</f>
        <v>1.0839204743634461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181418000</v>
      </c>
      <c r="C74" s="105">
        <f>SUM(C9:C15,C18:C24,C27:C30,C33,C36:C40,C43:C53,C56:C59,C62:C66,C70:C71)</f>
        <v>-408000</v>
      </c>
      <c r="D74" s="105"/>
      <c r="E74" s="105">
        <f>$B74      +$C74      +$D74</f>
        <v>181010000</v>
      </c>
      <c r="F74" s="106">
        <f t="shared" ref="F74:O74" si="46">SUM(F9:F15,F18:F24,F27:F30,F33,F36:F40,F43:F53,F56:F59,F62:F66,F70:F71)</f>
        <v>181010000</v>
      </c>
      <c r="G74" s="107">
        <f t="shared" si="46"/>
        <v>102862000</v>
      </c>
      <c r="H74" s="106">
        <f t="shared" si="46"/>
        <v>28634000</v>
      </c>
      <c r="I74" s="107">
        <f t="shared" si="46"/>
        <v>12618270</v>
      </c>
      <c r="J74" s="106">
        <f t="shared" si="46"/>
        <v>36020000</v>
      </c>
      <c r="K74" s="107">
        <f t="shared" si="46"/>
        <v>988893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64654000</v>
      </c>
      <c r="Q74" s="107">
        <f>$I74      +$K74      +$M74      +$O74</f>
        <v>13607163</v>
      </c>
      <c r="R74" s="61">
        <f>IF(($H74      =0),0,((($J74      -$H74      )/$H74      )*100))</f>
        <v>25.794510023049522</v>
      </c>
      <c r="S74" s="62">
        <f>IF(($I74      =0),0,((($K74      -$I74      )/$I74      )*100))</f>
        <v>-92.163006497721156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48.59777959846361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10.227950450619742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2004000</v>
      </c>
      <c r="C87" s="119">
        <f t="shared" si="55"/>
        <v>0</v>
      </c>
      <c r="D87" s="119">
        <f t="shared" si="55"/>
        <v>0</v>
      </c>
      <c r="E87" s="119">
        <f t="shared" si="55"/>
        <v>2004000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704000</v>
      </c>
      <c r="C91" s="93"/>
      <c r="D91" s="93"/>
      <c r="E91" s="93">
        <f t="shared" si="56"/>
        <v>704000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1300000</v>
      </c>
      <c r="C93" s="93"/>
      <c r="D93" s="93"/>
      <c r="E93" s="93">
        <f t="shared" si="56"/>
        <v>1300000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2004000</v>
      </c>
      <c r="C114" s="128">
        <f t="shared" si="69"/>
        <v>0</v>
      </c>
      <c r="D114" s="128">
        <f t="shared" si="69"/>
        <v>0</v>
      </c>
      <c r="E114" s="128">
        <f t="shared" si="69"/>
        <v>2004000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2004000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2004000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9FC4VnIYCoo1So+DqWnFBUhH3diK32Zw0XUNbmG9ADMjJD8DFQ8hYQMbO7FVRmzPbbpflUKqNaChufUoXDhDsw==" saltValue="11cBt+8BYqYPhzVIq3Ax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1111000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1111000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37.033333333333331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1111000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1111000</v>
      </c>
      <c r="Q16" s="98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37.033333333333331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/>
      <c r="J33" s="94">
        <v>476000</v>
      </c>
      <c r="K33" s="95"/>
      <c r="L33" s="94"/>
      <c r="M33" s="95"/>
      <c r="N33" s="94"/>
      <c r="O33" s="95"/>
      <c r="P33" s="94">
        <f>$H33      +$J33      +$L33      +$N33</f>
        <v>776000</v>
      </c>
      <c r="Q33" s="95">
        <f>$I33      +$K33      +$M33      +$O33</f>
        <v>0</v>
      </c>
      <c r="R33" s="48">
        <f>IF(($H33      =0),0,((($J33      -$H33      )/$H33      )*100))</f>
        <v>58.666666666666664</v>
      </c>
      <c r="S33" s="49">
        <f>IF(($I33      =0),0,((($K33      -$I33      )/$I33      )*100))</f>
        <v>0</v>
      </c>
      <c r="T33" s="48">
        <f>IF(($E33      =0),0,(($P33      /$E33      )*100))</f>
        <v>64.666666666666657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0</v>
      </c>
      <c r="J34" s="97">
        <f t="shared" si="17"/>
        <v>476000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776000</v>
      </c>
      <c r="Q34" s="98">
        <f>$I34      +$K34      +$M34      +$O34</f>
        <v>0</v>
      </c>
      <c r="R34" s="52">
        <f>IF(($H34      =0),0,((($J34      -$H34      )/$H34      )*100))</f>
        <v>58.666666666666664</v>
      </c>
      <c r="S34" s="53">
        <f>IF(($I34      =0),0,((($K34      -$I34      )/$I34      )*100))</f>
        <v>0</v>
      </c>
      <c r="T34" s="52">
        <f>IF($E34   =0,0,($P34   /$E34   )*100)</f>
        <v>64.666666666666657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302000</v>
      </c>
      <c r="C37" s="93"/>
      <c r="D37" s="93"/>
      <c r="E37" s="93">
        <f t="shared" si="18"/>
        <v>302000</v>
      </c>
      <c r="F37" s="94">
        <v>302000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302000</v>
      </c>
      <c r="C41" s="96">
        <f>SUM(C36:C40)</f>
        <v>0</v>
      </c>
      <c r="D41" s="96"/>
      <c r="E41" s="96">
        <f t="shared" si="18"/>
        <v>302000</v>
      </c>
      <c r="F41" s="97">
        <f t="shared" ref="F41:O41" si="25">SUM(F36:F40)</f>
        <v>302000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11000000</v>
      </c>
      <c r="C53" s="93"/>
      <c r="D53" s="93"/>
      <c r="E53" s="93">
        <f t="shared" si="26"/>
        <v>11000000</v>
      </c>
      <c r="F53" s="94">
        <v>11000000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11000000</v>
      </c>
      <c r="C54" s="96">
        <f>SUM(C43:C53)</f>
        <v>0</v>
      </c>
      <c r="D54" s="96"/>
      <c r="E54" s="96">
        <f t="shared" si="26"/>
        <v>11000000</v>
      </c>
      <c r="F54" s="97">
        <f t="shared" ref="F54:O54" si="33">SUM(F43:F53)</f>
        <v>11000000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15502000</v>
      </c>
      <c r="C68" s="105">
        <f>SUM(C9:C15,C18:C24,C27:C30,C33,C36:C40,C43:C53,C56:C59,C62:C66)</f>
        <v>0</v>
      </c>
      <c r="D68" s="105"/>
      <c r="E68" s="105">
        <f t="shared" si="35"/>
        <v>15502000</v>
      </c>
      <c r="F68" s="106">
        <f t="shared" ref="F68:O68" si="43">SUM(F9:F15,F18:F24,F27:F30,F33,F36:F40,F43:F53,F56:F59,F62:F66)</f>
        <v>15502000</v>
      </c>
      <c r="G68" s="107">
        <f t="shared" si="43"/>
        <v>3840000</v>
      </c>
      <c r="H68" s="106">
        <f t="shared" si="43"/>
        <v>1411000</v>
      </c>
      <c r="I68" s="107">
        <f t="shared" si="43"/>
        <v>0</v>
      </c>
      <c r="J68" s="106">
        <f t="shared" si="43"/>
        <v>476000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1887000</v>
      </c>
      <c r="Q68" s="107">
        <f t="shared" si="37"/>
        <v>0</v>
      </c>
      <c r="R68" s="61">
        <f t="shared" si="38"/>
        <v>-66.265060240963862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44.928571428571431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26620000</v>
      </c>
      <c r="C70" s="93">
        <v>-62000</v>
      </c>
      <c r="D70" s="93"/>
      <c r="E70" s="93">
        <f>$B70      +$C70      +$D70</f>
        <v>26558000</v>
      </c>
      <c r="F70" s="94">
        <v>26558000</v>
      </c>
      <c r="G70" s="95">
        <v>23320000</v>
      </c>
      <c r="H70" s="94">
        <v>5784000</v>
      </c>
      <c r="I70" s="95">
        <v>6023192</v>
      </c>
      <c r="J70" s="94">
        <v>11176000</v>
      </c>
      <c r="K70" s="95">
        <v>996925</v>
      </c>
      <c r="L70" s="94"/>
      <c r="M70" s="95"/>
      <c r="N70" s="94"/>
      <c r="O70" s="95"/>
      <c r="P70" s="94">
        <f>$H70      +$J70      +$L70      +$N70</f>
        <v>16960000</v>
      </c>
      <c r="Q70" s="95">
        <f>$I70      +$K70      +$M70      +$O70</f>
        <v>7020117</v>
      </c>
      <c r="R70" s="48">
        <f>IF(($H70      =0),0,((($J70      -$H70      )/$H70      )*100))</f>
        <v>93.222683264177036</v>
      </c>
      <c r="S70" s="49">
        <f>IF(($I70      =0),0,((($K70      -$I70      )/$I70      )*100))</f>
        <v>-83.448560165440526</v>
      </c>
      <c r="T70" s="48">
        <f>IF(($E70      =0),0,(($P70      /$E70      )*100))</f>
        <v>63.860230439039093</v>
      </c>
      <c r="U70" s="50">
        <f>IF(($E70      =0),0,(($Q70      /$E70      )*100))</f>
        <v>26.433153851946685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26620000</v>
      </c>
      <c r="C72" s="102">
        <f>SUM(C70:C71)</f>
        <v>-62000</v>
      </c>
      <c r="D72" s="102"/>
      <c r="E72" s="102">
        <f>$B72      +$C72      +$D72</f>
        <v>26558000</v>
      </c>
      <c r="F72" s="103">
        <f t="shared" ref="F72:O72" si="44">SUM(F70:F71)</f>
        <v>26558000</v>
      </c>
      <c r="G72" s="104">
        <f t="shared" si="44"/>
        <v>23320000</v>
      </c>
      <c r="H72" s="103">
        <f t="shared" si="44"/>
        <v>5784000</v>
      </c>
      <c r="I72" s="104">
        <f t="shared" si="44"/>
        <v>6023192</v>
      </c>
      <c r="J72" s="103">
        <f t="shared" si="44"/>
        <v>11176000</v>
      </c>
      <c r="K72" s="104">
        <f t="shared" si="44"/>
        <v>996925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16960000</v>
      </c>
      <c r="Q72" s="104">
        <f>$I72      +$K72      +$M72      +$O72</f>
        <v>7020117</v>
      </c>
      <c r="R72" s="57">
        <f>IF(($H72      =0),0,((($J72      -$H72      )/$H72      )*100))</f>
        <v>93.222683264177036</v>
      </c>
      <c r="S72" s="58">
        <f>IF(($I72      =0),0,((($K72      -$I72      )/$I72      )*100))</f>
        <v>-83.448560165440526</v>
      </c>
      <c r="T72" s="57">
        <f>IF(($E70      =0),0,(($P70      /$E70      )*100))</f>
        <v>63.860230439039093</v>
      </c>
      <c r="U72" s="59">
        <f>IF($E70   =0,0,($Q70   /$E70 )*100)</f>
        <v>26.433153851946685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26620000</v>
      </c>
      <c r="C73" s="105">
        <f>SUM(C70:C71)</f>
        <v>-62000</v>
      </c>
      <c r="D73" s="105"/>
      <c r="E73" s="105">
        <f>$B73      +$C73      +$D73</f>
        <v>26558000</v>
      </c>
      <c r="F73" s="106">
        <f t="shared" ref="F73:O73" si="45">SUM(F70:F71)</f>
        <v>26558000</v>
      </c>
      <c r="G73" s="107">
        <f t="shared" si="45"/>
        <v>23320000</v>
      </c>
      <c r="H73" s="106">
        <f t="shared" si="45"/>
        <v>5784000</v>
      </c>
      <c r="I73" s="107">
        <f t="shared" si="45"/>
        <v>6023192</v>
      </c>
      <c r="J73" s="106">
        <f t="shared" si="45"/>
        <v>11176000</v>
      </c>
      <c r="K73" s="107">
        <f t="shared" si="45"/>
        <v>996925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16960000</v>
      </c>
      <c r="Q73" s="107">
        <f>$I73      +$K73      +$M73      +$O73</f>
        <v>7020117</v>
      </c>
      <c r="R73" s="61">
        <f>IF(($H73      =0),0,((($J73      -$H73      )/$H73      )*100))</f>
        <v>93.222683264177036</v>
      </c>
      <c r="S73" s="62">
        <f>IF(($I73      =0),0,((($K73      -$I73      )/$I73      )*100))</f>
        <v>-83.448560165440526</v>
      </c>
      <c r="T73" s="61">
        <f>IF(($E70      =0),0,(($P70      /$E70      )*100))</f>
        <v>63.860230439039093</v>
      </c>
      <c r="U73" s="65">
        <f>IF($E70   =0,0,($Q70   /$E70 )*100)</f>
        <v>26.433153851946685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42122000</v>
      </c>
      <c r="C74" s="105">
        <f>SUM(C9:C15,C18:C24,C27:C30,C33,C36:C40,C43:C53,C56:C59,C62:C66,C70:C71)</f>
        <v>-62000</v>
      </c>
      <c r="D74" s="105"/>
      <c r="E74" s="105">
        <f>$B74      +$C74      +$D74</f>
        <v>42060000</v>
      </c>
      <c r="F74" s="106">
        <f t="shared" ref="F74:O74" si="46">SUM(F9:F15,F18:F24,F27:F30,F33,F36:F40,F43:F53,F56:F59,F62:F66,F70:F71)</f>
        <v>42060000</v>
      </c>
      <c r="G74" s="107">
        <f t="shared" si="46"/>
        <v>27160000</v>
      </c>
      <c r="H74" s="106">
        <f t="shared" si="46"/>
        <v>7195000</v>
      </c>
      <c r="I74" s="107">
        <f t="shared" si="46"/>
        <v>6023192</v>
      </c>
      <c r="J74" s="106">
        <f t="shared" si="46"/>
        <v>11652000</v>
      </c>
      <c r="K74" s="107">
        <f t="shared" si="46"/>
        <v>996925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18847000</v>
      </c>
      <c r="Q74" s="107">
        <f>$I74      +$K74      +$M74      +$O74</f>
        <v>7020117</v>
      </c>
      <c r="R74" s="61">
        <f>IF(($H74      =0),0,((($J74      -$H74      )/$H74      )*100))</f>
        <v>61.945795691452396</v>
      </c>
      <c r="S74" s="62">
        <f>IF(($I74      =0),0,((($K74      -$I74      )/$I74      )*100))</f>
        <v>-83.448560165440526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61.275115417127246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22.823710904480134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2288000</v>
      </c>
      <c r="C87" s="119">
        <f t="shared" si="55"/>
        <v>0</v>
      </c>
      <c r="D87" s="119">
        <f t="shared" si="55"/>
        <v>0</v>
      </c>
      <c r="E87" s="119">
        <f t="shared" si="55"/>
        <v>2288000</v>
      </c>
      <c r="F87" s="119">
        <f t="shared" si="55"/>
        <v>0</v>
      </c>
      <c r="G87" s="119">
        <f t="shared" si="55"/>
        <v>0</v>
      </c>
      <c r="H87" s="119">
        <f t="shared" si="55"/>
        <v>871000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871000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38.06818181818182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871000</v>
      </c>
      <c r="C91" s="93"/>
      <c r="D91" s="93"/>
      <c r="E91" s="93">
        <f t="shared" si="56"/>
        <v>871000</v>
      </c>
      <c r="F91" s="93">
        <v>0</v>
      </c>
      <c r="G91" s="93">
        <v>0</v>
      </c>
      <c r="H91" s="93">
        <v>871000</v>
      </c>
      <c r="I91" s="93"/>
      <c r="J91" s="93"/>
      <c r="K91" s="93"/>
      <c r="L91" s="93"/>
      <c r="M91" s="93"/>
      <c r="N91" s="93"/>
      <c r="O91" s="93"/>
      <c r="P91" s="93">
        <f t="shared" si="57"/>
        <v>871000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1417000</v>
      </c>
      <c r="C93" s="93"/>
      <c r="D93" s="93"/>
      <c r="E93" s="93">
        <f t="shared" si="56"/>
        <v>1417000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2288000</v>
      </c>
      <c r="C114" s="128">
        <f t="shared" si="69"/>
        <v>0</v>
      </c>
      <c r="D114" s="128">
        <f t="shared" si="69"/>
        <v>0</v>
      </c>
      <c r="E114" s="128">
        <f t="shared" si="69"/>
        <v>2288000</v>
      </c>
      <c r="F114" s="128">
        <f t="shared" si="69"/>
        <v>0</v>
      </c>
      <c r="G114" s="128">
        <f t="shared" si="69"/>
        <v>0</v>
      </c>
      <c r="H114" s="128">
        <f t="shared" si="69"/>
        <v>871000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871000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0.38068181818181818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2288000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2288000</v>
      </c>
      <c r="F115" s="130">
        <f t="shared" si="70"/>
        <v>0</v>
      </c>
      <c r="G115" s="130">
        <f t="shared" si="70"/>
        <v>0</v>
      </c>
      <c r="H115" s="130">
        <f t="shared" si="70"/>
        <v>871000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871000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0.38068181818181818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G5KgNPHD1/UmsiE+B3AM8afdAVGDk3cxFrwbqhle74lRsOI/NVrgC/vpCAIWaUwiNOxXdQz8+4k8XZrBFR6Kg==" saltValue="Yg7iN8YP7dwtGr94othF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321000</v>
      </c>
      <c r="I10" s="95">
        <v>705270</v>
      </c>
      <c r="J10" s="94">
        <v>883000</v>
      </c>
      <c r="K10" s="95">
        <v>841315</v>
      </c>
      <c r="L10" s="94"/>
      <c r="M10" s="95"/>
      <c r="N10" s="94"/>
      <c r="O10" s="95"/>
      <c r="P10" s="94">
        <f t="shared" ref="P10:P16" si="1">$H10      +$J10      +$L10      +$N10</f>
        <v>1204000</v>
      </c>
      <c r="Q10" s="95">
        <f t="shared" ref="Q10:Q16" si="2">$I10      +$K10      +$M10      +$O10</f>
        <v>1546585</v>
      </c>
      <c r="R10" s="48">
        <f t="shared" ref="R10:R16" si="3">IF(($H10      =0),0,((($J10      -$H10      )/$H10      )*100))</f>
        <v>175.0778816199377</v>
      </c>
      <c r="S10" s="49">
        <f t="shared" ref="S10:S16" si="4">IF(($I10      =0),0,((($K10      -$I10      )/$I10      )*100))</f>
        <v>19.289775546953649</v>
      </c>
      <c r="T10" s="48">
        <f t="shared" ref="T10:T15" si="5">IF(($E10      =0),0,(($P10      /$E10      )*100))</f>
        <v>66.888888888888886</v>
      </c>
      <c r="U10" s="50">
        <f t="shared" ref="U10:U15" si="6">IF(($E10      =0),0,(($Q10      /$E10      )*100))</f>
        <v>85.921388888888899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321000</v>
      </c>
      <c r="I16" s="98">
        <f t="shared" si="7"/>
        <v>705270</v>
      </c>
      <c r="J16" s="97">
        <f t="shared" si="7"/>
        <v>883000</v>
      </c>
      <c r="K16" s="98">
        <f t="shared" si="7"/>
        <v>841315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1204000</v>
      </c>
      <c r="Q16" s="98">
        <f t="shared" si="2"/>
        <v>1546585</v>
      </c>
      <c r="R16" s="52">
        <f t="shared" si="3"/>
        <v>175.0778816199377</v>
      </c>
      <c r="S16" s="53">
        <f t="shared" si="4"/>
        <v>19.289775546953649</v>
      </c>
      <c r="T16" s="52">
        <f>IF((SUM($E9:$E13))=0,0,(P16/(SUM($E9:$E13))*100))</f>
        <v>66.888888888888886</v>
      </c>
      <c r="U16" s="54">
        <f>IF((SUM($E9:$E13))=0,0,(Q16/(SUM($E9:$E13))*100))</f>
        <v>85.921388888888899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1591000</v>
      </c>
      <c r="C20" s="93"/>
      <c r="D20" s="93"/>
      <c r="E20" s="93">
        <f t="shared" si="8"/>
        <v>1591000</v>
      </c>
      <c r="F20" s="94">
        <v>1591000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1591000</v>
      </c>
      <c r="C25" s="96">
        <f>SUM(C18:C24)</f>
        <v>0</v>
      </c>
      <c r="D25" s="96"/>
      <c r="E25" s="96">
        <f t="shared" si="8"/>
        <v>1591000</v>
      </c>
      <c r="F25" s="97">
        <f t="shared" ref="F25:O25" si="15">SUM(F18:F24)</f>
        <v>1591000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3378000</v>
      </c>
      <c r="C30" s="93"/>
      <c r="D30" s="93"/>
      <c r="E30" s="93">
        <f>$B30      +$C30      +$D30</f>
        <v>3378000</v>
      </c>
      <c r="F30" s="94">
        <v>3378000</v>
      </c>
      <c r="G30" s="95">
        <v>2365000</v>
      </c>
      <c r="H30" s="94">
        <v>670000</v>
      </c>
      <c r="I30" s="95">
        <v>377148</v>
      </c>
      <c r="J30" s="94">
        <v>733000</v>
      </c>
      <c r="K30" s="95">
        <v>705937</v>
      </c>
      <c r="L30" s="94"/>
      <c r="M30" s="95"/>
      <c r="N30" s="94"/>
      <c r="O30" s="95"/>
      <c r="P30" s="94">
        <f>$H30      +$J30      +$L30      +$N30</f>
        <v>1403000</v>
      </c>
      <c r="Q30" s="95">
        <f>$I30      +$K30      +$M30      +$O30</f>
        <v>1083085</v>
      </c>
      <c r="R30" s="48">
        <f>IF(($H30      =0),0,((($J30      -$H30      )/$H30      )*100))</f>
        <v>9.4029850746268657</v>
      </c>
      <c r="S30" s="49">
        <f>IF(($I30      =0),0,((($K30      -$I30      )/$I30      )*100))</f>
        <v>87.177712728159776</v>
      </c>
      <c r="T30" s="48">
        <f>IF(($E30      =0),0,(($P30      /$E30      )*100))</f>
        <v>41.533451746595617</v>
      </c>
      <c r="U30" s="50">
        <f>IF(($E30      =0),0,(($Q30      /$E30      )*100))</f>
        <v>32.062907045589107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3378000</v>
      </c>
      <c r="C31" s="96">
        <f>SUM(C27:C30)</f>
        <v>0</v>
      </c>
      <c r="D31" s="96"/>
      <c r="E31" s="96">
        <f>$B31      +$C31      +$D31</f>
        <v>3378000</v>
      </c>
      <c r="F31" s="97">
        <f t="shared" ref="F31:O31" si="16">SUM(F27:F30)</f>
        <v>3378000</v>
      </c>
      <c r="G31" s="98">
        <f t="shared" si="16"/>
        <v>2365000</v>
      </c>
      <c r="H31" s="97">
        <f t="shared" si="16"/>
        <v>670000</v>
      </c>
      <c r="I31" s="98">
        <f t="shared" si="16"/>
        <v>377148</v>
      </c>
      <c r="J31" s="97">
        <f t="shared" si="16"/>
        <v>733000</v>
      </c>
      <c r="K31" s="98">
        <f t="shared" si="16"/>
        <v>705937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1403000</v>
      </c>
      <c r="Q31" s="98">
        <f>$I31      +$K31      +$M31      +$O31</f>
        <v>1083085</v>
      </c>
      <c r="R31" s="52">
        <f>IF(($H31      =0),0,((($J31      -$H31      )/$H31      )*100))</f>
        <v>9.4029850746268657</v>
      </c>
      <c r="S31" s="53">
        <f>IF(($I31      =0),0,((($K31      -$I31      )/$I31      )*100))</f>
        <v>87.177712728159776</v>
      </c>
      <c r="T31" s="52">
        <f>IF($E31   =0,0,($P31   /$E31   )*100)</f>
        <v>41.533451746595617</v>
      </c>
      <c r="U31" s="54">
        <f>IF($E31   =0,0,($Q31   /$E31   )*100)</f>
        <v>32.062907045589107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240000</v>
      </c>
      <c r="I33" s="95">
        <v>115844</v>
      </c>
      <c r="J33" s="94">
        <v>149000</v>
      </c>
      <c r="K33" s="95">
        <v>226194</v>
      </c>
      <c r="L33" s="94"/>
      <c r="M33" s="95"/>
      <c r="N33" s="94"/>
      <c r="O33" s="95"/>
      <c r="P33" s="94">
        <f>$H33      +$J33      +$L33      +$N33</f>
        <v>389000</v>
      </c>
      <c r="Q33" s="95">
        <f>$I33      +$K33      +$M33      +$O33</f>
        <v>342038</v>
      </c>
      <c r="R33" s="48">
        <f>IF(($H33      =0),0,((($J33      -$H33      )/$H33      )*100))</f>
        <v>-37.916666666666664</v>
      </c>
      <c r="S33" s="49">
        <f>IF(($I33      =0),0,((($K33      -$I33      )/$I33      )*100))</f>
        <v>95.257415144504677</v>
      </c>
      <c r="T33" s="48">
        <f>IF(($E33      =0),0,(($P33      /$E33      )*100))</f>
        <v>32.416666666666664</v>
      </c>
      <c r="U33" s="50">
        <f>IF(($E33      =0),0,(($Q33      /$E33      )*100))</f>
        <v>28.503166666666669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240000</v>
      </c>
      <c r="I34" s="98">
        <f t="shared" si="17"/>
        <v>115844</v>
      </c>
      <c r="J34" s="97">
        <f t="shared" si="17"/>
        <v>149000</v>
      </c>
      <c r="K34" s="98">
        <f t="shared" si="17"/>
        <v>226194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389000</v>
      </c>
      <c r="Q34" s="98">
        <f>$I34      +$K34      +$M34      +$O34</f>
        <v>342038</v>
      </c>
      <c r="R34" s="52">
        <f>IF(($H34      =0),0,((($J34      -$H34      )/$H34      )*100))</f>
        <v>-37.916666666666664</v>
      </c>
      <c r="S34" s="53">
        <f>IF(($I34      =0),0,((($K34      -$I34      )/$I34      )*100))</f>
        <v>95.257415144504677</v>
      </c>
      <c r="T34" s="52">
        <f>IF($E34   =0,0,($P34   /$E34   )*100)</f>
        <v>32.416666666666664</v>
      </c>
      <c r="U34" s="54">
        <f>IF($E34   =0,0,($Q34   /$E34   )*100)</f>
        <v>28.503166666666669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7969000</v>
      </c>
      <c r="C68" s="105">
        <f>SUM(C9:C15,C18:C24,C27:C30,C33,C36:C40,C43:C53,C56:C59,C62:C66)</f>
        <v>0</v>
      </c>
      <c r="D68" s="105"/>
      <c r="E68" s="105">
        <f t="shared" si="35"/>
        <v>7969000</v>
      </c>
      <c r="F68" s="106">
        <f t="shared" ref="F68:O68" si="43">SUM(F9:F15,F18:F24,F27:F30,F33,F36:F40,F43:F53,F56:F59,F62:F66)</f>
        <v>7969000</v>
      </c>
      <c r="G68" s="107">
        <f t="shared" si="43"/>
        <v>5005000</v>
      </c>
      <c r="H68" s="106">
        <f t="shared" si="43"/>
        <v>1231000</v>
      </c>
      <c r="I68" s="107">
        <f t="shared" si="43"/>
        <v>1198262</v>
      </c>
      <c r="J68" s="106">
        <f t="shared" si="43"/>
        <v>1765000</v>
      </c>
      <c r="K68" s="107">
        <f t="shared" si="43"/>
        <v>1773446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2996000</v>
      </c>
      <c r="Q68" s="107">
        <f t="shared" si="37"/>
        <v>2971708</v>
      </c>
      <c r="R68" s="61">
        <f t="shared" si="38"/>
        <v>43.379366368805847</v>
      </c>
      <c r="S68" s="62">
        <f t="shared" si="39"/>
        <v>48.00152220465975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46.973973032298524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46.593101285669491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7969000</v>
      </c>
      <c r="C74" s="105">
        <f>SUM(C9:C15,C18:C24,C27:C30,C33,C36:C40,C43:C53,C56:C59,C62:C66,C70:C71)</f>
        <v>0</v>
      </c>
      <c r="D74" s="105"/>
      <c r="E74" s="105">
        <f>$B74      +$C74      +$D74</f>
        <v>7969000</v>
      </c>
      <c r="F74" s="106">
        <f t="shared" ref="F74:O74" si="46">SUM(F9:F15,F18:F24,F27:F30,F33,F36:F40,F43:F53,F56:F59,F62:F66,F70:F71)</f>
        <v>7969000</v>
      </c>
      <c r="G74" s="107">
        <f t="shared" si="46"/>
        <v>5005000</v>
      </c>
      <c r="H74" s="106">
        <f t="shared" si="46"/>
        <v>1231000</v>
      </c>
      <c r="I74" s="107">
        <f t="shared" si="46"/>
        <v>1198262</v>
      </c>
      <c r="J74" s="106">
        <f t="shared" si="46"/>
        <v>1765000</v>
      </c>
      <c r="K74" s="107">
        <f t="shared" si="46"/>
        <v>1773446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2996000</v>
      </c>
      <c r="Q74" s="107">
        <f>$I74      +$K74      +$M74      +$O74</f>
        <v>2971708</v>
      </c>
      <c r="R74" s="61">
        <f>IF(($H74      =0),0,((($J74      -$H74      )/$H74      )*100))</f>
        <v>43.379366368805847</v>
      </c>
      <c r="S74" s="62">
        <f>IF(($I74      =0),0,((($K74      -$I74      )/$I74      )*100))</f>
        <v>48.00152220465975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46.973973032298524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46.593101285669491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1199000</v>
      </c>
      <c r="C87" s="119">
        <f t="shared" si="55"/>
        <v>0</v>
      </c>
      <c r="D87" s="119">
        <f t="shared" si="55"/>
        <v>0</v>
      </c>
      <c r="E87" s="119">
        <f t="shared" si="55"/>
        <v>1199000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1199000</v>
      </c>
      <c r="C93" s="93"/>
      <c r="D93" s="93"/>
      <c r="E93" s="93">
        <f t="shared" si="56"/>
        <v>1199000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1199000</v>
      </c>
      <c r="C114" s="128">
        <f t="shared" si="69"/>
        <v>0</v>
      </c>
      <c r="D114" s="128">
        <f t="shared" si="69"/>
        <v>0</v>
      </c>
      <c r="E114" s="128">
        <f t="shared" si="69"/>
        <v>1199000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1199000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1199000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zHSJWAL0+ir7NJsya2JilY1pt91NwXp38PJEm6m/0Cp64vNgMORi7ndd33tBebYnptcDVxrHZzYADYZn3qY6A==" saltValue="JGIT1TZKczN+W9DYmHXh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3800000</v>
      </c>
      <c r="C10" s="93"/>
      <c r="D10" s="93"/>
      <c r="E10" s="93">
        <f t="shared" ref="E10:E16" si="0">$B10      +$C10      +$D10</f>
        <v>3800000</v>
      </c>
      <c r="F10" s="94">
        <v>3800000</v>
      </c>
      <c r="G10" s="95">
        <v>3800000</v>
      </c>
      <c r="H10" s="94">
        <v>2470000</v>
      </c>
      <c r="I10" s="95">
        <v>10588962</v>
      </c>
      <c r="J10" s="94">
        <v>400000</v>
      </c>
      <c r="K10" s="95">
        <v>1658691</v>
      </c>
      <c r="L10" s="94"/>
      <c r="M10" s="95"/>
      <c r="N10" s="94"/>
      <c r="O10" s="95"/>
      <c r="P10" s="94">
        <f t="shared" ref="P10:P16" si="1">$H10      +$J10      +$L10      +$N10</f>
        <v>2870000</v>
      </c>
      <c r="Q10" s="95">
        <f t="shared" ref="Q10:Q16" si="2">$I10      +$K10      +$M10      +$O10</f>
        <v>12247653</v>
      </c>
      <c r="R10" s="48">
        <f t="shared" ref="R10:R16" si="3">IF(($H10      =0),0,((($J10      -$H10      )/$H10      )*100))</f>
        <v>-83.805668016194332</v>
      </c>
      <c r="S10" s="49">
        <f t="shared" ref="S10:S16" si="4">IF(($I10      =0),0,((($K10      -$I10      )/$I10      )*100))</f>
        <v>-84.335660095862082</v>
      </c>
      <c r="T10" s="48">
        <f t="shared" ref="T10:T15" si="5">IF(($E10      =0),0,(($P10      /$E10      )*100))</f>
        <v>75.526315789473685</v>
      </c>
      <c r="U10" s="50">
        <f t="shared" ref="U10:U15" si="6">IF(($E10      =0),0,(($Q10      /$E10      )*100))</f>
        <v>322.30665789473687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3800000</v>
      </c>
      <c r="C16" s="96">
        <f>SUM(C9:C15)</f>
        <v>0</v>
      </c>
      <c r="D16" s="96"/>
      <c r="E16" s="96">
        <f t="shared" si="0"/>
        <v>3800000</v>
      </c>
      <c r="F16" s="97">
        <f t="shared" ref="F16:O16" si="7">SUM(F9:F15)</f>
        <v>3800000</v>
      </c>
      <c r="G16" s="98">
        <f t="shared" si="7"/>
        <v>3800000</v>
      </c>
      <c r="H16" s="97">
        <f t="shared" si="7"/>
        <v>2470000</v>
      </c>
      <c r="I16" s="98">
        <f t="shared" si="7"/>
        <v>10588962</v>
      </c>
      <c r="J16" s="97">
        <f t="shared" si="7"/>
        <v>400000</v>
      </c>
      <c r="K16" s="98">
        <f t="shared" si="7"/>
        <v>1658691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2870000</v>
      </c>
      <c r="Q16" s="98">
        <f t="shared" si="2"/>
        <v>12247653</v>
      </c>
      <c r="R16" s="52">
        <f t="shared" si="3"/>
        <v>-83.805668016194332</v>
      </c>
      <c r="S16" s="53">
        <f t="shared" si="4"/>
        <v>-84.335660095862082</v>
      </c>
      <c r="T16" s="52">
        <f>IF((SUM($E9:$E13))=0,0,(P16/(SUM($E9:$E13))*100))</f>
        <v>75.526315789473685</v>
      </c>
      <c r="U16" s="54">
        <f>IF((SUM($E9:$E13))=0,0,(Q16/(SUM($E9:$E13))*100))</f>
        <v>322.30665789473687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1248000</v>
      </c>
      <c r="C33" s="93"/>
      <c r="D33" s="93"/>
      <c r="E33" s="93">
        <f>$B33      +$C33      +$D33</f>
        <v>1248000</v>
      </c>
      <c r="F33" s="94">
        <v>1248000</v>
      </c>
      <c r="G33" s="95">
        <v>874000</v>
      </c>
      <c r="H33" s="94">
        <v>176000</v>
      </c>
      <c r="I33" s="95">
        <v>167695</v>
      </c>
      <c r="J33" s="94">
        <v>164000</v>
      </c>
      <c r="K33" s="95">
        <v>17174</v>
      </c>
      <c r="L33" s="94"/>
      <c r="M33" s="95"/>
      <c r="N33" s="94"/>
      <c r="O33" s="95"/>
      <c r="P33" s="94">
        <f>$H33      +$J33      +$L33      +$N33</f>
        <v>340000</v>
      </c>
      <c r="Q33" s="95">
        <f>$I33      +$K33      +$M33      +$O33</f>
        <v>184869</v>
      </c>
      <c r="R33" s="48">
        <f>IF(($H33      =0),0,((($J33      -$H33      )/$H33      )*100))</f>
        <v>-6.8181818181818175</v>
      </c>
      <c r="S33" s="49">
        <f>IF(($I33      =0),0,((($K33      -$I33      )/$I33      )*100))</f>
        <v>-89.758788276335011</v>
      </c>
      <c r="T33" s="48">
        <f>IF(($E33      =0),0,(($P33      /$E33      )*100))</f>
        <v>27.243589743589741</v>
      </c>
      <c r="U33" s="50">
        <f>IF(($E33      =0),0,(($Q33      /$E33      )*100))</f>
        <v>14.813221153846154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1248000</v>
      </c>
      <c r="C34" s="96">
        <f>C33</f>
        <v>0</v>
      </c>
      <c r="D34" s="96"/>
      <c r="E34" s="96">
        <f>$B34      +$C34      +$D34</f>
        <v>1248000</v>
      </c>
      <c r="F34" s="97">
        <f t="shared" ref="F34:O34" si="17">F33</f>
        <v>1248000</v>
      </c>
      <c r="G34" s="98">
        <f t="shared" si="17"/>
        <v>874000</v>
      </c>
      <c r="H34" s="97">
        <f t="shared" si="17"/>
        <v>176000</v>
      </c>
      <c r="I34" s="98">
        <f t="shared" si="17"/>
        <v>167695</v>
      </c>
      <c r="J34" s="97">
        <f t="shared" si="17"/>
        <v>164000</v>
      </c>
      <c r="K34" s="98">
        <f t="shared" si="17"/>
        <v>17174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340000</v>
      </c>
      <c r="Q34" s="98">
        <f>$I34      +$K34      +$M34      +$O34</f>
        <v>184869</v>
      </c>
      <c r="R34" s="52">
        <f>IF(($H34      =0),0,((($J34      -$H34      )/$H34      )*100))</f>
        <v>-6.8181818181818175</v>
      </c>
      <c r="S34" s="53">
        <f>IF(($I34      =0),0,((($K34      -$I34      )/$I34      )*100))</f>
        <v>-89.758788276335011</v>
      </c>
      <c r="T34" s="52">
        <f>IF($E34   =0,0,($P34   /$E34   )*100)</f>
        <v>27.243589743589741</v>
      </c>
      <c r="U34" s="54">
        <f>IF($E34   =0,0,($Q34   /$E34   )*100)</f>
        <v>14.813221153846154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7573000</v>
      </c>
      <c r="C36" s="93"/>
      <c r="D36" s="93"/>
      <c r="E36" s="93">
        <f t="shared" ref="E36:E41" si="18">$B36      +$C36      +$D36</f>
        <v>7573000</v>
      </c>
      <c r="F36" s="94">
        <v>7573000</v>
      </c>
      <c r="G36" s="95">
        <v>5573000</v>
      </c>
      <c r="H36" s="94">
        <v>2000000</v>
      </c>
      <c r="I36" s="95">
        <v>2646026</v>
      </c>
      <c r="J36" s="94">
        <v>2197000</v>
      </c>
      <c r="K36" s="95"/>
      <c r="L36" s="94"/>
      <c r="M36" s="95"/>
      <c r="N36" s="94"/>
      <c r="O36" s="95"/>
      <c r="P36" s="94">
        <f t="shared" ref="P36:P41" si="19">$H36      +$J36      +$L36      +$N36</f>
        <v>4197000</v>
      </c>
      <c r="Q36" s="95">
        <f t="shared" ref="Q36:Q41" si="20">$I36      +$K36      +$M36      +$O36</f>
        <v>2646026</v>
      </c>
      <c r="R36" s="48">
        <f t="shared" ref="R36:R41" si="21">IF(($H36      =0),0,((($J36      -$H36      )/$H36      )*100))</f>
        <v>9.85</v>
      </c>
      <c r="S36" s="49">
        <f t="shared" ref="S36:S41" si="22">IF(($I36      =0),0,((($K36      -$I36      )/$I36      )*100))</f>
        <v>-100</v>
      </c>
      <c r="T36" s="48">
        <f t="shared" ref="T36:T40" si="23">IF(($E36      =0),0,(($P36      /$E36      )*100))</f>
        <v>55.42057308860425</v>
      </c>
      <c r="U36" s="50">
        <f t="shared" ref="U36:U40" si="24">IF(($E36      =0),0,(($Q36      /$E36      )*100))</f>
        <v>34.940261455169683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1177000</v>
      </c>
      <c r="C37" s="93"/>
      <c r="D37" s="93"/>
      <c r="E37" s="93">
        <f t="shared" si="18"/>
        <v>1177000</v>
      </c>
      <c r="F37" s="94">
        <v>1177000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8750000</v>
      </c>
      <c r="C41" s="96">
        <f>SUM(C36:C40)</f>
        <v>0</v>
      </c>
      <c r="D41" s="96"/>
      <c r="E41" s="96">
        <f t="shared" si="18"/>
        <v>8750000</v>
      </c>
      <c r="F41" s="97">
        <f t="shared" ref="F41:O41" si="25">SUM(F36:F40)</f>
        <v>8750000</v>
      </c>
      <c r="G41" s="98">
        <f t="shared" si="25"/>
        <v>5573000</v>
      </c>
      <c r="H41" s="97">
        <f t="shared" si="25"/>
        <v>2000000</v>
      </c>
      <c r="I41" s="98">
        <f t="shared" si="25"/>
        <v>2646026</v>
      </c>
      <c r="J41" s="97">
        <f t="shared" si="25"/>
        <v>2197000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4197000</v>
      </c>
      <c r="Q41" s="98">
        <f t="shared" si="20"/>
        <v>2646026</v>
      </c>
      <c r="R41" s="52">
        <f t="shared" si="21"/>
        <v>9.85</v>
      </c>
      <c r="S41" s="53">
        <f t="shared" si="22"/>
        <v>-100</v>
      </c>
      <c r="T41" s="52">
        <f>IF((+$E36+$E39) =0,0,(P41   /(+$E36+$E39) )*100)</f>
        <v>55.42057308860425</v>
      </c>
      <c r="U41" s="54">
        <f>IF((+$E36+$E39) =0,0,(Q41   /(+$E36+$E39) )*100)</f>
        <v>34.940261455169683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1000000</v>
      </c>
      <c r="C53" s="93"/>
      <c r="D53" s="93"/>
      <c r="E53" s="93">
        <f t="shared" si="26"/>
        <v>1000000</v>
      </c>
      <c r="F53" s="94">
        <v>1000000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</v>
      </c>
      <c r="C54" s="96">
        <f>SUM(C43:C53)</f>
        <v>0</v>
      </c>
      <c r="D54" s="96"/>
      <c r="E54" s="96">
        <f t="shared" si="26"/>
        <v>1000000</v>
      </c>
      <c r="F54" s="97">
        <f t="shared" ref="F54:O54" si="33">SUM(F43:F53)</f>
        <v>1000000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14798000</v>
      </c>
      <c r="C68" s="105">
        <f>SUM(C9:C15,C18:C24,C27:C30,C33,C36:C40,C43:C53,C56:C59,C62:C66)</f>
        <v>0</v>
      </c>
      <c r="D68" s="105"/>
      <c r="E68" s="105">
        <f t="shared" si="35"/>
        <v>14798000</v>
      </c>
      <c r="F68" s="106">
        <f t="shared" ref="F68:O68" si="43">SUM(F9:F15,F18:F24,F27:F30,F33,F36:F40,F43:F53,F56:F59,F62:F66)</f>
        <v>14798000</v>
      </c>
      <c r="G68" s="107">
        <f t="shared" si="43"/>
        <v>10247000</v>
      </c>
      <c r="H68" s="106">
        <f t="shared" si="43"/>
        <v>4646000</v>
      </c>
      <c r="I68" s="107">
        <f t="shared" si="43"/>
        <v>13402683</v>
      </c>
      <c r="J68" s="106">
        <f t="shared" si="43"/>
        <v>2761000</v>
      </c>
      <c r="K68" s="107">
        <f t="shared" si="43"/>
        <v>1675865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7407000</v>
      </c>
      <c r="Q68" s="107">
        <f t="shared" si="37"/>
        <v>15078548</v>
      </c>
      <c r="R68" s="61">
        <f t="shared" si="38"/>
        <v>-40.572535514421013</v>
      </c>
      <c r="S68" s="62">
        <f t="shared" si="39"/>
        <v>-87.496048365838391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58.687901117185646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119.47189604627209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25477000</v>
      </c>
      <c r="C70" s="93">
        <v>-78000</v>
      </c>
      <c r="D70" s="93"/>
      <c r="E70" s="93">
        <f>$B70      +$C70      +$D70</f>
        <v>25399000</v>
      </c>
      <c r="F70" s="94">
        <v>25399000</v>
      </c>
      <c r="G70" s="95">
        <v>3426000</v>
      </c>
      <c r="H70" s="94">
        <v>330000</v>
      </c>
      <c r="I70" s="95">
        <v>1259316</v>
      </c>
      <c r="J70" s="94">
        <v>2056000</v>
      </c>
      <c r="K70" s="95"/>
      <c r="L70" s="94"/>
      <c r="M70" s="95"/>
      <c r="N70" s="94"/>
      <c r="O70" s="95"/>
      <c r="P70" s="94">
        <f>$H70      +$J70      +$L70      +$N70</f>
        <v>2386000</v>
      </c>
      <c r="Q70" s="95">
        <f>$I70      +$K70      +$M70      +$O70</f>
        <v>1259316</v>
      </c>
      <c r="R70" s="48">
        <f>IF(($H70      =0),0,((($J70      -$H70      )/$H70      )*100))</f>
        <v>523.030303030303</v>
      </c>
      <c r="S70" s="49">
        <f>IF(($I70      =0),0,((($K70      -$I70      )/$I70      )*100))</f>
        <v>-100</v>
      </c>
      <c r="T70" s="48">
        <f>IF(($E70      =0),0,(($P70      /$E70      )*100))</f>
        <v>9.3940706327020749</v>
      </c>
      <c r="U70" s="50">
        <f>IF(($E70      =0),0,(($Q70      /$E70      )*100))</f>
        <v>4.9581322099295253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25477000</v>
      </c>
      <c r="C72" s="102">
        <f>SUM(C70:C71)</f>
        <v>-78000</v>
      </c>
      <c r="D72" s="102"/>
      <c r="E72" s="102">
        <f>$B72      +$C72      +$D72</f>
        <v>25399000</v>
      </c>
      <c r="F72" s="103">
        <f t="shared" ref="F72:O72" si="44">SUM(F70:F71)</f>
        <v>25399000</v>
      </c>
      <c r="G72" s="104">
        <f t="shared" si="44"/>
        <v>3426000</v>
      </c>
      <c r="H72" s="103">
        <f t="shared" si="44"/>
        <v>330000</v>
      </c>
      <c r="I72" s="104">
        <f t="shared" si="44"/>
        <v>1259316</v>
      </c>
      <c r="J72" s="103">
        <f t="shared" si="44"/>
        <v>2056000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2386000</v>
      </c>
      <c r="Q72" s="104">
        <f>$I72      +$K72      +$M72      +$O72</f>
        <v>1259316</v>
      </c>
      <c r="R72" s="57">
        <f>IF(($H72      =0),0,((($J72      -$H72      )/$H72      )*100))</f>
        <v>523.030303030303</v>
      </c>
      <c r="S72" s="58">
        <f>IF(($I72      =0),0,((($K72      -$I72      )/$I72      )*100))</f>
        <v>-100</v>
      </c>
      <c r="T72" s="57">
        <f>IF(($E70      =0),0,(($P70      /$E70      )*100))</f>
        <v>9.3940706327020749</v>
      </c>
      <c r="U72" s="59">
        <f>IF($E70   =0,0,($Q70   /$E70 )*100)</f>
        <v>4.9581322099295253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25477000</v>
      </c>
      <c r="C73" s="105">
        <f>SUM(C70:C71)</f>
        <v>-78000</v>
      </c>
      <c r="D73" s="105"/>
      <c r="E73" s="105">
        <f>$B73      +$C73      +$D73</f>
        <v>25399000</v>
      </c>
      <c r="F73" s="106">
        <f t="shared" ref="F73:O73" si="45">SUM(F70:F71)</f>
        <v>25399000</v>
      </c>
      <c r="G73" s="107">
        <f t="shared" si="45"/>
        <v>3426000</v>
      </c>
      <c r="H73" s="106">
        <f t="shared" si="45"/>
        <v>330000</v>
      </c>
      <c r="I73" s="107">
        <f t="shared" si="45"/>
        <v>1259316</v>
      </c>
      <c r="J73" s="106">
        <f t="shared" si="45"/>
        <v>2056000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2386000</v>
      </c>
      <c r="Q73" s="107">
        <f>$I73      +$K73      +$M73      +$O73</f>
        <v>1259316</v>
      </c>
      <c r="R73" s="61">
        <f>IF(($H73      =0),0,((($J73      -$H73      )/$H73      )*100))</f>
        <v>523.030303030303</v>
      </c>
      <c r="S73" s="62">
        <f>IF(($I73      =0),0,((($K73      -$I73      )/$I73      )*100))</f>
        <v>-100</v>
      </c>
      <c r="T73" s="61">
        <f>IF(($E70      =0),0,(($P70      /$E70      )*100))</f>
        <v>9.3940706327020749</v>
      </c>
      <c r="U73" s="65">
        <f>IF($E70   =0,0,($Q70   /$E70 )*100)</f>
        <v>4.9581322099295253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40275000</v>
      </c>
      <c r="C74" s="105">
        <f>SUM(C9:C15,C18:C24,C27:C30,C33,C36:C40,C43:C53,C56:C59,C62:C66,C70:C71)</f>
        <v>-78000</v>
      </c>
      <c r="D74" s="105"/>
      <c r="E74" s="105">
        <f>$B74      +$C74      +$D74</f>
        <v>40197000</v>
      </c>
      <c r="F74" s="106">
        <f t="shared" ref="F74:O74" si="46">SUM(F9:F15,F18:F24,F27:F30,F33,F36:F40,F43:F53,F56:F59,F62:F66,F70:F71)</f>
        <v>40197000</v>
      </c>
      <c r="G74" s="107">
        <f t="shared" si="46"/>
        <v>13673000</v>
      </c>
      <c r="H74" s="106">
        <f t="shared" si="46"/>
        <v>4976000</v>
      </c>
      <c r="I74" s="107">
        <f t="shared" si="46"/>
        <v>14661999</v>
      </c>
      <c r="J74" s="106">
        <f t="shared" si="46"/>
        <v>4817000</v>
      </c>
      <c r="K74" s="107">
        <f t="shared" si="46"/>
        <v>1675865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9793000</v>
      </c>
      <c r="Q74" s="107">
        <f>$I74      +$K74      +$M74      +$O74</f>
        <v>16337864</v>
      </c>
      <c r="R74" s="61">
        <f>IF(($H74      =0),0,((($J74      -$H74      )/$H74      )*100))</f>
        <v>-3.195337620578778</v>
      </c>
      <c r="S74" s="62">
        <f>IF(($I74      =0),0,((($K74      -$I74      )/$I74      )*100))</f>
        <v>-88.570010132997552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25.757496054708049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42.971762230405048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3855000</v>
      </c>
      <c r="C87" s="119">
        <f t="shared" si="55"/>
        <v>0</v>
      </c>
      <c r="D87" s="119">
        <f t="shared" si="55"/>
        <v>0</v>
      </c>
      <c r="E87" s="119">
        <f t="shared" si="55"/>
        <v>3855000</v>
      </c>
      <c r="F87" s="119">
        <f t="shared" si="55"/>
        <v>0</v>
      </c>
      <c r="G87" s="119">
        <f t="shared" si="55"/>
        <v>0</v>
      </c>
      <c r="H87" s="119">
        <f t="shared" si="55"/>
        <v>585000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585000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15.175097276264591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585000</v>
      </c>
      <c r="C91" s="93"/>
      <c r="D91" s="93"/>
      <c r="E91" s="93">
        <f t="shared" si="56"/>
        <v>585000</v>
      </c>
      <c r="F91" s="93">
        <v>0</v>
      </c>
      <c r="G91" s="93">
        <v>0</v>
      </c>
      <c r="H91" s="93">
        <v>585000</v>
      </c>
      <c r="I91" s="93"/>
      <c r="J91" s="93"/>
      <c r="K91" s="93"/>
      <c r="L91" s="93"/>
      <c r="M91" s="93"/>
      <c r="N91" s="93"/>
      <c r="O91" s="93"/>
      <c r="P91" s="93">
        <f t="shared" si="57"/>
        <v>585000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3270000</v>
      </c>
      <c r="C93" s="93"/>
      <c r="D93" s="93"/>
      <c r="E93" s="93">
        <f t="shared" si="56"/>
        <v>3270000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3855000</v>
      </c>
      <c r="C114" s="128">
        <f t="shared" si="69"/>
        <v>0</v>
      </c>
      <c r="D114" s="128">
        <f t="shared" si="69"/>
        <v>0</v>
      </c>
      <c r="E114" s="128">
        <f t="shared" si="69"/>
        <v>3855000</v>
      </c>
      <c r="F114" s="128">
        <f t="shared" si="69"/>
        <v>0</v>
      </c>
      <c r="G114" s="128">
        <f t="shared" si="69"/>
        <v>0</v>
      </c>
      <c r="H114" s="128">
        <f t="shared" si="69"/>
        <v>585000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585000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0.1517509727626459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3855000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3855000</v>
      </c>
      <c r="F115" s="130">
        <f t="shared" si="70"/>
        <v>0</v>
      </c>
      <c r="G115" s="130">
        <f t="shared" si="70"/>
        <v>0</v>
      </c>
      <c r="H115" s="130">
        <f t="shared" si="70"/>
        <v>585000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585000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0.1517509727626459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0TBKHiG4mhmDnmGo3zJ3S83FzWeMQOx4wUn9YCAaKVjtPs2rc0txsZtm2gAaw0etbK+NgIvkvgtxQi3VcGgI7g==" saltValue="2enS0I4WXJvGZeJIF+Dn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510000</v>
      </c>
      <c r="I10" s="95"/>
      <c r="J10" s="94">
        <v>47000</v>
      </c>
      <c r="K10" s="95"/>
      <c r="L10" s="94"/>
      <c r="M10" s="95"/>
      <c r="N10" s="94"/>
      <c r="O10" s="95"/>
      <c r="P10" s="94">
        <f t="shared" ref="P10:P16" si="1">$H10      +$J10      +$L10      +$N10</f>
        <v>557000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-90.784313725490193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18.566666666666666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510000</v>
      </c>
      <c r="I16" s="98">
        <f t="shared" si="7"/>
        <v>0</v>
      </c>
      <c r="J16" s="97">
        <f t="shared" si="7"/>
        <v>47000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557000</v>
      </c>
      <c r="Q16" s="98">
        <f t="shared" si="2"/>
        <v>0</v>
      </c>
      <c r="R16" s="52">
        <f t="shared" si="3"/>
        <v>-90.784313725490193</v>
      </c>
      <c r="S16" s="53">
        <f t="shared" si="4"/>
        <v>0</v>
      </c>
      <c r="T16" s="52">
        <f>IF((SUM($E9:$E13))=0,0,(P16/(SUM($E9:$E13))*100))</f>
        <v>18.566666666666666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/>
      <c r="I33" s="95"/>
      <c r="J33" s="94"/>
      <c r="K33" s="95"/>
      <c r="L33" s="94"/>
      <c r="M33" s="95"/>
      <c r="N33" s="94"/>
      <c r="O33" s="95"/>
      <c r="P33" s="94">
        <f>$H33      +$J33      +$L33      +$N33</f>
        <v>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0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0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5494000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5494000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1000000</v>
      </c>
      <c r="C53" s="93"/>
      <c r="D53" s="93"/>
      <c r="E53" s="93">
        <f t="shared" si="26"/>
        <v>1000000</v>
      </c>
      <c r="F53" s="94">
        <v>1000000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</v>
      </c>
      <c r="C54" s="96">
        <f>SUM(C43:C53)</f>
        <v>0</v>
      </c>
      <c r="D54" s="96"/>
      <c r="E54" s="96">
        <f t="shared" si="26"/>
        <v>1000000</v>
      </c>
      <c r="F54" s="97">
        <f t="shared" ref="F54:O54" si="33">SUM(F43:F53)</f>
        <v>1000000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5200000</v>
      </c>
      <c r="C68" s="105">
        <f>SUM(C9:C15,C18:C24,C27:C30,C33,C36:C40,C43:C53,C56:C59,C62:C66)</f>
        <v>0</v>
      </c>
      <c r="D68" s="105"/>
      <c r="E68" s="105">
        <f t="shared" si="35"/>
        <v>5200000</v>
      </c>
      <c r="F68" s="106">
        <f t="shared" ref="F68:O68" si="43">SUM(F9:F15,F18:F24,F27:F30,F33,F36:F40,F43:F53,F56:F59,F62:F66)</f>
        <v>5200000</v>
      </c>
      <c r="G68" s="107">
        <f t="shared" si="43"/>
        <v>8794000</v>
      </c>
      <c r="H68" s="106">
        <f t="shared" si="43"/>
        <v>510000</v>
      </c>
      <c r="I68" s="107">
        <f t="shared" si="43"/>
        <v>0</v>
      </c>
      <c r="J68" s="106">
        <f t="shared" si="43"/>
        <v>47000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557000</v>
      </c>
      <c r="Q68" s="107">
        <f t="shared" si="37"/>
        <v>0</v>
      </c>
      <c r="R68" s="61">
        <f t="shared" si="38"/>
        <v>-90.784313725490193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13.261904761904761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21662000</v>
      </c>
      <c r="C70" s="93">
        <v>-35000</v>
      </c>
      <c r="D70" s="93"/>
      <c r="E70" s="93">
        <f>$B70      +$C70      +$D70</f>
        <v>21627000</v>
      </c>
      <c r="F70" s="94">
        <v>21627000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21662000</v>
      </c>
      <c r="C72" s="102">
        <f>SUM(C70:C71)</f>
        <v>-35000</v>
      </c>
      <c r="D72" s="102"/>
      <c r="E72" s="102">
        <f>$B72      +$C72      +$D72</f>
        <v>21627000</v>
      </c>
      <c r="F72" s="103">
        <f t="shared" ref="F72:O72" si="44">SUM(F70:F71)</f>
        <v>21627000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21662000</v>
      </c>
      <c r="C73" s="105">
        <f>SUM(C70:C71)</f>
        <v>-35000</v>
      </c>
      <c r="D73" s="105"/>
      <c r="E73" s="105">
        <f>$B73      +$C73      +$D73</f>
        <v>21627000</v>
      </c>
      <c r="F73" s="106">
        <f t="shared" ref="F73:O73" si="45">SUM(F70:F71)</f>
        <v>21627000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26862000</v>
      </c>
      <c r="C74" s="105">
        <f>SUM(C9:C15,C18:C24,C27:C30,C33,C36:C40,C43:C53,C56:C59,C62:C66,C70:C71)</f>
        <v>-35000</v>
      </c>
      <c r="D74" s="105"/>
      <c r="E74" s="105">
        <f>$B74      +$C74      +$D74</f>
        <v>26827000</v>
      </c>
      <c r="F74" s="106">
        <f t="shared" ref="F74:O74" si="46">SUM(F9:F15,F18:F24,F27:F30,F33,F36:F40,F43:F53,F56:F59,F62:F66,F70:F71)</f>
        <v>26827000</v>
      </c>
      <c r="G74" s="107">
        <f t="shared" si="46"/>
        <v>8794000</v>
      </c>
      <c r="H74" s="106">
        <f t="shared" si="46"/>
        <v>510000</v>
      </c>
      <c r="I74" s="107">
        <f t="shared" si="46"/>
        <v>0</v>
      </c>
      <c r="J74" s="106">
        <f t="shared" si="46"/>
        <v>47000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557000</v>
      </c>
      <c r="Q74" s="107">
        <f>$I74      +$K74      +$M74      +$O74</f>
        <v>0</v>
      </c>
      <c r="R74" s="61">
        <f>IF(($H74      =0),0,((($J74      -$H74      )/$H74      )*100))</f>
        <v>-90.784313725490193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2.1566577612575988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530000</v>
      </c>
      <c r="C87" s="119">
        <f t="shared" si="55"/>
        <v>0</v>
      </c>
      <c r="D87" s="119">
        <f t="shared" si="55"/>
        <v>0</v>
      </c>
      <c r="E87" s="119">
        <f t="shared" si="55"/>
        <v>530000</v>
      </c>
      <c r="F87" s="119">
        <f t="shared" si="55"/>
        <v>0</v>
      </c>
      <c r="G87" s="119">
        <f t="shared" si="55"/>
        <v>0</v>
      </c>
      <c r="H87" s="119">
        <f t="shared" si="55"/>
        <v>23000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23000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4.3396226415094334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530000</v>
      </c>
      <c r="C91" s="93"/>
      <c r="D91" s="93"/>
      <c r="E91" s="93">
        <f t="shared" si="56"/>
        <v>530000</v>
      </c>
      <c r="F91" s="93">
        <v>0</v>
      </c>
      <c r="G91" s="93">
        <v>0</v>
      </c>
      <c r="H91" s="93">
        <v>23000</v>
      </c>
      <c r="I91" s="93"/>
      <c r="J91" s="93"/>
      <c r="K91" s="93"/>
      <c r="L91" s="93"/>
      <c r="M91" s="93"/>
      <c r="N91" s="93"/>
      <c r="O91" s="93"/>
      <c r="P91" s="93">
        <f t="shared" si="57"/>
        <v>23000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4.3396226415094334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530000</v>
      </c>
      <c r="C114" s="128">
        <f t="shared" si="69"/>
        <v>0</v>
      </c>
      <c r="D114" s="128">
        <f t="shared" si="69"/>
        <v>0</v>
      </c>
      <c r="E114" s="128">
        <f t="shared" si="69"/>
        <v>530000</v>
      </c>
      <c r="F114" s="128">
        <f t="shared" si="69"/>
        <v>0</v>
      </c>
      <c r="G114" s="128">
        <f t="shared" si="69"/>
        <v>0</v>
      </c>
      <c r="H114" s="128">
        <f t="shared" si="69"/>
        <v>23000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4.3396226415094337E-2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530000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530000</v>
      </c>
      <c r="F115" s="130">
        <f t="shared" si="70"/>
        <v>0</v>
      </c>
      <c r="G115" s="130">
        <f t="shared" si="70"/>
        <v>0</v>
      </c>
      <c r="H115" s="130">
        <f t="shared" si="70"/>
        <v>23000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4.3396226415094337E-2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1u+A/twbSczzwqJbgpKHAcT3HBgbNnx5L9acrvKjbltPsTGTwLjB5+SPRwvCQMe0DsrbIOuD1NpmF5hhgqx3PA==" saltValue="cvKI93x0xfOfHqIE/vew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1101000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1101000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36.700000000000003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1101000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1101000</v>
      </c>
      <c r="Q16" s="98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36.700000000000003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103000</v>
      </c>
      <c r="I33" s="95"/>
      <c r="J33" s="94">
        <v>581000</v>
      </c>
      <c r="K33" s="95"/>
      <c r="L33" s="94"/>
      <c r="M33" s="95"/>
      <c r="N33" s="94"/>
      <c r="O33" s="95"/>
      <c r="P33" s="94">
        <f>$H33      +$J33      +$L33      +$N33</f>
        <v>684000</v>
      </c>
      <c r="Q33" s="95">
        <f>$I33      +$K33      +$M33      +$O33</f>
        <v>0</v>
      </c>
      <c r="R33" s="48">
        <f>IF(($H33      =0),0,((($J33      -$H33      )/$H33      )*100))</f>
        <v>464.07766990291259</v>
      </c>
      <c r="S33" s="49">
        <f>IF(($I33      =0),0,((($K33      -$I33      )/$I33      )*100))</f>
        <v>0</v>
      </c>
      <c r="T33" s="48">
        <f>IF(($E33      =0),0,(($P33      /$E33      )*100))</f>
        <v>56.999999999999993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103000</v>
      </c>
      <c r="I34" s="98">
        <f t="shared" si="17"/>
        <v>0</v>
      </c>
      <c r="J34" s="97">
        <f t="shared" si="17"/>
        <v>581000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684000</v>
      </c>
      <c r="Q34" s="98">
        <f>$I34      +$K34      +$M34      +$O34</f>
        <v>0</v>
      </c>
      <c r="R34" s="52">
        <f>IF(($H34      =0),0,((($J34      -$H34      )/$H34      )*100))</f>
        <v>464.07766990291259</v>
      </c>
      <c r="S34" s="53">
        <f>IF(($I34      =0),0,((($K34      -$I34      )/$I34      )*100))</f>
        <v>0</v>
      </c>
      <c r="T34" s="52">
        <f>IF($E34   =0,0,($P34   /$E34   )*100)</f>
        <v>56.999999999999993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13494000</v>
      </c>
      <c r="C36" s="93"/>
      <c r="D36" s="93"/>
      <c r="E36" s="93">
        <f t="shared" ref="E36:E41" si="18">$B36      +$C36      +$D36</f>
        <v>13494000</v>
      </c>
      <c r="F36" s="94">
        <v>13494000</v>
      </c>
      <c r="G36" s="95">
        <v>5000000</v>
      </c>
      <c r="H36" s="94">
        <v>653000</v>
      </c>
      <c r="I36" s="95"/>
      <c r="J36" s="94">
        <v>4262000</v>
      </c>
      <c r="K36" s="95"/>
      <c r="L36" s="94"/>
      <c r="M36" s="95"/>
      <c r="N36" s="94"/>
      <c r="O36" s="95"/>
      <c r="P36" s="94">
        <f t="shared" ref="P36:P41" si="19">$H36      +$J36      +$L36      +$N36</f>
        <v>4915000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552.67993874425724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36.423595672150583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11984000</v>
      </c>
      <c r="C37" s="93"/>
      <c r="D37" s="93"/>
      <c r="E37" s="93">
        <f t="shared" si="18"/>
        <v>11984000</v>
      </c>
      <c r="F37" s="94">
        <v>11984000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25478000</v>
      </c>
      <c r="C41" s="96">
        <f>SUM(C36:C40)</f>
        <v>0</v>
      </c>
      <c r="D41" s="96"/>
      <c r="E41" s="96">
        <f t="shared" si="18"/>
        <v>25478000</v>
      </c>
      <c r="F41" s="97">
        <f t="shared" ref="F41:O41" si="25">SUM(F36:F40)</f>
        <v>25478000</v>
      </c>
      <c r="G41" s="98">
        <f t="shared" si="25"/>
        <v>5000000</v>
      </c>
      <c r="H41" s="97">
        <f t="shared" si="25"/>
        <v>653000</v>
      </c>
      <c r="I41" s="98">
        <f t="shared" si="25"/>
        <v>0</v>
      </c>
      <c r="J41" s="97">
        <f t="shared" si="25"/>
        <v>4262000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4915000</v>
      </c>
      <c r="Q41" s="98">
        <f t="shared" si="20"/>
        <v>0</v>
      </c>
      <c r="R41" s="52">
        <f t="shared" si="21"/>
        <v>552.67993874425724</v>
      </c>
      <c r="S41" s="53">
        <f t="shared" si="22"/>
        <v>0</v>
      </c>
      <c r="T41" s="52">
        <f>IF((+$E36+$E39) =0,0,(P41   /(+$E36+$E39) )*100)</f>
        <v>36.423595672150583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29678000</v>
      </c>
      <c r="C68" s="105">
        <f>SUM(C9:C15,C18:C24,C27:C30,C33,C36:C40,C43:C53,C56:C59,C62:C66)</f>
        <v>0</v>
      </c>
      <c r="D68" s="105"/>
      <c r="E68" s="105">
        <f t="shared" si="35"/>
        <v>29678000</v>
      </c>
      <c r="F68" s="106">
        <f t="shared" ref="F68:O68" si="43">SUM(F9:F15,F18:F24,F27:F30,F33,F36:F40,F43:F53,F56:F59,F62:F66)</f>
        <v>29678000</v>
      </c>
      <c r="G68" s="107">
        <f t="shared" si="43"/>
        <v>8840000</v>
      </c>
      <c r="H68" s="106">
        <f t="shared" si="43"/>
        <v>1857000</v>
      </c>
      <c r="I68" s="107">
        <f t="shared" si="43"/>
        <v>0</v>
      </c>
      <c r="J68" s="106">
        <f t="shared" si="43"/>
        <v>4843000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6700000</v>
      </c>
      <c r="Q68" s="107">
        <f t="shared" si="37"/>
        <v>0</v>
      </c>
      <c r="R68" s="61">
        <f t="shared" si="38"/>
        <v>160.7969843834141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37.865943257601451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17331000</v>
      </c>
      <c r="C70" s="93">
        <v>-61000</v>
      </c>
      <c r="D70" s="93"/>
      <c r="E70" s="93">
        <f>$B70      +$C70      +$D70</f>
        <v>17270000</v>
      </c>
      <c r="F70" s="94">
        <v>17270000</v>
      </c>
      <c r="G70" s="95">
        <v>9131000</v>
      </c>
      <c r="H70" s="94">
        <v>4366000</v>
      </c>
      <c r="I70" s="95"/>
      <c r="J70" s="94">
        <v>4336000</v>
      </c>
      <c r="K70" s="95"/>
      <c r="L70" s="94"/>
      <c r="M70" s="95"/>
      <c r="N70" s="94"/>
      <c r="O70" s="95"/>
      <c r="P70" s="94">
        <f>$H70      +$J70      +$L70      +$N70</f>
        <v>8702000</v>
      </c>
      <c r="Q70" s="95">
        <f>$I70      +$K70      +$M70      +$O70</f>
        <v>0</v>
      </c>
      <c r="R70" s="48">
        <f>IF(($H70      =0),0,((($J70      -$H70      )/$H70      )*100))</f>
        <v>-0.6871278057718736</v>
      </c>
      <c r="S70" s="49">
        <f>IF(($I70      =0),0,((($K70      -$I70      )/$I70      )*100))</f>
        <v>0</v>
      </c>
      <c r="T70" s="48">
        <f>IF(($E70      =0),0,(($P70      /$E70      )*100))</f>
        <v>50.387955993051534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17331000</v>
      </c>
      <c r="C72" s="102">
        <f>SUM(C70:C71)</f>
        <v>-61000</v>
      </c>
      <c r="D72" s="102"/>
      <c r="E72" s="102">
        <f>$B72      +$C72      +$D72</f>
        <v>17270000</v>
      </c>
      <c r="F72" s="103">
        <f t="shared" ref="F72:O72" si="44">SUM(F70:F71)</f>
        <v>17270000</v>
      </c>
      <c r="G72" s="104">
        <f t="shared" si="44"/>
        <v>9131000</v>
      </c>
      <c r="H72" s="103">
        <f t="shared" si="44"/>
        <v>4366000</v>
      </c>
      <c r="I72" s="104">
        <f t="shared" si="44"/>
        <v>0</v>
      </c>
      <c r="J72" s="103">
        <f t="shared" si="44"/>
        <v>4336000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8702000</v>
      </c>
      <c r="Q72" s="104">
        <f>$I72      +$K72      +$M72      +$O72</f>
        <v>0</v>
      </c>
      <c r="R72" s="57">
        <f>IF(($H72      =0),0,((($J72      -$H72      )/$H72      )*100))</f>
        <v>-0.6871278057718736</v>
      </c>
      <c r="S72" s="58">
        <f>IF(($I72      =0),0,((($K72      -$I72      )/$I72      )*100))</f>
        <v>0</v>
      </c>
      <c r="T72" s="57">
        <f>IF(($E70      =0),0,(($P70      /$E70      )*100))</f>
        <v>50.387955993051534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17331000</v>
      </c>
      <c r="C73" s="105">
        <f>SUM(C70:C71)</f>
        <v>-61000</v>
      </c>
      <c r="D73" s="105"/>
      <c r="E73" s="105">
        <f>$B73      +$C73      +$D73</f>
        <v>17270000</v>
      </c>
      <c r="F73" s="106">
        <f t="shared" ref="F73:O73" si="45">SUM(F70:F71)</f>
        <v>17270000</v>
      </c>
      <c r="G73" s="107">
        <f t="shared" si="45"/>
        <v>9131000</v>
      </c>
      <c r="H73" s="106">
        <f t="shared" si="45"/>
        <v>4366000</v>
      </c>
      <c r="I73" s="107">
        <f t="shared" si="45"/>
        <v>0</v>
      </c>
      <c r="J73" s="106">
        <f t="shared" si="45"/>
        <v>4336000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8702000</v>
      </c>
      <c r="Q73" s="107">
        <f>$I73      +$K73      +$M73      +$O73</f>
        <v>0</v>
      </c>
      <c r="R73" s="61">
        <f>IF(($H73      =0),0,((($J73      -$H73      )/$H73      )*100))</f>
        <v>-0.6871278057718736</v>
      </c>
      <c r="S73" s="62">
        <f>IF(($I73      =0),0,((($K73      -$I73      )/$I73      )*100))</f>
        <v>0</v>
      </c>
      <c r="T73" s="61">
        <f>IF(($E70      =0),0,(($P70      /$E70      )*100))</f>
        <v>50.387955993051534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47009000</v>
      </c>
      <c r="C74" s="105">
        <f>SUM(C9:C15,C18:C24,C27:C30,C33,C36:C40,C43:C53,C56:C59,C62:C66,C70:C71)</f>
        <v>-61000</v>
      </c>
      <c r="D74" s="105"/>
      <c r="E74" s="105">
        <f>$B74      +$C74      +$D74</f>
        <v>46948000</v>
      </c>
      <c r="F74" s="106">
        <f t="shared" ref="F74:O74" si="46">SUM(F9:F15,F18:F24,F27:F30,F33,F36:F40,F43:F53,F56:F59,F62:F66,F70:F71)</f>
        <v>46948000</v>
      </c>
      <c r="G74" s="107">
        <f t="shared" si="46"/>
        <v>17971000</v>
      </c>
      <c r="H74" s="106">
        <f t="shared" si="46"/>
        <v>6223000</v>
      </c>
      <c r="I74" s="107">
        <f t="shared" si="46"/>
        <v>0</v>
      </c>
      <c r="J74" s="106">
        <f t="shared" si="46"/>
        <v>9179000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15402000</v>
      </c>
      <c r="Q74" s="107">
        <f>$I74      +$K74      +$M74      +$O74</f>
        <v>0</v>
      </c>
      <c r="R74" s="61">
        <f>IF(($H74      =0),0,((($J74      -$H74      )/$H74      )*100))</f>
        <v>47.501205206492045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44.051023910307748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9718000</v>
      </c>
      <c r="C87" s="119">
        <f t="shared" si="55"/>
        <v>0</v>
      </c>
      <c r="D87" s="119">
        <f t="shared" si="55"/>
        <v>0</v>
      </c>
      <c r="E87" s="119">
        <f t="shared" si="55"/>
        <v>9718000</v>
      </c>
      <c r="F87" s="119">
        <f t="shared" si="55"/>
        <v>0</v>
      </c>
      <c r="G87" s="119">
        <f t="shared" si="55"/>
        <v>0</v>
      </c>
      <c r="H87" s="119">
        <f t="shared" si="55"/>
        <v>19000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19000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0.19551348013994649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454000</v>
      </c>
      <c r="C91" s="93"/>
      <c r="D91" s="93"/>
      <c r="E91" s="93">
        <f t="shared" si="56"/>
        <v>454000</v>
      </c>
      <c r="F91" s="93">
        <v>0</v>
      </c>
      <c r="G91" s="93">
        <v>0</v>
      </c>
      <c r="H91" s="93">
        <v>19000</v>
      </c>
      <c r="I91" s="93"/>
      <c r="J91" s="93"/>
      <c r="K91" s="93"/>
      <c r="L91" s="93"/>
      <c r="M91" s="93"/>
      <c r="N91" s="93"/>
      <c r="O91" s="93"/>
      <c r="P91" s="93">
        <f t="shared" si="57"/>
        <v>19000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4.1850220264317182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9264000</v>
      </c>
      <c r="C93" s="93"/>
      <c r="D93" s="93"/>
      <c r="E93" s="93">
        <f t="shared" si="56"/>
        <v>9264000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9718000</v>
      </c>
      <c r="C114" s="128">
        <f t="shared" si="69"/>
        <v>0</v>
      </c>
      <c r="D114" s="128">
        <f t="shared" si="69"/>
        <v>0</v>
      </c>
      <c r="E114" s="128">
        <f t="shared" si="69"/>
        <v>9718000</v>
      </c>
      <c r="F114" s="128">
        <f t="shared" si="69"/>
        <v>0</v>
      </c>
      <c r="G114" s="128">
        <f t="shared" si="69"/>
        <v>0</v>
      </c>
      <c r="H114" s="128">
        <f t="shared" si="69"/>
        <v>19000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1.9551348013994649E-3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9718000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9718000</v>
      </c>
      <c r="F115" s="130">
        <f t="shared" si="70"/>
        <v>0</v>
      </c>
      <c r="G115" s="130">
        <f t="shared" si="70"/>
        <v>0</v>
      </c>
      <c r="H115" s="130">
        <f t="shared" si="70"/>
        <v>19000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1.9551348013994649E-3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RSeoas4cZ+tn1dgzr3me1GtOtBLWSof+oAXQDs1jF2UJMSqmWj+8ghcCtBuHVrlNsLXlBw8uU3qr08wBDHkG4w==" saltValue="tj2s5gVccdJT1QXR64Ac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/>
      <c r="I10" s="95">
        <v>182705</v>
      </c>
      <c r="J10" s="94"/>
      <c r="K10" s="95">
        <v>2014862</v>
      </c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2197567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1002.7952163323389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73.252233333333336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0</v>
      </c>
      <c r="I16" s="98">
        <f t="shared" si="7"/>
        <v>182705</v>
      </c>
      <c r="J16" s="97">
        <f t="shared" si="7"/>
        <v>0</v>
      </c>
      <c r="K16" s="98">
        <f t="shared" si="7"/>
        <v>2014862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2197567</v>
      </c>
      <c r="R16" s="52">
        <f t="shared" si="3"/>
        <v>0</v>
      </c>
      <c r="S16" s="53">
        <f t="shared" si="4"/>
        <v>1002.7952163323389</v>
      </c>
      <c r="T16" s="52">
        <f>IF((SUM($E9:$E13))=0,0,(P16/(SUM($E9:$E13))*100))</f>
        <v>0</v>
      </c>
      <c r="U16" s="54">
        <f>IF((SUM($E9:$E13))=0,0,(Q16/(SUM($E9:$E13))*100))</f>
        <v>73.252233333333336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/>
      <c r="I33" s="95"/>
      <c r="J33" s="94">
        <v>404000</v>
      </c>
      <c r="K33" s="95">
        <v>660470</v>
      </c>
      <c r="L33" s="94"/>
      <c r="M33" s="95"/>
      <c r="N33" s="94"/>
      <c r="O33" s="95"/>
      <c r="P33" s="94">
        <f>$H33      +$J33      +$L33      +$N33</f>
        <v>404000</v>
      </c>
      <c r="Q33" s="95">
        <f>$I33      +$K33      +$M33      +$O33</f>
        <v>660470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33.666666666666664</v>
      </c>
      <c r="U33" s="50">
        <f>IF(($E33      =0),0,(($Q33      /$E33      )*100))</f>
        <v>55.039166666666659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0</v>
      </c>
      <c r="I34" s="98">
        <f t="shared" si="17"/>
        <v>0</v>
      </c>
      <c r="J34" s="97">
        <f t="shared" si="17"/>
        <v>404000</v>
      </c>
      <c r="K34" s="98">
        <f t="shared" si="17"/>
        <v>660470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404000</v>
      </c>
      <c r="Q34" s="98">
        <f>$I34      +$K34      +$M34      +$O34</f>
        <v>660470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33.666666666666664</v>
      </c>
      <c r="U34" s="54">
        <f>IF($E34   =0,0,($Q34   /$E34   )*100)</f>
        <v>55.039166666666659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30000000</v>
      </c>
      <c r="C52" s="93"/>
      <c r="D52" s="93"/>
      <c r="E52" s="93">
        <f t="shared" si="26"/>
        <v>30000000</v>
      </c>
      <c r="F52" s="94">
        <v>30000000</v>
      </c>
      <c r="G52" s="95">
        <v>24000000</v>
      </c>
      <c r="H52" s="94">
        <v>12602000</v>
      </c>
      <c r="I52" s="95">
        <v>6599309</v>
      </c>
      <c r="J52" s="94">
        <v>8983000</v>
      </c>
      <c r="K52" s="95">
        <v>13982848</v>
      </c>
      <c r="L52" s="94"/>
      <c r="M52" s="95"/>
      <c r="N52" s="94"/>
      <c r="O52" s="95"/>
      <c r="P52" s="94">
        <f t="shared" si="27"/>
        <v>21585000</v>
      </c>
      <c r="Q52" s="95">
        <f t="shared" si="28"/>
        <v>20582157</v>
      </c>
      <c r="R52" s="48">
        <f t="shared" si="29"/>
        <v>-28.717663862878908</v>
      </c>
      <c r="S52" s="49">
        <f t="shared" si="30"/>
        <v>111.88351689548102</v>
      </c>
      <c r="T52" s="48">
        <f t="shared" si="31"/>
        <v>71.95</v>
      </c>
      <c r="U52" s="50">
        <f t="shared" si="32"/>
        <v>68.607190000000003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30000000</v>
      </c>
      <c r="C54" s="96">
        <f>SUM(C43:C53)</f>
        <v>0</v>
      </c>
      <c r="D54" s="96"/>
      <c r="E54" s="96">
        <f t="shared" si="26"/>
        <v>30000000</v>
      </c>
      <c r="F54" s="97">
        <f t="shared" ref="F54:O54" si="33">SUM(F43:F53)</f>
        <v>30000000</v>
      </c>
      <c r="G54" s="98">
        <f t="shared" si="33"/>
        <v>24000000</v>
      </c>
      <c r="H54" s="97">
        <f t="shared" si="33"/>
        <v>12602000</v>
      </c>
      <c r="I54" s="98">
        <f t="shared" si="33"/>
        <v>6599309</v>
      </c>
      <c r="J54" s="97">
        <f t="shared" si="33"/>
        <v>8983000</v>
      </c>
      <c r="K54" s="98">
        <f t="shared" si="33"/>
        <v>13982848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21585000</v>
      </c>
      <c r="Q54" s="98">
        <f t="shared" si="28"/>
        <v>20582157</v>
      </c>
      <c r="R54" s="52">
        <f t="shared" si="29"/>
        <v>-28.717663862878908</v>
      </c>
      <c r="S54" s="53">
        <f t="shared" si="30"/>
        <v>111.88351689548102</v>
      </c>
      <c r="T54" s="52">
        <f>IF((+$E44+$E46+$E48+$E49+$E52) =0,0,(P54   /(+$E44+$E46+$E48+$E49+$E52) )*100)</f>
        <v>71.95</v>
      </c>
      <c r="U54" s="54">
        <f>IF((+$E44+$E46+$E48+$E49+$E52) =0,0,(Q54   /(+$E44+$E46+$E48+$E49+$E52) )*100)</f>
        <v>68.607190000000003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34200000</v>
      </c>
      <c r="C68" s="105">
        <f>SUM(C9:C15,C18:C24,C27:C30,C33,C36:C40,C43:C53,C56:C59,C62:C66)</f>
        <v>0</v>
      </c>
      <c r="D68" s="105"/>
      <c r="E68" s="105">
        <f t="shared" si="35"/>
        <v>34200000</v>
      </c>
      <c r="F68" s="106">
        <f t="shared" ref="F68:O68" si="43">SUM(F9:F15,F18:F24,F27:F30,F33,F36:F40,F43:F53,F56:F59,F62:F66)</f>
        <v>34200000</v>
      </c>
      <c r="G68" s="107">
        <f t="shared" si="43"/>
        <v>27840000</v>
      </c>
      <c r="H68" s="106">
        <f t="shared" si="43"/>
        <v>12602000</v>
      </c>
      <c r="I68" s="107">
        <f t="shared" si="43"/>
        <v>6782014</v>
      </c>
      <c r="J68" s="106">
        <f t="shared" si="43"/>
        <v>9387000</v>
      </c>
      <c r="K68" s="107">
        <f t="shared" si="43"/>
        <v>16658180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21989000</v>
      </c>
      <c r="Q68" s="107">
        <f t="shared" si="37"/>
        <v>23440194</v>
      </c>
      <c r="R68" s="61">
        <f t="shared" si="38"/>
        <v>-25.511823520076177</v>
      </c>
      <c r="S68" s="62">
        <f t="shared" si="39"/>
        <v>145.62290788547472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64.295321637426909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68.538578947368421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8610000</v>
      </c>
      <c r="C70" s="93">
        <v>-5000</v>
      </c>
      <c r="D70" s="93"/>
      <c r="E70" s="93">
        <f>$B70      +$C70      +$D70</f>
        <v>8605000</v>
      </c>
      <c r="F70" s="94">
        <v>8605000</v>
      </c>
      <c r="G70" s="95">
        <v>6510000</v>
      </c>
      <c r="H70" s="94">
        <v>3406000</v>
      </c>
      <c r="I70" s="95">
        <v>2454482</v>
      </c>
      <c r="J70" s="94">
        <v>2458000</v>
      </c>
      <c r="K70" s="95">
        <v>1998809</v>
      </c>
      <c r="L70" s="94"/>
      <c r="M70" s="95"/>
      <c r="N70" s="94"/>
      <c r="O70" s="95"/>
      <c r="P70" s="94">
        <f>$H70      +$J70      +$L70      +$N70</f>
        <v>5864000</v>
      </c>
      <c r="Q70" s="95">
        <f>$I70      +$K70      +$M70      +$O70</f>
        <v>4453291</v>
      </c>
      <c r="R70" s="48">
        <f>IF(($H70      =0),0,((($J70      -$H70      )/$H70      )*100))</f>
        <v>-27.833235466823254</v>
      </c>
      <c r="S70" s="49">
        <f>IF(($I70      =0),0,((($K70      -$I70      )/$I70      )*100))</f>
        <v>-18.564935493517574</v>
      </c>
      <c r="T70" s="48">
        <f>IF(($E70      =0),0,(($P70      /$E70      )*100))</f>
        <v>68.146426496223128</v>
      </c>
      <c r="U70" s="50">
        <f>IF(($E70      =0),0,(($Q70      /$E70      )*100))</f>
        <v>51.7523649041255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8610000</v>
      </c>
      <c r="C72" s="102">
        <f>SUM(C70:C71)</f>
        <v>-5000</v>
      </c>
      <c r="D72" s="102"/>
      <c r="E72" s="102">
        <f>$B72      +$C72      +$D72</f>
        <v>8605000</v>
      </c>
      <c r="F72" s="103">
        <f t="shared" ref="F72:O72" si="44">SUM(F70:F71)</f>
        <v>8605000</v>
      </c>
      <c r="G72" s="104">
        <f t="shared" si="44"/>
        <v>6510000</v>
      </c>
      <c r="H72" s="103">
        <f t="shared" si="44"/>
        <v>3406000</v>
      </c>
      <c r="I72" s="104">
        <f t="shared" si="44"/>
        <v>2454482</v>
      </c>
      <c r="J72" s="103">
        <f t="shared" si="44"/>
        <v>2458000</v>
      </c>
      <c r="K72" s="104">
        <f t="shared" si="44"/>
        <v>1998809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5864000</v>
      </c>
      <c r="Q72" s="104">
        <f>$I72      +$K72      +$M72      +$O72</f>
        <v>4453291</v>
      </c>
      <c r="R72" s="57">
        <f>IF(($H72      =0),0,((($J72      -$H72      )/$H72      )*100))</f>
        <v>-27.833235466823254</v>
      </c>
      <c r="S72" s="58">
        <f>IF(($I72      =0),0,((($K72      -$I72      )/$I72      )*100))</f>
        <v>-18.564935493517574</v>
      </c>
      <c r="T72" s="57">
        <f>IF(($E70      =0),0,(($P70      /$E70      )*100))</f>
        <v>68.146426496223128</v>
      </c>
      <c r="U72" s="59">
        <f>IF($E70   =0,0,($Q70   /$E70 )*100)</f>
        <v>51.7523649041255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8610000</v>
      </c>
      <c r="C73" s="105">
        <f>SUM(C70:C71)</f>
        <v>-5000</v>
      </c>
      <c r="D73" s="105"/>
      <c r="E73" s="105">
        <f>$B73      +$C73      +$D73</f>
        <v>8605000</v>
      </c>
      <c r="F73" s="106">
        <f t="shared" ref="F73:O73" si="45">SUM(F70:F71)</f>
        <v>8605000</v>
      </c>
      <c r="G73" s="107">
        <f t="shared" si="45"/>
        <v>6510000</v>
      </c>
      <c r="H73" s="106">
        <f t="shared" si="45"/>
        <v>3406000</v>
      </c>
      <c r="I73" s="107">
        <f t="shared" si="45"/>
        <v>2454482</v>
      </c>
      <c r="J73" s="106">
        <f t="shared" si="45"/>
        <v>2458000</v>
      </c>
      <c r="K73" s="107">
        <f t="shared" si="45"/>
        <v>1998809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5864000</v>
      </c>
      <c r="Q73" s="107">
        <f>$I73      +$K73      +$M73      +$O73</f>
        <v>4453291</v>
      </c>
      <c r="R73" s="61">
        <f>IF(($H73      =0),0,((($J73      -$H73      )/$H73      )*100))</f>
        <v>-27.833235466823254</v>
      </c>
      <c r="S73" s="62">
        <f>IF(($I73      =0),0,((($K73      -$I73      )/$I73      )*100))</f>
        <v>-18.564935493517574</v>
      </c>
      <c r="T73" s="61">
        <f>IF(($E70      =0),0,(($P70      /$E70      )*100))</f>
        <v>68.146426496223128</v>
      </c>
      <c r="U73" s="65">
        <f>IF($E70   =0,0,($Q70   /$E70 )*100)</f>
        <v>51.7523649041255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42810000</v>
      </c>
      <c r="C74" s="105">
        <f>SUM(C9:C15,C18:C24,C27:C30,C33,C36:C40,C43:C53,C56:C59,C62:C66,C70:C71)</f>
        <v>-5000</v>
      </c>
      <c r="D74" s="105"/>
      <c r="E74" s="105">
        <f>$B74      +$C74      +$D74</f>
        <v>42805000</v>
      </c>
      <c r="F74" s="106">
        <f t="shared" ref="F74:O74" si="46">SUM(F9:F15,F18:F24,F27:F30,F33,F36:F40,F43:F53,F56:F59,F62:F66,F70:F71)</f>
        <v>42805000</v>
      </c>
      <c r="G74" s="107">
        <f t="shared" si="46"/>
        <v>34350000</v>
      </c>
      <c r="H74" s="106">
        <f t="shared" si="46"/>
        <v>16008000</v>
      </c>
      <c r="I74" s="107">
        <f t="shared" si="46"/>
        <v>9236496</v>
      </c>
      <c r="J74" s="106">
        <f t="shared" si="46"/>
        <v>11845000</v>
      </c>
      <c r="K74" s="107">
        <f t="shared" si="46"/>
        <v>18656989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27853000</v>
      </c>
      <c r="Q74" s="107">
        <f>$I74      +$K74      +$M74      +$O74</f>
        <v>27893485</v>
      </c>
      <c r="R74" s="61">
        <f>IF(($H74      =0),0,((($J74      -$H74      )/$H74      )*100))</f>
        <v>-26.005747126436781</v>
      </c>
      <c r="S74" s="62">
        <f>IF(($I74      =0),0,((($K74      -$I74      )/$I74      )*100))</f>
        <v>101.9920649562345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65.069501226492235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65.164081298913672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2434000</v>
      </c>
      <c r="C87" s="119">
        <f t="shared" si="55"/>
        <v>0</v>
      </c>
      <c r="D87" s="119">
        <f t="shared" si="55"/>
        <v>0</v>
      </c>
      <c r="E87" s="119">
        <f t="shared" si="55"/>
        <v>2434000</v>
      </c>
      <c r="F87" s="119">
        <f t="shared" si="55"/>
        <v>0</v>
      </c>
      <c r="G87" s="119">
        <f t="shared" si="55"/>
        <v>0</v>
      </c>
      <c r="H87" s="119">
        <f t="shared" si="55"/>
        <v>49000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49000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2.0131470829909617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1134000</v>
      </c>
      <c r="C91" s="93"/>
      <c r="D91" s="93"/>
      <c r="E91" s="93">
        <f t="shared" si="56"/>
        <v>1134000</v>
      </c>
      <c r="F91" s="93">
        <v>0</v>
      </c>
      <c r="G91" s="93">
        <v>0</v>
      </c>
      <c r="H91" s="93">
        <v>49000</v>
      </c>
      <c r="I91" s="93"/>
      <c r="J91" s="93"/>
      <c r="K91" s="93"/>
      <c r="L91" s="93"/>
      <c r="M91" s="93"/>
      <c r="N91" s="93"/>
      <c r="O91" s="93"/>
      <c r="P91" s="93">
        <f t="shared" si="57"/>
        <v>49000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4.3209876543209873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1300000</v>
      </c>
      <c r="C93" s="93"/>
      <c r="D93" s="93"/>
      <c r="E93" s="93">
        <f t="shared" si="56"/>
        <v>1300000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2434000</v>
      </c>
      <c r="C114" s="128">
        <f t="shared" si="69"/>
        <v>0</v>
      </c>
      <c r="D114" s="128">
        <f t="shared" si="69"/>
        <v>0</v>
      </c>
      <c r="E114" s="128">
        <f t="shared" si="69"/>
        <v>2434000</v>
      </c>
      <c r="F114" s="128">
        <f t="shared" si="69"/>
        <v>0</v>
      </c>
      <c r="G114" s="128">
        <f t="shared" si="69"/>
        <v>0</v>
      </c>
      <c r="H114" s="128">
        <f t="shared" si="69"/>
        <v>49000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2.0131470829909615E-2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2434000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2434000</v>
      </c>
      <c r="F115" s="130">
        <f t="shared" si="70"/>
        <v>0</v>
      </c>
      <c r="G115" s="130">
        <f t="shared" si="70"/>
        <v>0</v>
      </c>
      <c r="H115" s="130">
        <f t="shared" si="70"/>
        <v>49000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2.0131470829909615E-2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j7q4P/R2H4WVp7+qcSKSoRq/HuujR6MiDIlcezYDGSsHJ9fslgANQ3hkWmulC1mQqmG3Aq+NtcLuSWqs8zkfoQ==" saltValue="FV3fjRKmClWEOC+q0Hlpf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/>
      <c r="I10" s="95"/>
      <c r="J10" s="94">
        <v>321000</v>
      </c>
      <c r="K10" s="95"/>
      <c r="L10" s="94"/>
      <c r="M10" s="95"/>
      <c r="N10" s="94"/>
      <c r="O10" s="95"/>
      <c r="P10" s="94">
        <f t="shared" ref="P10:P16" si="1">$H10      +$J10      +$L10      +$N10</f>
        <v>321000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10.7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30000000</v>
      </c>
      <c r="C13" s="93"/>
      <c r="D13" s="93"/>
      <c r="E13" s="93">
        <f t="shared" si="0"/>
        <v>30000000</v>
      </c>
      <c r="F13" s="94">
        <v>30000000</v>
      </c>
      <c r="G13" s="95">
        <v>20000000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33000000</v>
      </c>
      <c r="C16" s="96">
        <f>SUM(C9:C15)</f>
        <v>0</v>
      </c>
      <c r="D16" s="96"/>
      <c r="E16" s="96">
        <f t="shared" si="0"/>
        <v>33000000</v>
      </c>
      <c r="F16" s="97">
        <f t="shared" ref="F16:O16" si="7">SUM(F9:F15)</f>
        <v>33000000</v>
      </c>
      <c r="G16" s="98">
        <f t="shared" si="7"/>
        <v>23000000</v>
      </c>
      <c r="H16" s="97">
        <f t="shared" si="7"/>
        <v>0</v>
      </c>
      <c r="I16" s="98">
        <f t="shared" si="7"/>
        <v>0</v>
      </c>
      <c r="J16" s="97">
        <f t="shared" si="7"/>
        <v>321000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321000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0.97272727272727266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/>
      <c r="J33" s="94">
        <v>304000</v>
      </c>
      <c r="K33" s="95"/>
      <c r="L33" s="94"/>
      <c r="M33" s="95"/>
      <c r="N33" s="94"/>
      <c r="O33" s="95"/>
      <c r="P33" s="94">
        <f>$H33      +$J33      +$L33      +$N33</f>
        <v>604000</v>
      </c>
      <c r="Q33" s="95">
        <f>$I33      +$K33      +$M33      +$O33</f>
        <v>0</v>
      </c>
      <c r="R33" s="48">
        <f>IF(($H33      =0),0,((($J33      -$H33      )/$H33      )*100))</f>
        <v>1.3333333333333335</v>
      </c>
      <c r="S33" s="49">
        <f>IF(($I33      =0),0,((($K33      -$I33      )/$I33      )*100))</f>
        <v>0</v>
      </c>
      <c r="T33" s="48">
        <f>IF(($E33      =0),0,(($P33      /$E33      )*100))</f>
        <v>50.333333333333329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0</v>
      </c>
      <c r="J34" s="97">
        <f t="shared" si="17"/>
        <v>304000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604000</v>
      </c>
      <c r="Q34" s="98">
        <f>$I34      +$K34      +$M34      +$O34</f>
        <v>0</v>
      </c>
      <c r="R34" s="52">
        <f>IF(($H34      =0),0,((($J34      -$H34      )/$H34      )*100))</f>
        <v>1.3333333333333335</v>
      </c>
      <c r="S34" s="53">
        <f>IF(($I34      =0),0,((($K34      -$I34      )/$I34      )*100))</f>
        <v>0</v>
      </c>
      <c r="T34" s="52">
        <f>IF($E34   =0,0,($P34   /$E34   )*100)</f>
        <v>50.333333333333329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5000000</v>
      </c>
      <c r="C45" s="93"/>
      <c r="D45" s="93"/>
      <c r="E45" s="93">
        <f t="shared" si="26"/>
        <v>5000000</v>
      </c>
      <c r="F45" s="94">
        <v>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11233000</v>
      </c>
      <c r="C52" s="93"/>
      <c r="D52" s="93"/>
      <c r="E52" s="93">
        <f t="shared" si="26"/>
        <v>11233000</v>
      </c>
      <c r="F52" s="94">
        <v>11233000</v>
      </c>
      <c r="G52" s="95">
        <v>5616000</v>
      </c>
      <c r="H52" s="94"/>
      <c r="I52" s="95"/>
      <c r="J52" s="94">
        <v>783000</v>
      </c>
      <c r="K52" s="95">
        <v>783093</v>
      </c>
      <c r="L52" s="94"/>
      <c r="M52" s="95"/>
      <c r="N52" s="94"/>
      <c r="O52" s="95"/>
      <c r="P52" s="94">
        <f t="shared" si="27"/>
        <v>783000</v>
      </c>
      <c r="Q52" s="95">
        <f t="shared" si="28"/>
        <v>783093</v>
      </c>
      <c r="R52" s="48">
        <f t="shared" si="29"/>
        <v>0</v>
      </c>
      <c r="S52" s="49">
        <f t="shared" si="30"/>
        <v>0</v>
      </c>
      <c r="T52" s="48">
        <f t="shared" si="31"/>
        <v>6.9705332502448147</v>
      </c>
      <c r="U52" s="50">
        <f t="shared" si="32"/>
        <v>6.9713611679871805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16233000</v>
      </c>
      <c r="C54" s="96">
        <f>SUM(C43:C53)</f>
        <v>0</v>
      </c>
      <c r="D54" s="96"/>
      <c r="E54" s="96">
        <f t="shared" si="26"/>
        <v>16233000</v>
      </c>
      <c r="F54" s="97">
        <f t="shared" ref="F54:O54" si="33">SUM(F43:F53)</f>
        <v>16233000</v>
      </c>
      <c r="G54" s="98">
        <f t="shared" si="33"/>
        <v>5616000</v>
      </c>
      <c r="H54" s="97">
        <f t="shared" si="33"/>
        <v>0</v>
      </c>
      <c r="I54" s="98">
        <f t="shared" si="33"/>
        <v>0</v>
      </c>
      <c r="J54" s="97">
        <f t="shared" si="33"/>
        <v>783000</v>
      </c>
      <c r="K54" s="98">
        <f t="shared" si="33"/>
        <v>783093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783000</v>
      </c>
      <c r="Q54" s="98">
        <f t="shared" si="28"/>
        <v>783093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6.9705332502448147</v>
      </c>
      <c r="U54" s="54">
        <f>IF((+$E44+$E46+$E48+$E49+$E52) =0,0,(Q54   /(+$E44+$E46+$E48+$E49+$E52) )*100)</f>
        <v>6.9713611679871805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50433000</v>
      </c>
      <c r="C68" s="105">
        <f>SUM(C9:C15,C18:C24,C27:C30,C33,C36:C40,C43:C53,C56:C59,C62:C66)</f>
        <v>0</v>
      </c>
      <c r="D68" s="105"/>
      <c r="E68" s="105">
        <f t="shared" si="35"/>
        <v>50433000</v>
      </c>
      <c r="F68" s="106">
        <f t="shared" ref="F68:O68" si="43">SUM(F9:F15,F18:F24,F27:F30,F33,F36:F40,F43:F53,F56:F59,F62:F66)</f>
        <v>50433000</v>
      </c>
      <c r="G68" s="107">
        <f t="shared" si="43"/>
        <v>29456000</v>
      </c>
      <c r="H68" s="106">
        <f t="shared" si="43"/>
        <v>300000</v>
      </c>
      <c r="I68" s="107">
        <f t="shared" si="43"/>
        <v>0</v>
      </c>
      <c r="J68" s="106">
        <f t="shared" si="43"/>
        <v>1408000</v>
      </c>
      <c r="K68" s="107">
        <f t="shared" si="43"/>
        <v>783093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1708000</v>
      </c>
      <c r="Q68" s="107">
        <f t="shared" si="37"/>
        <v>783093</v>
      </c>
      <c r="R68" s="61">
        <f t="shared" si="38"/>
        <v>369.33333333333331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3.7593819470428982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1.7236215966368058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28687000</v>
      </c>
      <c r="C70" s="93">
        <v>-84000</v>
      </c>
      <c r="D70" s="93"/>
      <c r="E70" s="93">
        <f>$B70      +$C70      +$D70</f>
        <v>28603000</v>
      </c>
      <c r="F70" s="94">
        <v>28603000</v>
      </c>
      <c r="G70" s="95">
        <v>27207000</v>
      </c>
      <c r="H70" s="94">
        <v>7465000</v>
      </c>
      <c r="I70" s="95">
        <v>8708764</v>
      </c>
      <c r="J70" s="94">
        <v>11360000</v>
      </c>
      <c r="K70" s="95">
        <v>13974612</v>
      </c>
      <c r="L70" s="94"/>
      <c r="M70" s="95"/>
      <c r="N70" s="94"/>
      <c r="O70" s="95"/>
      <c r="P70" s="94">
        <f>$H70      +$J70      +$L70      +$N70</f>
        <v>18825000</v>
      </c>
      <c r="Q70" s="95">
        <f>$I70      +$K70      +$M70      +$O70</f>
        <v>22683376</v>
      </c>
      <c r="R70" s="48">
        <f>IF(($H70      =0),0,((($J70      -$H70      )/$H70      )*100))</f>
        <v>52.1768251841929</v>
      </c>
      <c r="S70" s="49">
        <f>IF(($I70      =0),0,((($K70      -$I70      )/$I70      )*100))</f>
        <v>60.466077620199613</v>
      </c>
      <c r="T70" s="48">
        <f>IF(($E70      =0),0,(($P70      /$E70      )*100))</f>
        <v>65.814774673985241</v>
      </c>
      <c r="U70" s="50">
        <f>IF(($E70      =0),0,(($Q70      /$E70      )*100))</f>
        <v>79.304184875712338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28687000</v>
      </c>
      <c r="C72" s="102">
        <f>SUM(C70:C71)</f>
        <v>-84000</v>
      </c>
      <c r="D72" s="102"/>
      <c r="E72" s="102">
        <f>$B72      +$C72      +$D72</f>
        <v>28603000</v>
      </c>
      <c r="F72" s="103">
        <f t="shared" ref="F72:O72" si="44">SUM(F70:F71)</f>
        <v>28603000</v>
      </c>
      <c r="G72" s="104">
        <f t="shared" si="44"/>
        <v>27207000</v>
      </c>
      <c r="H72" s="103">
        <f t="shared" si="44"/>
        <v>7465000</v>
      </c>
      <c r="I72" s="104">
        <f t="shared" si="44"/>
        <v>8708764</v>
      </c>
      <c r="J72" s="103">
        <f t="shared" si="44"/>
        <v>11360000</v>
      </c>
      <c r="K72" s="104">
        <f t="shared" si="44"/>
        <v>13974612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18825000</v>
      </c>
      <c r="Q72" s="104">
        <f>$I72      +$K72      +$M72      +$O72</f>
        <v>22683376</v>
      </c>
      <c r="R72" s="57">
        <f>IF(($H72      =0),0,((($J72      -$H72      )/$H72      )*100))</f>
        <v>52.1768251841929</v>
      </c>
      <c r="S72" s="58">
        <f>IF(($I72      =0),0,((($K72      -$I72      )/$I72      )*100))</f>
        <v>60.466077620199613</v>
      </c>
      <c r="T72" s="57">
        <f>IF(($E70      =0),0,(($P70      /$E70      )*100))</f>
        <v>65.814774673985241</v>
      </c>
      <c r="U72" s="59">
        <f>IF($E70   =0,0,($Q70   /$E70 )*100)</f>
        <v>79.304184875712338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28687000</v>
      </c>
      <c r="C73" s="105">
        <f>SUM(C70:C71)</f>
        <v>-84000</v>
      </c>
      <c r="D73" s="105"/>
      <c r="E73" s="105">
        <f>$B73      +$C73      +$D73</f>
        <v>28603000</v>
      </c>
      <c r="F73" s="106">
        <f t="shared" ref="F73:O73" si="45">SUM(F70:F71)</f>
        <v>28603000</v>
      </c>
      <c r="G73" s="107">
        <f t="shared" si="45"/>
        <v>27207000</v>
      </c>
      <c r="H73" s="106">
        <f t="shared" si="45"/>
        <v>7465000</v>
      </c>
      <c r="I73" s="107">
        <f t="shared" si="45"/>
        <v>8708764</v>
      </c>
      <c r="J73" s="106">
        <f t="shared" si="45"/>
        <v>11360000</v>
      </c>
      <c r="K73" s="107">
        <f t="shared" si="45"/>
        <v>13974612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18825000</v>
      </c>
      <c r="Q73" s="107">
        <f>$I73      +$K73      +$M73      +$O73</f>
        <v>22683376</v>
      </c>
      <c r="R73" s="61">
        <f>IF(($H73      =0),0,((($J73      -$H73      )/$H73      )*100))</f>
        <v>52.1768251841929</v>
      </c>
      <c r="S73" s="62">
        <f>IF(($I73      =0),0,((($K73      -$I73      )/$I73      )*100))</f>
        <v>60.466077620199613</v>
      </c>
      <c r="T73" s="61">
        <f>IF(($E70      =0),0,(($P70      /$E70      )*100))</f>
        <v>65.814774673985241</v>
      </c>
      <c r="U73" s="65">
        <f>IF($E70   =0,0,($Q70   /$E70 )*100)</f>
        <v>79.304184875712338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79120000</v>
      </c>
      <c r="C74" s="105">
        <f>SUM(C9:C15,C18:C24,C27:C30,C33,C36:C40,C43:C53,C56:C59,C62:C66,C70:C71)</f>
        <v>-84000</v>
      </c>
      <c r="D74" s="105"/>
      <c r="E74" s="105">
        <f>$B74      +$C74      +$D74</f>
        <v>79036000</v>
      </c>
      <c r="F74" s="106">
        <f t="shared" ref="F74:O74" si="46">SUM(F9:F15,F18:F24,F27:F30,F33,F36:F40,F43:F53,F56:F59,F62:F66,F70:F71)</f>
        <v>79036000</v>
      </c>
      <c r="G74" s="107">
        <f t="shared" si="46"/>
        <v>56663000</v>
      </c>
      <c r="H74" s="106">
        <f t="shared" si="46"/>
        <v>7765000</v>
      </c>
      <c r="I74" s="107">
        <f t="shared" si="46"/>
        <v>8708764</v>
      </c>
      <c r="J74" s="106">
        <f t="shared" si="46"/>
        <v>12768000</v>
      </c>
      <c r="K74" s="107">
        <f t="shared" si="46"/>
        <v>14757705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20533000</v>
      </c>
      <c r="Q74" s="107">
        <f>$I74      +$K74      +$M74      +$O74</f>
        <v>23466469</v>
      </c>
      <c r="R74" s="61">
        <f>IF(($H74      =0),0,((($J74      -$H74      )/$H74      )*100))</f>
        <v>64.430135222150682</v>
      </c>
      <c r="S74" s="62">
        <f>IF(($I74      =0),0,((($K74      -$I74      )/$I74      )*100))</f>
        <v>69.458088426784798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27.733805175860393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31.696024906802094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8570000</v>
      </c>
      <c r="C87" s="119">
        <f t="shared" si="55"/>
        <v>0</v>
      </c>
      <c r="D87" s="119">
        <f t="shared" si="55"/>
        <v>0</v>
      </c>
      <c r="E87" s="119">
        <f t="shared" si="55"/>
        <v>8570000</v>
      </c>
      <c r="F87" s="119">
        <f t="shared" si="55"/>
        <v>0</v>
      </c>
      <c r="G87" s="119">
        <f t="shared" si="55"/>
        <v>0</v>
      </c>
      <c r="H87" s="119">
        <f t="shared" si="55"/>
        <v>14000</v>
      </c>
      <c r="I87" s="119">
        <f t="shared" si="55"/>
        <v>0</v>
      </c>
      <c r="J87" s="119">
        <f t="shared" si="55"/>
        <v>7357000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7371000</v>
      </c>
      <c r="Q87" s="120">
        <f t="shared" si="55"/>
        <v>0</v>
      </c>
      <c r="R87" s="85">
        <f t="shared" si="55"/>
        <v>52450</v>
      </c>
      <c r="S87" s="85">
        <f t="shared" si="55"/>
        <v>0</v>
      </c>
      <c r="T87" s="86">
        <f>IF(SUM($E88:$E96) =0,0,(P87   /SUM($E88:$E96) )*100)</f>
        <v>86.009334889148192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7371000</v>
      </c>
      <c r="C91" s="93"/>
      <c r="D91" s="93"/>
      <c r="E91" s="93">
        <f t="shared" si="56"/>
        <v>7371000</v>
      </c>
      <c r="F91" s="93">
        <v>0</v>
      </c>
      <c r="G91" s="93">
        <v>0</v>
      </c>
      <c r="H91" s="93">
        <v>14000</v>
      </c>
      <c r="I91" s="93"/>
      <c r="J91" s="93">
        <v>7357000</v>
      </c>
      <c r="K91" s="93"/>
      <c r="L91" s="93"/>
      <c r="M91" s="93"/>
      <c r="N91" s="93"/>
      <c r="O91" s="93"/>
      <c r="P91" s="93">
        <f t="shared" si="57"/>
        <v>7371000</v>
      </c>
      <c r="Q91" s="93">
        <f t="shared" si="58"/>
        <v>0</v>
      </c>
      <c r="R91" s="89">
        <f t="shared" si="59"/>
        <v>52450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1199000</v>
      </c>
      <c r="C93" s="93"/>
      <c r="D93" s="93"/>
      <c r="E93" s="93">
        <f t="shared" si="56"/>
        <v>1199000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8570000</v>
      </c>
      <c r="C114" s="128">
        <f t="shared" si="69"/>
        <v>0</v>
      </c>
      <c r="D114" s="128">
        <f t="shared" si="69"/>
        <v>0</v>
      </c>
      <c r="E114" s="128">
        <f t="shared" si="69"/>
        <v>8570000</v>
      </c>
      <c r="F114" s="128">
        <f t="shared" si="69"/>
        <v>0</v>
      </c>
      <c r="G114" s="128">
        <f t="shared" si="69"/>
        <v>0</v>
      </c>
      <c r="H114" s="128">
        <f t="shared" si="69"/>
        <v>14000</v>
      </c>
      <c r="I114" s="128">
        <f t="shared" si="69"/>
        <v>0</v>
      </c>
      <c r="J114" s="128">
        <f t="shared" si="69"/>
        <v>7357000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7371000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0.86009334889148192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8570000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8570000</v>
      </c>
      <c r="F115" s="130">
        <f t="shared" si="70"/>
        <v>0</v>
      </c>
      <c r="G115" s="130">
        <f t="shared" si="70"/>
        <v>0</v>
      </c>
      <c r="H115" s="130">
        <f t="shared" si="70"/>
        <v>14000</v>
      </c>
      <c r="I115" s="130">
        <f t="shared" si="70"/>
        <v>0</v>
      </c>
      <c r="J115" s="130">
        <f t="shared" si="70"/>
        <v>7357000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7371000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0.86009334889148192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YSOL67iKIuW1EaEmljsmS4EAIQCy8ACptzSFBKkFiQJZ9Lrf+pO7NhyHt3c4e6KCfLL3Rm/lEBAQZhwDrCI9Lg==" saltValue="dHzSXW/gZoRZzWpyZ+2h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1200000</v>
      </c>
      <c r="C10" s="93"/>
      <c r="D10" s="93"/>
      <c r="E10" s="93">
        <f t="shared" ref="E10:E16" si="0">$B10      +$C10      +$D10</f>
        <v>1200000</v>
      </c>
      <c r="F10" s="94">
        <v>1200000</v>
      </c>
      <c r="G10" s="95">
        <v>1200000</v>
      </c>
      <c r="H10" s="94">
        <v>281000</v>
      </c>
      <c r="I10" s="95"/>
      <c r="J10" s="94">
        <v>219000</v>
      </c>
      <c r="K10" s="95">
        <v>425267</v>
      </c>
      <c r="L10" s="94"/>
      <c r="M10" s="95"/>
      <c r="N10" s="94"/>
      <c r="O10" s="95"/>
      <c r="P10" s="94">
        <f t="shared" ref="P10:P16" si="1">$H10      +$J10      +$L10      +$N10</f>
        <v>500000</v>
      </c>
      <c r="Q10" s="95">
        <f t="shared" ref="Q10:Q16" si="2">$I10      +$K10      +$M10      +$O10</f>
        <v>425267</v>
      </c>
      <c r="R10" s="48">
        <f t="shared" ref="R10:R16" si="3">IF(($H10      =0),0,((($J10      -$H10      )/$H10      )*100))</f>
        <v>-22.064056939501782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41.666666666666671</v>
      </c>
      <c r="U10" s="50">
        <f t="shared" ref="U10:U15" si="6">IF(($E10      =0),0,(($Q10      /$E10      )*100))</f>
        <v>35.438916666666664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1200000</v>
      </c>
      <c r="C16" s="96">
        <f>SUM(C9:C15)</f>
        <v>0</v>
      </c>
      <c r="D16" s="96"/>
      <c r="E16" s="96">
        <f t="shared" si="0"/>
        <v>1200000</v>
      </c>
      <c r="F16" s="97">
        <f t="shared" ref="F16:O16" si="7">SUM(F9:F15)</f>
        <v>1200000</v>
      </c>
      <c r="G16" s="98">
        <f t="shared" si="7"/>
        <v>1200000</v>
      </c>
      <c r="H16" s="97">
        <f t="shared" si="7"/>
        <v>281000</v>
      </c>
      <c r="I16" s="98">
        <f t="shared" si="7"/>
        <v>0</v>
      </c>
      <c r="J16" s="97">
        <f t="shared" si="7"/>
        <v>219000</v>
      </c>
      <c r="K16" s="98">
        <f t="shared" si="7"/>
        <v>425267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500000</v>
      </c>
      <c r="Q16" s="98">
        <f t="shared" si="2"/>
        <v>425267</v>
      </c>
      <c r="R16" s="52">
        <f t="shared" si="3"/>
        <v>-22.064056939501782</v>
      </c>
      <c r="S16" s="53">
        <f t="shared" si="4"/>
        <v>0</v>
      </c>
      <c r="T16" s="52">
        <f>IF((SUM($E9:$E13))=0,0,(P16/(SUM($E9:$E13))*100))</f>
        <v>41.666666666666671</v>
      </c>
      <c r="U16" s="54">
        <f>IF((SUM($E9:$E13))=0,0,(Q16/(SUM($E9:$E13))*100))</f>
        <v>35.438916666666664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4860000</v>
      </c>
      <c r="C20" s="93"/>
      <c r="D20" s="93"/>
      <c r="E20" s="93">
        <f t="shared" si="8"/>
        <v>4860000</v>
      </c>
      <c r="F20" s="94">
        <v>4860000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4860000</v>
      </c>
      <c r="C25" s="96">
        <f>SUM(C18:C24)</f>
        <v>0</v>
      </c>
      <c r="D25" s="96"/>
      <c r="E25" s="96">
        <f t="shared" si="8"/>
        <v>4860000</v>
      </c>
      <c r="F25" s="97">
        <f t="shared" ref="F25:O25" si="15">SUM(F18:F24)</f>
        <v>4860000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3217000</v>
      </c>
      <c r="C30" s="93"/>
      <c r="D30" s="93"/>
      <c r="E30" s="93">
        <f>$B30      +$C30      +$D30</f>
        <v>3217000</v>
      </c>
      <c r="F30" s="94">
        <v>3217000</v>
      </c>
      <c r="G30" s="95">
        <v>2252000</v>
      </c>
      <c r="H30" s="94"/>
      <c r="I30" s="95"/>
      <c r="J30" s="94">
        <v>306000</v>
      </c>
      <c r="K30" s="95">
        <v>1292278</v>
      </c>
      <c r="L30" s="94"/>
      <c r="M30" s="95"/>
      <c r="N30" s="94"/>
      <c r="O30" s="95"/>
      <c r="P30" s="94">
        <f>$H30      +$J30      +$L30      +$N30</f>
        <v>306000</v>
      </c>
      <c r="Q30" s="95">
        <f>$I30      +$K30      +$M30      +$O30</f>
        <v>1292278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9.5119676717438608</v>
      </c>
      <c r="U30" s="50">
        <f>IF(($E30      =0),0,(($Q30      /$E30      )*100))</f>
        <v>40.170282872241216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3217000</v>
      </c>
      <c r="C31" s="96">
        <f>SUM(C27:C30)</f>
        <v>0</v>
      </c>
      <c r="D31" s="96"/>
      <c r="E31" s="96">
        <f>$B31      +$C31      +$D31</f>
        <v>3217000</v>
      </c>
      <c r="F31" s="97">
        <f t="shared" ref="F31:O31" si="16">SUM(F27:F30)</f>
        <v>3217000</v>
      </c>
      <c r="G31" s="98">
        <f t="shared" si="16"/>
        <v>2252000</v>
      </c>
      <c r="H31" s="97">
        <f t="shared" si="16"/>
        <v>0</v>
      </c>
      <c r="I31" s="98">
        <f t="shared" si="16"/>
        <v>0</v>
      </c>
      <c r="J31" s="97">
        <f t="shared" si="16"/>
        <v>306000</v>
      </c>
      <c r="K31" s="98">
        <f t="shared" si="16"/>
        <v>1292278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306000</v>
      </c>
      <c r="Q31" s="98">
        <f>$I31      +$K31      +$M31      +$O31</f>
        <v>1292278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9.5119676717438608</v>
      </c>
      <c r="U31" s="54">
        <f>IF($E31   =0,0,($Q31   /$E31   )*100)</f>
        <v>40.170282872241216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1251000</v>
      </c>
      <c r="C33" s="93"/>
      <c r="D33" s="93"/>
      <c r="E33" s="93">
        <f>$B33      +$C33      +$D33</f>
        <v>1251000</v>
      </c>
      <c r="F33" s="94">
        <v>1251000</v>
      </c>
      <c r="G33" s="95">
        <v>876000</v>
      </c>
      <c r="H33" s="94">
        <v>194000</v>
      </c>
      <c r="I33" s="95"/>
      <c r="J33" s="94">
        <v>117000</v>
      </c>
      <c r="K33" s="95">
        <v>817368</v>
      </c>
      <c r="L33" s="94"/>
      <c r="M33" s="95"/>
      <c r="N33" s="94"/>
      <c r="O33" s="95"/>
      <c r="P33" s="94">
        <f>$H33      +$J33      +$L33      +$N33</f>
        <v>311000</v>
      </c>
      <c r="Q33" s="95">
        <f>$I33      +$K33      +$M33      +$O33</f>
        <v>817368</v>
      </c>
      <c r="R33" s="48">
        <f>IF(($H33      =0),0,((($J33      -$H33      )/$H33      )*100))</f>
        <v>-39.690721649484537</v>
      </c>
      <c r="S33" s="49">
        <f>IF(($I33      =0),0,((($K33      -$I33      )/$I33      )*100))</f>
        <v>0</v>
      </c>
      <c r="T33" s="48">
        <f>IF(($E33      =0),0,(($P33      /$E33      )*100))</f>
        <v>24.860111910471623</v>
      </c>
      <c r="U33" s="50">
        <f>IF(($E33      =0),0,(($Q33      /$E33      )*100))</f>
        <v>65.337170263788963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1251000</v>
      </c>
      <c r="C34" s="96">
        <f>C33</f>
        <v>0</v>
      </c>
      <c r="D34" s="96"/>
      <c r="E34" s="96">
        <f>$B34      +$C34      +$D34</f>
        <v>1251000</v>
      </c>
      <c r="F34" s="97">
        <f t="shared" ref="F34:O34" si="17">F33</f>
        <v>1251000</v>
      </c>
      <c r="G34" s="98">
        <f t="shared" si="17"/>
        <v>876000</v>
      </c>
      <c r="H34" s="97">
        <f t="shared" si="17"/>
        <v>194000</v>
      </c>
      <c r="I34" s="98">
        <f t="shared" si="17"/>
        <v>0</v>
      </c>
      <c r="J34" s="97">
        <f t="shared" si="17"/>
        <v>117000</v>
      </c>
      <c r="K34" s="98">
        <f t="shared" si="17"/>
        <v>817368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311000</v>
      </c>
      <c r="Q34" s="98">
        <f>$I34      +$K34      +$M34      +$O34</f>
        <v>817368</v>
      </c>
      <c r="R34" s="52">
        <f>IF(($H34      =0),0,((($J34      -$H34      )/$H34      )*100))</f>
        <v>-39.690721649484537</v>
      </c>
      <c r="S34" s="53">
        <f>IF(($I34      =0),0,((($K34      -$I34      )/$I34      )*100))</f>
        <v>0</v>
      </c>
      <c r="T34" s="52">
        <f>IF($E34   =0,0,($P34   /$E34   )*100)</f>
        <v>24.860111910471623</v>
      </c>
      <c r="U34" s="54">
        <f>IF($E34   =0,0,($Q34   /$E34   )*100)</f>
        <v>65.337170263788963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10528000</v>
      </c>
      <c r="C68" s="105">
        <f>SUM(C9:C15,C18:C24,C27:C30,C33,C36:C40,C43:C53,C56:C59,C62:C66)</f>
        <v>0</v>
      </c>
      <c r="D68" s="105"/>
      <c r="E68" s="105">
        <f t="shared" si="35"/>
        <v>10528000</v>
      </c>
      <c r="F68" s="106">
        <f t="shared" ref="F68:O68" si="43">SUM(F9:F15,F18:F24,F27:F30,F33,F36:F40,F43:F53,F56:F59,F62:F66)</f>
        <v>10528000</v>
      </c>
      <c r="G68" s="107">
        <f t="shared" si="43"/>
        <v>4328000</v>
      </c>
      <c r="H68" s="106">
        <f t="shared" si="43"/>
        <v>475000</v>
      </c>
      <c r="I68" s="107">
        <f t="shared" si="43"/>
        <v>0</v>
      </c>
      <c r="J68" s="106">
        <f t="shared" si="43"/>
        <v>642000</v>
      </c>
      <c r="K68" s="107">
        <f t="shared" si="43"/>
        <v>2534913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1117000</v>
      </c>
      <c r="Q68" s="107">
        <f t="shared" si="37"/>
        <v>2534913</v>
      </c>
      <c r="R68" s="61">
        <f t="shared" si="38"/>
        <v>35.157894736842103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19.707127734650669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44.723235709244882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10528000</v>
      </c>
      <c r="C74" s="105">
        <f>SUM(C9:C15,C18:C24,C27:C30,C33,C36:C40,C43:C53,C56:C59,C62:C66,C70:C71)</f>
        <v>0</v>
      </c>
      <c r="D74" s="105"/>
      <c r="E74" s="105">
        <f>$B74      +$C74      +$D74</f>
        <v>10528000</v>
      </c>
      <c r="F74" s="106">
        <f t="shared" ref="F74:O74" si="46">SUM(F9:F15,F18:F24,F27:F30,F33,F36:F40,F43:F53,F56:F59,F62:F66,F70:F71)</f>
        <v>10528000</v>
      </c>
      <c r="G74" s="107">
        <f t="shared" si="46"/>
        <v>4328000</v>
      </c>
      <c r="H74" s="106">
        <f t="shared" si="46"/>
        <v>475000</v>
      </c>
      <c r="I74" s="107">
        <f t="shared" si="46"/>
        <v>0</v>
      </c>
      <c r="J74" s="106">
        <f t="shared" si="46"/>
        <v>642000</v>
      </c>
      <c r="K74" s="107">
        <f t="shared" si="46"/>
        <v>2534913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1117000</v>
      </c>
      <c r="Q74" s="107">
        <f>$I74      +$K74      +$M74      +$O74</f>
        <v>2534913</v>
      </c>
      <c r="R74" s="61">
        <f>IF(($H74      =0),0,((($J74      -$H74      )/$H74      )*100))</f>
        <v>35.157894736842103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19.707127734650669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44.723235709244882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1308000</v>
      </c>
      <c r="C87" s="119">
        <f t="shared" si="55"/>
        <v>0</v>
      </c>
      <c r="D87" s="119">
        <f t="shared" si="55"/>
        <v>0</v>
      </c>
      <c r="E87" s="119">
        <f t="shared" si="55"/>
        <v>1308000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1308000</v>
      </c>
      <c r="C93" s="93"/>
      <c r="D93" s="93"/>
      <c r="E93" s="93">
        <f t="shared" si="56"/>
        <v>1308000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1308000</v>
      </c>
      <c r="C114" s="128">
        <f t="shared" si="69"/>
        <v>0</v>
      </c>
      <c r="D114" s="128">
        <f t="shared" si="69"/>
        <v>0</v>
      </c>
      <c r="E114" s="128">
        <f t="shared" si="69"/>
        <v>1308000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1308000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1308000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eFf+S1xy8wLp9QbLsr/g8LCamG/BjoUy4BbWcn5lcH7O3assvsivxRzy/GQknbMgX4385dcBL1R1So0Q08gUmg==" saltValue="Q0wxv4Fp4Mb8kBI6/jW9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132000</v>
      </c>
      <c r="I10" s="95"/>
      <c r="J10" s="94">
        <v>198000</v>
      </c>
      <c r="K10" s="95">
        <v>379758</v>
      </c>
      <c r="L10" s="94"/>
      <c r="M10" s="95"/>
      <c r="N10" s="94"/>
      <c r="O10" s="95"/>
      <c r="P10" s="94">
        <f t="shared" ref="P10:P16" si="1">$H10      +$J10      +$L10      +$N10</f>
        <v>330000</v>
      </c>
      <c r="Q10" s="95">
        <f t="shared" ref="Q10:Q16" si="2">$I10      +$K10      +$M10      +$O10</f>
        <v>379758</v>
      </c>
      <c r="R10" s="48">
        <f t="shared" ref="R10:R16" si="3">IF(($H10      =0),0,((($J10      -$H10      )/$H10      )*100))</f>
        <v>50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18.333333333333332</v>
      </c>
      <c r="U10" s="50">
        <f t="shared" ref="U10:U15" si="6">IF(($E10      =0),0,(($Q10      /$E10      )*100))</f>
        <v>21.097666666666669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4500000</v>
      </c>
      <c r="C11" s="93"/>
      <c r="D11" s="93"/>
      <c r="E11" s="93">
        <f t="shared" si="0"/>
        <v>4500000</v>
      </c>
      <c r="F11" s="94">
        <v>4500000</v>
      </c>
      <c r="G11" s="95">
        <v>2700000</v>
      </c>
      <c r="H11" s="94">
        <v>950000</v>
      </c>
      <c r="I11" s="95"/>
      <c r="J11" s="94">
        <v>548000</v>
      </c>
      <c r="K11" s="95">
        <v>2423750</v>
      </c>
      <c r="L11" s="94"/>
      <c r="M11" s="95"/>
      <c r="N11" s="94"/>
      <c r="O11" s="95"/>
      <c r="P11" s="94">
        <f t="shared" si="1"/>
        <v>1498000</v>
      </c>
      <c r="Q11" s="95">
        <f t="shared" si="2"/>
        <v>2423750</v>
      </c>
      <c r="R11" s="48">
        <f t="shared" si="3"/>
        <v>-42.315789473684212</v>
      </c>
      <c r="S11" s="49">
        <f t="shared" si="4"/>
        <v>0</v>
      </c>
      <c r="T11" s="48">
        <f t="shared" si="5"/>
        <v>33.288888888888891</v>
      </c>
      <c r="U11" s="50">
        <f t="shared" si="6"/>
        <v>53.861111111111114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6300000</v>
      </c>
      <c r="C16" s="96">
        <f>SUM(C9:C15)</f>
        <v>0</v>
      </c>
      <c r="D16" s="96"/>
      <c r="E16" s="96">
        <f t="shared" si="0"/>
        <v>6300000</v>
      </c>
      <c r="F16" s="97">
        <f t="shared" ref="F16:O16" si="7">SUM(F9:F15)</f>
        <v>6300000</v>
      </c>
      <c r="G16" s="98">
        <f t="shared" si="7"/>
        <v>4500000</v>
      </c>
      <c r="H16" s="97">
        <f t="shared" si="7"/>
        <v>1082000</v>
      </c>
      <c r="I16" s="98">
        <f t="shared" si="7"/>
        <v>0</v>
      </c>
      <c r="J16" s="97">
        <f t="shared" si="7"/>
        <v>746000</v>
      </c>
      <c r="K16" s="98">
        <f t="shared" si="7"/>
        <v>2803508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1828000</v>
      </c>
      <c r="Q16" s="98">
        <f t="shared" si="2"/>
        <v>2803508</v>
      </c>
      <c r="R16" s="52">
        <f t="shared" si="3"/>
        <v>-31.053604436229204</v>
      </c>
      <c r="S16" s="53">
        <f t="shared" si="4"/>
        <v>0</v>
      </c>
      <c r="T16" s="52">
        <f>IF((SUM($E9:$E13))=0,0,(P16/(SUM($E9:$E13))*100))</f>
        <v>29.015873015873016</v>
      </c>
      <c r="U16" s="54">
        <f>IF((SUM($E9:$E13))=0,0,(Q16/(SUM($E9:$E13))*100))</f>
        <v>44.500126984126986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75229000</v>
      </c>
      <c r="C18" s="93">
        <v>627000</v>
      </c>
      <c r="D18" s="93"/>
      <c r="E18" s="93">
        <f t="shared" ref="E18:E25" si="8">$B18      +$C18      +$D18</f>
        <v>75856000</v>
      </c>
      <c r="F18" s="94">
        <v>75229000</v>
      </c>
      <c r="G18" s="95">
        <v>45137000</v>
      </c>
      <c r="H18" s="94">
        <v>11645000</v>
      </c>
      <c r="I18" s="95">
        <v>10126718</v>
      </c>
      <c r="J18" s="94">
        <v>22562000</v>
      </c>
      <c r="K18" s="95">
        <v>23081491</v>
      </c>
      <c r="L18" s="94"/>
      <c r="M18" s="95"/>
      <c r="N18" s="94"/>
      <c r="O18" s="95"/>
      <c r="P18" s="94">
        <f t="shared" ref="P18:P25" si="9">$H18      +$J18      +$L18      +$N18</f>
        <v>34207000</v>
      </c>
      <c r="Q18" s="95">
        <f t="shared" ref="Q18:Q25" si="10">$I18      +$K18      +$M18      +$O18</f>
        <v>33208209</v>
      </c>
      <c r="R18" s="48">
        <f t="shared" ref="R18:R25" si="11">IF(($H18      =0),0,((($J18      -$H18      )/$H18      )*100))</f>
        <v>93.748389866895664</v>
      </c>
      <c r="S18" s="49">
        <f t="shared" ref="S18:S25" si="12">IF(($I18      =0),0,((($K18      -$I18      )/$I18      )*100))</f>
        <v>127.92666883782091</v>
      </c>
      <c r="T18" s="48">
        <f t="shared" ref="T18:T24" si="13">IF(($E18      =0),0,(($P18      /$E18      )*100))</f>
        <v>45.094653026787597</v>
      </c>
      <c r="U18" s="50">
        <f t="shared" ref="U18:U24" si="14">IF(($E18      =0),0,(($Q18      /$E18      )*100))</f>
        <v>43.777959554946214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75229000</v>
      </c>
      <c r="C25" s="96">
        <f>SUM(C18:C24)</f>
        <v>627000</v>
      </c>
      <c r="D25" s="96"/>
      <c r="E25" s="96">
        <f t="shared" si="8"/>
        <v>75856000</v>
      </c>
      <c r="F25" s="97">
        <f t="shared" ref="F25:O25" si="15">SUM(F18:F24)</f>
        <v>75229000</v>
      </c>
      <c r="G25" s="98">
        <f t="shared" si="15"/>
        <v>45137000</v>
      </c>
      <c r="H25" s="97">
        <f t="shared" si="15"/>
        <v>11645000</v>
      </c>
      <c r="I25" s="98">
        <f t="shared" si="15"/>
        <v>10126718</v>
      </c>
      <c r="J25" s="97">
        <f t="shared" si="15"/>
        <v>22562000</v>
      </c>
      <c r="K25" s="98">
        <f t="shared" si="15"/>
        <v>23081491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34207000</v>
      </c>
      <c r="Q25" s="98">
        <f t="shared" si="10"/>
        <v>33208209</v>
      </c>
      <c r="R25" s="52">
        <f t="shared" si="11"/>
        <v>93.748389866895664</v>
      </c>
      <c r="S25" s="53">
        <f t="shared" si="12"/>
        <v>127.92666883782091</v>
      </c>
      <c r="T25" s="52">
        <f>IF(($E25-$E20-$E24)   =0,0,($P25   /($E25-$E20-$E24)   )*100)</f>
        <v>45.094653026787597</v>
      </c>
      <c r="U25" s="54">
        <f>IF(($E25-$E20-$E24)   =0,0,($Q25   /($E25-$E20-$E24)   )*100)</f>
        <v>43.777959554946214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2267000</v>
      </c>
      <c r="C33" s="93"/>
      <c r="D33" s="93"/>
      <c r="E33" s="93">
        <f>$B33      +$C33      +$D33</f>
        <v>2267000</v>
      </c>
      <c r="F33" s="94">
        <v>2267000</v>
      </c>
      <c r="G33" s="95">
        <v>1586000</v>
      </c>
      <c r="H33" s="94">
        <v>566000</v>
      </c>
      <c r="I33" s="95"/>
      <c r="J33" s="94"/>
      <c r="K33" s="95">
        <v>2267000</v>
      </c>
      <c r="L33" s="94"/>
      <c r="M33" s="95"/>
      <c r="N33" s="94"/>
      <c r="O33" s="95"/>
      <c r="P33" s="94">
        <f>$H33      +$J33      +$L33      +$N33</f>
        <v>566000</v>
      </c>
      <c r="Q33" s="95">
        <f>$I33      +$K33      +$M33      +$O33</f>
        <v>2267000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24.966916629907367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2267000</v>
      </c>
      <c r="C34" s="96">
        <f>C33</f>
        <v>0</v>
      </c>
      <c r="D34" s="96"/>
      <c r="E34" s="96">
        <f>$B34      +$C34      +$D34</f>
        <v>2267000</v>
      </c>
      <c r="F34" s="97">
        <f t="shared" ref="F34:O34" si="17">F33</f>
        <v>2267000</v>
      </c>
      <c r="G34" s="98">
        <f t="shared" si="17"/>
        <v>1586000</v>
      </c>
      <c r="H34" s="97">
        <f t="shared" si="17"/>
        <v>566000</v>
      </c>
      <c r="I34" s="98">
        <f t="shared" si="17"/>
        <v>0</v>
      </c>
      <c r="J34" s="97">
        <f t="shared" si="17"/>
        <v>0</v>
      </c>
      <c r="K34" s="98">
        <f t="shared" si="17"/>
        <v>2267000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566000</v>
      </c>
      <c r="Q34" s="98">
        <f>$I34      +$K34      +$M34      +$O34</f>
        <v>2267000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24.966916629907367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3200000</v>
      </c>
      <c r="H39" s="94"/>
      <c r="I39" s="95"/>
      <c r="J39" s="94">
        <v>2992000</v>
      </c>
      <c r="K39" s="95">
        <v>2245781</v>
      </c>
      <c r="L39" s="94"/>
      <c r="M39" s="95"/>
      <c r="N39" s="94"/>
      <c r="O39" s="95"/>
      <c r="P39" s="94">
        <f t="shared" si="19"/>
        <v>2992000</v>
      </c>
      <c r="Q39" s="95">
        <f t="shared" si="20"/>
        <v>2245781</v>
      </c>
      <c r="R39" s="48">
        <f t="shared" si="21"/>
        <v>0</v>
      </c>
      <c r="S39" s="49">
        <f t="shared" si="22"/>
        <v>0</v>
      </c>
      <c r="T39" s="48">
        <f t="shared" si="23"/>
        <v>59.84</v>
      </c>
      <c r="U39" s="50">
        <f t="shared" si="24"/>
        <v>44.915620000000004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5000000</v>
      </c>
      <c r="C41" s="96">
        <f>SUM(C36:C40)</f>
        <v>0</v>
      </c>
      <c r="D41" s="96"/>
      <c r="E41" s="96">
        <f t="shared" si="18"/>
        <v>5000000</v>
      </c>
      <c r="F41" s="97">
        <f t="shared" ref="F41:O41" si="25">SUM(F36:F40)</f>
        <v>5000000</v>
      </c>
      <c r="G41" s="98">
        <f t="shared" si="25"/>
        <v>3200000</v>
      </c>
      <c r="H41" s="97">
        <f t="shared" si="25"/>
        <v>0</v>
      </c>
      <c r="I41" s="98">
        <f t="shared" si="25"/>
        <v>0</v>
      </c>
      <c r="J41" s="97">
        <f t="shared" si="25"/>
        <v>2992000</v>
      </c>
      <c r="K41" s="98">
        <f t="shared" si="25"/>
        <v>2245781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2992000</v>
      </c>
      <c r="Q41" s="98">
        <f t="shared" si="20"/>
        <v>2245781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59.84</v>
      </c>
      <c r="U41" s="54">
        <f>IF((+$E36+$E39) =0,0,(Q41   /(+$E36+$E39) )*100)</f>
        <v>44.915620000000004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492000000</v>
      </c>
      <c r="C44" s="93"/>
      <c r="D44" s="93"/>
      <c r="E44" s="93">
        <f t="shared" si="26"/>
        <v>492000000</v>
      </c>
      <c r="F44" s="94">
        <v>492000000</v>
      </c>
      <c r="G44" s="95">
        <v>360000000</v>
      </c>
      <c r="H44" s="94">
        <v>26213000</v>
      </c>
      <c r="I44" s="95">
        <v>26764872</v>
      </c>
      <c r="J44" s="94">
        <v>158197000</v>
      </c>
      <c r="K44" s="95">
        <v>195220457</v>
      </c>
      <c r="L44" s="94"/>
      <c r="M44" s="95"/>
      <c r="N44" s="94"/>
      <c r="O44" s="95"/>
      <c r="P44" s="94">
        <f t="shared" si="27"/>
        <v>184410000</v>
      </c>
      <c r="Q44" s="95">
        <f t="shared" si="28"/>
        <v>221985329</v>
      </c>
      <c r="R44" s="48">
        <f t="shared" si="29"/>
        <v>503.50589402205014</v>
      </c>
      <c r="S44" s="49">
        <f t="shared" si="30"/>
        <v>629.39058703512569</v>
      </c>
      <c r="T44" s="48">
        <f t="shared" si="31"/>
        <v>37.481707317073173</v>
      </c>
      <c r="U44" s="50">
        <f t="shared" si="32"/>
        <v>45.118969308943093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2000000</v>
      </c>
      <c r="C53" s="93"/>
      <c r="D53" s="93"/>
      <c r="E53" s="93">
        <f t="shared" si="26"/>
        <v>2000000</v>
      </c>
      <c r="F53" s="94">
        <v>2000000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494000000</v>
      </c>
      <c r="C54" s="96">
        <f>SUM(C43:C53)</f>
        <v>0</v>
      </c>
      <c r="D54" s="96"/>
      <c r="E54" s="96">
        <f t="shared" si="26"/>
        <v>494000000</v>
      </c>
      <c r="F54" s="97">
        <f t="shared" ref="F54:O54" si="33">SUM(F43:F53)</f>
        <v>494000000</v>
      </c>
      <c r="G54" s="98">
        <f t="shared" si="33"/>
        <v>360000000</v>
      </c>
      <c r="H54" s="97">
        <f t="shared" si="33"/>
        <v>26213000</v>
      </c>
      <c r="I54" s="98">
        <f t="shared" si="33"/>
        <v>26764872</v>
      </c>
      <c r="J54" s="97">
        <f t="shared" si="33"/>
        <v>158197000</v>
      </c>
      <c r="K54" s="98">
        <f t="shared" si="33"/>
        <v>195220457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184410000</v>
      </c>
      <c r="Q54" s="98">
        <f t="shared" si="28"/>
        <v>221985329</v>
      </c>
      <c r="R54" s="52">
        <f t="shared" si="29"/>
        <v>503.50589402205014</v>
      </c>
      <c r="S54" s="53">
        <f t="shared" si="30"/>
        <v>629.39058703512569</v>
      </c>
      <c r="T54" s="52">
        <f>IF((+$E44+$E46+$E48+$E49+$E52) =0,0,(P54   /(+$E44+$E46+$E48+$E49+$E52) )*100)</f>
        <v>37.481707317073173</v>
      </c>
      <c r="U54" s="54">
        <f>IF((+$E44+$E46+$E48+$E49+$E52) =0,0,(Q54   /(+$E44+$E46+$E48+$E49+$E52) )*100)</f>
        <v>45.118969308943093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582796000</v>
      </c>
      <c r="C68" s="105">
        <f>SUM(C9:C15,C18:C24,C27:C30,C33,C36:C40,C43:C53,C56:C59,C62:C66)</f>
        <v>627000</v>
      </c>
      <c r="D68" s="105"/>
      <c r="E68" s="105">
        <f t="shared" si="35"/>
        <v>583423000</v>
      </c>
      <c r="F68" s="106">
        <f t="shared" ref="F68:O68" si="43">SUM(F9:F15,F18:F24,F27:F30,F33,F36:F40,F43:F53,F56:F59,F62:F66)</f>
        <v>582796000</v>
      </c>
      <c r="G68" s="107">
        <f t="shared" si="43"/>
        <v>414423000</v>
      </c>
      <c r="H68" s="106">
        <f t="shared" si="43"/>
        <v>39506000</v>
      </c>
      <c r="I68" s="107">
        <f t="shared" si="43"/>
        <v>36891590</v>
      </c>
      <c r="J68" s="106">
        <f t="shared" si="43"/>
        <v>184497000</v>
      </c>
      <c r="K68" s="107">
        <f t="shared" si="43"/>
        <v>225618237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224003000</v>
      </c>
      <c r="Q68" s="107">
        <f t="shared" si="37"/>
        <v>262509827</v>
      </c>
      <c r="R68" s="61">
        <f t="shared" si="38"/>
        <v>367.01007441907558</v>
      </c>
      <c r="S68" s="62">
        <f t="shared" si="39"/>
        <v>511.57092171955725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38.526683670924612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45.149542931738168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582796000</v>
      </c>
      <c r="C74" s="105">
        <f>SUM(C9:C15,C18:C24,C27:C30,C33,C36:C40,C43:C53,C56:C59,C62:C66,C70:C71)</f>
        <v>627000</v>
      </c>
      <c r="D74" s="105"/>
      <c r="E74" s="105">
        <f>$B74      +$C74      +$D74</f>
        <v>583423000</v>
      </c>
      <c r="F74" s="106">
        <f t="shared" ref="F74:O74" si="46">SUM(F9:F15,F18:F24,F27:F30,F33,F36:F40,F43:F53,F56:F59,F62:F66,F70:F71)</f>
        <v>582796000</v>
      </c>
      <c r="G74" s="107">
        <f t="shared" si="46"/>
        <v>414423000</v>
      </c>
      <c r="H74" s="106">
        <f t="shared" si="46"/>
        <v>39506000</v>
      </c>
      <c r="I74" s="107">
        <f t="shared" si="46"/>
        <v>36891590</v>
      </c>
      <c r="J74" s="106">
        <f t="shared" si="46"/>
        <v>184497000</v>
      </c>
      <c r="K74" s="107">
        <f t="shared" si="46"/>
        <v>225618237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224003000</v>
      </c>
      <c r="Q74" s="107">
        <f>$I74      +$K74      +$M74      +$O74</f>
        <v>262509827</v>
      </c>
      <c r="R74" s="61">
        <f>IF(($H74      =0),0,((($J74      -$H74      )/$H74      )*100))</f>
        <v>367.01007441907558</v>
      </c>
      <c r="S74" s="62">
        <f>IF(($I74      =0),0,((($K74      -$I74      )/$I74      )*100))</f>
        <v>511.57092171955725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38.526683670924612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45.149542931738168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59819000</v>
      </c>
      <c r="C87" s="119">
        <f t="shared" si="55"/>
        <v>144000</v>
      </c>
      <c r="D87" s="119">
        <f t="shared" si="55"/>
        <v>0</v>
      </c>
      <c r="E87" s="119">
        <f t="shared" si="55"/>
        <v>59963000</v>
      </c>
      <c r="F87" s="119">
        <f t="shared" si="55"/>
        <v>0</v>
      </c>
      <c r="G87" s="119">
        <f t="shared" si="55"/>
        <v>0</v>
      </c>
      <c r="H87" s="119">
        <f t="shared" si="55"/>
        <v>4080000</v>
      </c>
      <c r="I87" s="119">
        <f t="shared" si="55"/>
        <v>0</v>
      </c>
      <c r="J87" s="119">
        <f t="shared" si="55"/>
        <v>39160000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43240000</v>
      </c>
      <c r="Q87" s="120">
        <f t="shared" si="55"/>
        <v>0</v>
      </c>
      <c r="R87" s="85">
        <f t="shared" si="55"/>
        <v>859.8039215686274</v>
      </c>
      <c r="S87" s="85">
        <f t="shared" si="55"/>
        <v>0</v>
      </c>
      <c r="T87" s="86">
        <f>IF(SUM($E88:$E96) =0,0,(P87   /SUM($E88:$E96) )*100)</f>
        <v>72.111135200040025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59819000</v>
      </c>
      <c r="C91" s="93"/>
      <c r="D91" s="93"/>
      <c r="E91" s="93">
        <f t="shared" si="56"/>
        <v>59819000</v>
      </c>
      <c r="F91" s="93">
        <v>0</v>
      </c>
      <c r="G91" s="93">
        <v>0</v>
      </c>
      <c r="H91" s="93">
        <v>4080000</v>
      </c>
      <c r="I91" s="93"/>
      <c r="J91" s="93">
        <v>39160000</v>
      </c>
      <c r="K91" s="93"/>
      <c r="L91" s="93"/>
      <c r="M91" s="93"/>
      <c r="N91" s="93"/>
      <c r="O91" s="93"/>
      <c r="P91" s="93">
        <f t="shared" si="57"/>
        <v>43240000</v>
      </c>
      <c r="Q91" s="93">
        <f t="shared" si="58"/>
        <v>0</v>
      </c>
      <c r="R91" s="89">
        <f t="shared" si="59"/>
        <v>859.8039215686274</v>
      </c>
      <c r="S91" s="89">
        <f t="shared" si="60"/>
        <v>0</v>
      </c>
      <c r="T91" s="89">
        <f t="shared" si="61"/>
        <v>72.284725588859715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>
        <v>108000</v>
      </c>
      <c r="D92" s="93"/>
      <c r="E92" s="93">
        <f t="shared" si="56"/>
        <v>108000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>
        <v>36000</v>
      </c>
      <c r="D95" s="93"/>
      <c r="E95" s="93">
        <f t="shared" si="56"/>
        <v>36000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59819000</v>
      </c>
      <c r="C114" s="128">
        <f t="shared" si="69"/>
        <v>144000</v>
      </c>
      <c r="D114" s="128">
        <f t="shared" si="69"/>
        <v>0</v>
      </c>
      <c r="E114" s="128">
        <f t="shared" si="69"/>
        <v>59963000</v>
      </c>
      <c r="F114" s="128">
        <f t="shared" si="69"/>
        <v>0</v>
      </c>
      <c r="G114" s="128">
        <f t="shared" si="69"/>
        <v>0</v>
      </c>
      <c r="H114" s="128">
        <f t="shared" si="69"/>
        <v>4080000</v>
      </c>
      <c r="I114" s="128">
        <f t="shared" si="69"/>
        <v>0</v>
      </c>
      <c r="J114" s="128">
        <f t="shared" si="69"/>
        <v>39160000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43240000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0.72111135200040022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59819000</v>
      </c>
      <c r="C115" s="130">
        <f t="shared" ref="C115:Q115" si="70">C87</f>
        <v>144000</v>
      </c>
      <c r="D115" s="130">
        <f t="shared" si="70"/>
        <v>0</v>
      </c>
      <c r="E115" s="130">
        <f t="shared" si="70"/>
        <v>59963000</v>
      </c>
      <c r="F115" s="130">
        <f t="shared" si="70"/>
        <v>0</v>
      </c>
      <c r="G115" s="130">
        <f t="shared" si="70"/>
        <v>0</v>
      </c>
      <c r="H115" s="130">
        <f t="shared" si="70"/>
        <v>4080000</v>
      </c>
      <c r="I115" s="130">
        <f t="shared" si="70"/>
        <v>0</v>
      </c>
      <c r="J115" s="130">
        <f t="shared" si="70"/>
        <v>39160000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43240000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0.72111135200040022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EB6ksrrjeeLQw1nxpjHCeSQZikmjNtC4pruko5ZOB/XDKPhDQEnSEEMMbVwWvZekC2U8fKFlB6iXq/D7W8wdg==" saltValue="V2mpBLxgtWmNfCJR2JVT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/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1278000</v>
      </c>
      <c r="C33" s="93"/>
      <c r="D33" s="93"/>
      <c r="E33" s="93">
        <f>$B33      +$C33      +$D33</f>
        <v>1278000</v>
      </c>
      <c r="F33" s="94">
        <v>1278000</v>
      </c>
      <c r="G33" s="95">
        <v>895000</v>
      </c>
      <c r="H33" s="94">
        <v>320000</v>
      </c>
      <c r="I33" s="95"/>
      <c r="J33" s="94">
        <v>575000</v>
      </c>
      <c r="K33" s="95">
        <v>91490</v>
      </c>
      <c r="L33" s="94"/>
      <c r="M33" s="95"/>
      <c r="N33" s="94"/>
      <c r="O33" s="95"/>
      <c r="P33" s="94">
        <f>$H33      +$J33      +$L33      +$N33</f>
        <v>895000</v>
      </c>
      <c r="Q33" s="95">
        <f>$I33      +$K33      +$M33      +$O33</f>
        <v>91490</v>
      </c>
      <c r="R33" s="48">
        <f>IF(($H33      =0),0,((($J33      -$H33      )/$H33      )*100))</f>
        <v>79.6875</v>
      </c>
      <c r="S33" s="49">
        <f>IF(($I33      =0),0,((($K33      -$I33      )/$I33      )*100))</f>
        <v>0</v>
      </c>
      <c r="T33" s="48">
        <f>IF(($E33      =0),0,(($P33      /$E33      )*100))</f>
        <v>70.031298904538346</v>
      </c>
      <c r="U33" s="50">
        <f>IF(($E33      =0),0,(($Q33      /$E33      )*100))</f>
        <v>7.1588419405320822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1278000</v>
      </c>
      <c r="C34" s="96">
        <f>C33</f>
        <v>0</v>
      </c>
      <c r="D34" s="96"/>
      <c r="E34" s="96">
        <f>$B34      +$C34      +$D34</f>
        <v>1278000</v>
      </c>
      <c r="F34" s="97">
        <f t="shared" ref="F34:O34" si="17">F33</f>
        <v>1278000</v>
      </c>
      <c r="G34" s="98">
        <f t="shared" si="17"/>
        <v>895000</v>
      </c>
      <c r="H34" s="97">
        <f t="shared" si="17"/>
        <v>320000</v>
      </c>
      <c r="I34" s="98">
        <f t="shared" si="17"/>
        <v>0</v>
      </c>
      <c r="J34" s="97">
        <f t="shared" si="17"/>
        <v>575000</v>
      </c>
      <c r="K34" s="98">
        <f t="shared" si="17"/>
        <v>91490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895000</v>
      </c>
      <c r="Q34" s="98">
        <f>$I34      +$K34      +$M34      +$O34</f>
        <v>91490</v>
      </c>
      <c r="R34" s="52">
        <f>IF(($H34      =0),0,((($J34      -$H34      )/$H34      )*100))</f>
        <v>79.6875</v>
      </c>
      <c r="S34" s="53">
        <f>IF(($I34      =0),0,((($K34      -$I34      )/$I34      )*100))</f>
        <v>0</v>
      </c>
      <c r="T34" s="52">
        <f>IF($E34   =0,0,($P34   /$E34   )*100)</f>
        <v>70.031298904538346</v>
      </c>
      <c r="U34" s="54">
        <f>IF($E34   =0,0,($Q34   /$E34   )*100)</f>
        <v>7.1588419405320822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8200000</v>
      </c>
      <c r="C37" s="93"/>
      <c r="D37" s="93"/>
      <c r="E37" s="93">
        <f t="shared" si="18"/>
        <v>8200000</v>
      </c>
      <c r="F37" s="94">
        <v>8200000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8200000</v>
      </c>
      <c r="C41" s="96">
        <f>SUM(C36:C40)</f>
        <v>0</v>
      </c>
      <c r="D41" s="96"/>
      <c r="E41" s="96">
        <f t="shared" si="18"/>
        <v>8200000</v>
      </c>
      <c r="F41" s="97">
        <f t="shared" ref="F41:O41" si="25">SUM(F36:F40)</f>
        <v>8200000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1062000</v>
      </c>
      <c r="C53" s="93"/>
      <c r="D53" s="93"/>
      <c r="E53" s="93">
        <f t="shared" si="26"/>
        <v>1062000</v>
      </c>
      <c r="F53" s="94">
        <v>1062000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1062000</v>
      </c>
      <c r="C54" s="96">
        <f>SUM(C43:C53)</f>
        <v>0</v>
      </c>
      <c r="D54" s="96"/>
      <c r="E54" s="96">
        <f t="shared" si="26"/>
        <v>1062000</v>
      </c>
      <c r="F54" s="97">
        <f t="shared" ref="F54:O54" si="33">SUM(F43:F53)</f>
        <v>1062000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13540000</v>
      </c>
      <c r="C68" s="105">
        <f>SUM(C9:C15,C18:C24,C27:C30,C33,C36:C40,C43:C53,C56:C59,C62:C66)</f>
        <v>0</v>
      </c>
      <c r="D68" s="105"/>
      <c r="E68" s="105">
        <f t="shared" si="35"/>
        <v>13540000</v>
      </c>
      <c r="F68" s="106">
        <f t="shared" ref="F68:O68" si="43">SUM(F9:F15,F18:F24,F27:F30,F33,F36:F40,F43:F53,F56:F59,F62:F66)</f>
        <v>13540000</v>
      </c>
      <c r="G68" s="107">
        <f t="shared" si="43"/>
        <v>3895000</v>
      </c>
      <c r="H68" s="106">
        <f t="shared" si="43"/>
        <v>320000</v>
      </c>
      <c r="I68" s="107">
        <f t="shared" si="43"/>
        <v>0</v>
      </c>
      <c r="J68" s="106">
        <f t="shared" si="43"/>
        <v>575000</v>
      </c>
      <c r="K68" s="107">
        <f t="shared" si="43"/>
        <v>91490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895000</v>
      </c>
      <c r="Q68" s="107">
        <f t="shared" si="37"/>
        <v>91490</v>
      </c>
      <c r="R68" s="61">
        <f t="shared" si="38"/>
        <v>79.6875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20.920991117344553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2.1386161757830759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22097000</v>
      </c>
      <c r="C70" s="93">
        <v>-65000</v>
      </c>
      <c r="D70" s="93"/>
      <c r="E70" s="93">
        <f>$B70      +$C70      +$D70</f>
        <v>22032000</v>
      </c>
      <c r="F70" s="94">
        <v>22032000</v>
      </c>
      <c r="G70" s="95">
        <v>18097000</v>
      </c>
      <c r="H70" s="94">
        <v>6045000</v>
      </c>
      <c r="I70" s="95"/>
      <c r="J70" s="94">
        <v>6045000</v>
      </c>
      <c r="K70" s="95">
        <v>1391958</v>
      </c>
      <c r="L70" s="94"/>
      <c r="M70" s="95"/>
      <c r="N70" s="94"/>
      <c r="O70" s="95"/>
      <c r="P70" s="94">
        <f>$H70      +$J70      +$L70      +$N70</f>
        <v>12090000</v>
      </c>
      <c r="Q70" s="95">
        <f>$I70      +$K70      +$M70      +$O70</f>
        <v>1391958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54.87472766884531</v>
      </c>
      <c r="U70" s="50">
        <f>IF(($E70      =0),0,(($Q70      /$E70      )*100))</f>
        <v>6.3178921568627446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22097000</v>
      </c>
      <c r="C72" s="102">
        <f>SUM(C70:C71)</f>
        <v>-65000</v>
      </c>
      <c r="D72" s="102"/>
      <c r="E72" s="102">
        <f>$B72      +$C72      +$D72</f>
        <v>22032000</v>
      </c>
      <c r="F72" s="103">
        <f t="shared" ref="F72:O72" si="44">SUM(F70:F71)</f>
        <v>22032000</v>
      </c>
      <c r="G72" s="104">
        <f t="shared" si="44"/>
        <v>18097000</v>
      </c>
      <c r="H72" s="103">
        <f t="shared" si="44"/>
        <v>6045000</v>
      </c>
      <c r="I72" s="104">
        <f t="shared" si="44"/>
        <v>0</v>
      </c>
      <c r="J72" s="103">
        <f t="shared" si="44"/>
        <v>6045000</v>
      </c>
      <c r="K72" s="104">
        <f t="shared" si="44"/>
        <v>1391958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12090000</v>
      </c>
      <c r="Q72" s="104">
        <f>$I72      +$K72      +$M72      +$O72</f>
        <v>1391958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54.87472766884531</v>
      </c>
      <c r="U72" s="59">
        <f>IF($E70   =0,0,($Q70   /$E70 )*100)</f>
        <v>6.3178921568627446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22097000</v>
      </c>
      <c r="C73" s="105">
        <f>SUM(C70:C71)</f>
        <v>-65000</v>
      </c>
      <c r="D73" s="105"/>
      <c r="E73" s="105">
        <f>$B73      +$C73      +$D73</f>
        <v>22032000</v>
      </c>
      <c r="F73" s="106">
        <f t="shared" ref="F73:O73" si="45">SUM(F70:F71)</f>
        <v>22032000</v>
      </c>
      <c r="G73" s="107">
        <f t="shared" si="45"/>
        <v>18097000</v>
      </c>
      <c r="H73" s="106">
        <f t="shared" si="45"/>
        <v>6045000</v>
      </c>
      <c r="I73" s="107">
        <f t="shared" si="45"/>
        <v>0</v>
      </c>
      <c r="J73" s="106">
        <f t="shared" si="45"/>
        <v>6045000</v>
      </c>
      <c r="K73" s="107">
        <f t="shared" si="45"/>
        <v>1391958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12090000</v>
      </c>
      <c r="Q73" s="107">
        <f>$I73      +$K73      +$M73      +$O73</f>
        <v>1391958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54.87472766884531</v>
      </c>
      <c r="U73" s="65">
        <f>IF($E70   =0,0,($Q70   /$E70 )*100)</f>
        <v>6.3178921568627446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35637000</v>
      </c>
      <c r="C74" s="105">
        <f>SUM(C9:C15,C18:C24,C27:C30,C33,C36:C40,C43:C53,C56:C59,C62:C66,C70:C71)</f>
        <v>-65000</v>
      </c>
      <c r="D74" s="105"/>
      <c r="E74" s="105">
        <f>$B74      +$C74      +$D74</f>
        <v>35572000</v>
      </c>
      <c r="F74" s="106">
        <f t="shared" ref="F74:O74" si="46">SUM(F9:F15,F18:F24,F27:F30,F33,F36:F40,F43:F53,F56:F59,F62:F66,F70:F71)</f>
        <v>35572000</v>
      </c>
      <c r="G74" s="107">
        <f t="shared" si="46"/>
        <v>21992000</v>
      </c>
      <c r="H74" s="106">
        <f t="shared" si="46"/>
        <v>6365000</v>
      </c>
      <c r="I74" s="107">
        <f t="shared" si="46"/>
        <v>0</v>
      </c>
      <c r="J74" s="106">
        <f t="shared" si="46"/>
        <v>6620000</v>
      </c>
      <c r="K74" s="107">
        <f t="shared" si="46"/>
        <v>1483448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12985000</v>
      </c>
      <c r="Q74" s="107">
        <f>$I74      +$K74      +$M74      +$O74</f>
        <v>1483448</v>
      </c>
      <c r="R74" s="61">
        <f>IF(($H74      =0),0,((($J74      -$H74      )/$H74      )*100))</f>
        <v>4.0062843676355069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49.353857848726719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5.638342835423793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1755000</v>
      </c>
      <c r="C87" s="119">
        <f t="shared" si="55"/>
        <v>0</v>
      </c>
      <c r="D87" s="119">
        <f t="shared" si="55"/>
        <v>0</v>
      </c>
      <c r="E87" s="119">
        <f t="shared" si="55"/>
        <v>1755000</v>
      </c>
      <c r="F87" s="119">
        <f t="shared" si="55"/>
        <v>0</v>
      </c>
      <c r="G87" s="119">
        <f t="shared" si="55"/>
        <v>0</v>
      </c>
      <c r="H87" s="119">
        <f t="shared" si="55"/>
        <v>245000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245000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13.96011396011396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455000</v>
      </c>
      <c r="C91" s="93"/>
      <c r="D91" s="93"/>
      <c r="E91" s="93">
        <f t="shared" si="56"/>
        <v>455000</v>
      </c>
      <c r="F91" s="93">
        <v>0</v>
      </c>
      <c r="G91" s="93">
        <v>0</v>
      </c>
      <c r="H91" s="93">
        <v>245000</v>
      </c>
      <c r="I91" s="93"/>
      <c r="J91" s="93"/>
      <c r="K91" s="93"/>
      <c r="L91" s="93"/>
      <c r="M91" s="93"/>
      <c r="N91" s="93"/>
      <c r="O91" s="93"/>
      <c r="P91" s="93">
        <f t="shared" si="57"/>
        <v>245000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53.846153846153847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1300000</v>
      </c>
      <c r="C93" s="93"/>
      <c r="D93" s="93"/>
      <c r="E93" s="93">
        <f t="shared" si="56"/>
        <v>1300000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1755000</v>
      </c>
      <c r="C114" s="128">
        <f t="shared" si="69"/>
        <v>0</v>
      </c>
      <c r="D114" s="128">
        <f t="shared" si="69"/>
        <v>0</v>
      </c>
      <c r="E114" s="128">
        <f t="shared" si="69"/>
        <v>1755000</v>
      </c>
      <c r="F114" s="128">
        <f t="shared" si="69"/>
        <v>0</v>
      </c>
      <c r="G114" s="128">
        <f t="shared" si="69"/>
        <v>0</v>
      </c>
      <c r="H114" s="128">
        <f t="shared" si="69"/>
        <v>245000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245000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0.1396011396011396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1755000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1755000</v>
      </c>
      <c r="F115" s="130">
        <f t="shared" si="70"/>
        <v>0</v>
      </c>
      <c r="G115" s="130">
        <f t="shared" si="70"/>
        <v>0</v>
      </c>
      <c r="H115" s="130">
        <f t="shared" si="70"/>
        <v>245000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245000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0.1396011396011396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qZoqHlDcDzQ/wBWDzGFfEYskEj9q8Y4R6WRLVnzyySvwV8F1sKgu60zR6fHSbvxDPxWo2u0qbldwVHJMfQEBaQ==" saltValue="0okh6vi1ZGbMk7TzRlCb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1032000</v>
      </c>
      <c r="I10" s="95">
        <v>1032500</v>
      </c>
      <c r="J10" s="94">
        <v>153000</v>
      </c>
      <c r="K10" s="95">
        <v>152469</v>
      </c>
      <c r="L10" s="94"/>
      <c r="M10" s="95"/>
      <c r="N10" s="94"/>
      <c r="O10" s="95"/>
      <c r="P10" s="94">
        <f t="shared" ref="P10:P16" si="1">$H10      +$J10      +$L10      +$N10</f>
        <v>1185000</v>
      </c>
      <c r="Q10" s="95">
        <f t="shared" ref="Q10:Q16" si="2">$I10      +$K10      +$M10      +$O10</f>
        <v>1184969</v>
      </c>
      <c r="R10" s="48">
        <f t="shared" ref="R10:R16" si="3">IF(($H10      =0),0,((($J10      -$H10      )/$H10      )*100))</f>
        <v>-85.174418604651152</v>
      </c>
      <c r="S10" s="49">
        <f t="shared" ref="S10:S16" si="4">IF(($I10      =0),0,((($K10      -$I10      )/$I10      )*100))</f>
        <v>-85.233026634382568</v>
      </c>
      <c r="T10" s="48">
        <f t="shared" ref="T10:T15" si="5">IF(($E10      =0),0,(($P10      /$E10      )*100))</f>
        <v>39.5</v>
      </c>
      <c r="U10" s="50">
        <f t="shared" ref="U10:U15" si="6">IF(($E10      =0),0,(($Q10      /$E10      )*100))</f>
        <v>39.498966666666668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1000000</v>
      </c>
      <c r="C13" s="93"/>
      <c r="D13" s="93"/>
      <c r="E13" s="93">
        <f t="shared" si="0"/>
        <v>1000000</v>
      </c>
      <c r="F13" s="94">
        <v>1000000</v>
      </c>
      <c r="G13" s="95">
        <v>1000000</v>
      </c>
      <c r="H13" s="94"/>
      <c r="I13" s="95"/>
      <c r="J13" s="94">
        <v>969000</v>
      </c>
      <c r="K13" s="95">
        <v>968564</v>
      </c>
      <c r="L13" s="94"/>
      <c r="M13" s="95"/>
      <c r="N13" s="94"/>
      <c r="O13" s="95"/>
      <c r="P13" s="94">
        <f t="shared" si="1"/>
        <v>969000</v>
      </c>
      <c r="Q13" s="95">
        <f t="shared" si="2"/>
        <v>968564</v>
      </c>
      <c r="R13" s="48">
        <f t="shared" si="3"/>
        <v>0</v>
      </c>
      <c r="S13" s="49">
        <f t="shared" si="4"/>
        <v>0</v>
      </c>
      <c r="T13" s="48">
        <f t="shared" si="5"/>
        <v>96.899999999999991</v>
      </c>
      <c r="U13" s="50">
        <f t="shared" si="6"/>
        <v>96.856399999999994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4000000</v>
      </c>
      <c r="C16" s="96">
        <f>SUM(C9:C15)</f>
        <v>0</v>
      </c>
      <c r="D16" s="96"/>
      <c r="E16" s="96">
        <f t="shared" si="0"/>
        <v>4000000</v>
      </c>
      <c r="F16" s="97">
        <f t="shared" ref="F16:O16" si="7">SUM(F9:F15)</f>
        <v>4000000</v>
      </c>
      <c r="G16" s="98">
        <f t="shared" si="7"/>
        <v>4000000</v>
      </c>
      <c r="H16" s="97">
        <f t="shared" si="7"/>
        <v>1032000</v>
      </c>
      <c r="I16" s="98">
        <f t="shared" si="7"/>
        <v>1032500</v>
      </c>
      <c r="J16" s="97">
        <f t="shared" si="7"/>
        <v>1122000</v>
      </c>
      <c r="K16" s="98">
        <f t="shared" si="7"/>
        <v>1121033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2154000</v>
      </c>
      <c r="Q16" s="98">
        <f t="shared" si="2"/>
        <v>2153533</v>
      </c>
      <c r="R16" s="52">
        <f t="shared" si="3"/>
        <v>8.720930232558139</v>
      </c>
      <c r="S16" s="53">
        <f t="shared" si="4"/>
        <v>8.5746246973365619</v>
      </c>
      <c r="T16" s="52">
        <f>IF((SUM($E9:$E13))=0,0,(P16/(SUM($E9:$E13))*100))</f>
        <v>53.849999999999994</v>
      </c>
      <c r="U16" s="54">
        <f>IF((SUM($E9:$E13))=0,0,(Q16/(SUM($E9:$E13))*100))</f>
        <v>53.838324999999998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1271000</v>
      </c>
      <c r="C33" s="93"/>
      <c r="D33" s="93"/>
      <c r="E33" s="93">
        <f>$B33      +$C33      +$D33</f>
        <v>1271000</v>
      </c>
      <c r="F33" s="94">
        <v>1271000</v>
      </c>
      <c r="G33" s="95">
        <v>890000</v>
      </c>
      <c r="H33" s="94">
        <v>266000</v>
      </c>
      <c r="I33" s="95">
        <v>266000</v>
      </c>
      <c r="J33" s="94">
        <v>197000</v>
      </c>
      <c r="K33" s="95">
        <v>300521</v>
      </c>
      <c r="L33" s="94"/>
      <c r="M33" s="95"/>
      <c r="N33" s="94"/>
      <c r="O33" s="95"/>
      <c r="P33" s="94">
        <f>$H33      +$J33      +$L33      +$N33</f>
        <v>463000</v>
      </c>
      <c r="Q33" s="95">
        <f>$I33      +$K33      +$M33      +$O33</f>
        <v>566521</v>
      </c>
      <c r="R33" s="48">
        <f>IF(($H33      =0),0,((($J33      -$H33      )/$H33      )*100))</f>
        <v>-25.939849624060152</v>
      </c>
      <c r="S33" s="49">
        <f>IF(($I33      =0),0,((($K33      -$I33      )/$I33      )*100))</f>
        <v>12.97781954887218</v>
      </c>
      <c r="T33" s="48">
        <f>IF(($E33      =0),0,(($P33      /$E33      )*100))</f>
        <v>36.428009441384731</v>
      </c>
      <c r="U33" s="50">
        <f>IF(($E33      =0),0,(($Q33      /$E33      )*100))</f>
        <v>44.572856018882767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1271000</v>
      </c>
      <c r="C34" s="96">
        <f>C33</f>
        <v>0</v>
      </c>
      <c r="D34" s="96"/>
      <c r="E34" s="96">
        <f>$B34      +$C34      +$D34</f>
        <v>1271000</v>
      </c>
      <c r="F34" s="97">
        <f t="shared" ref="F34:O34" si="17">F33</f>
        <v>1271000</v>
      </c>
      <c r="G34" s="98">
        <f t="shared" si="17"/>
        <v>890000</v>
      </c>
      <c r="H34" s="97">
        <f t="shared" si="17"/>
        <v>266000</v>
      </c>
      <c r="I34" s="98">
        <f t="shared" si="17"/>
        <v>266000</v>
      </c>
      <c r="J34" s="97">
        <f t="shared" si="17"/>
        <v>197000</v>
      </c>
      <c r="K34" s="98">
        <f t="shared" si="17"/>
        <v>300521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463000</v>
      </c>
      <c r="Q34" s="98">
        <f>$I34      +$K34      +$M34      +$O34</f>
        <v>566521</v>
      </c>
      <c r="R34" s="52">
        <f>IF(($H34      =0),0,((($J34      -$H34      )/$H34      )*100))</f>
        <v>-25.939849624060152</v>
      </c>
      <c r="S34" s="53">
        <f>IF(($I34      =0),0,((($K34      -$I34      )/$I34      )*100))</f>
        <v>12.97781954887218</v>
      </c>
      <c r="T34" s="52">
        <f>IF($E34   =0,0,($P34   /$E34   )*100)</f>
        <v>36.428009441384731</v>
      </c>
      <c r="U34" s="54">
        <f>IF($E34   =0,0,($Q34   /$E34   )*100)</f>
        <v>44.572856018882767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53183000</v>
      </c>
      <c r="C36" s="93"/>
      <c r="D36" s="93"/>
      <c r="E36" s="93">
        <f t="shared" ref="E36:E41" si="18">$B36      +$C36      +$D36</f>
        <v>53183000</v>
      </c>
      <c r="F36" s="94">
        <v>53183000</v>
      </c>
      <c r="G36" s="95">
        <v>32574000</v>
      </c>
      <c r="H36" s="94">
        <v>12728000</v>
      </c>
      <c r="I36" s="95">
        <v>14224677</v>
      </c>
      <c r="J36" s="94">
        <v>9946000</v>
      </c>
      <c r="K36" s="95">
        <v>14545500</v>
      </c>
      <c r="L36" s="94"/>
      <c r="M36" s="95"/>
      <c r="N36" s="94"/>
      <c r="O36" s="95"/>
      <c r="P36" s="94">
        <f t="shared" ref="P36:P41" si="19">$H36      +$J36      +$L36      +$N36</f>
        <v>22674000</v>
      </c>
      <c r="Q36" s="95">
        <f t="shared" ref="Q36:Q41" si="20">$I36      +$K36      +$M36      +$O36</f>
        <v>28770177</v>
      </c>
      <c r="R36" s="48">
        <f t="shared" ref="R36:R41" si="21">IF(($H36      =0),0,((($J36      -$H36      )/$H36      )*100))</f>
        <v>-21.857322438717787</v>
      </c>
      <c r="S36" s="49">
        <f t="shared" ref="S36:S41" si="22">IF(($I36      =0),0,((($K36      -$I36      )/$I36      )*100))</f>
        <v>2.2553974336288976</v>
      </c>
      <c r="T36" s="48">
        <f t="shared" ref="T36:T40" si="23">IF(($E36      =0),0,(($P36      /$E36      )*100))</f>
        <v>42.633924374330142</v>
      </c>
      <c r="U36" s="50">
        <f t="shared" ref="U36:U40" si="24">IF(($E36      =0),0,(($Q36      /$E36      )*100))</f>
        <v>54.096566572024898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81698000</v>
      </c>
      <c r="C37" s="93"/>
      <c r="D37" s="93"/>
      <c r="E37" s="93">
        <f t="shared" si="18"/>
        <v>81698000</v>
      </c>
      <c r="F37" s="94">
        <v>81698000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>
        <v>1200000</v>
      </c>
      <c r="K39" s="95">
        <v>2093478</v>
      </c>
      <c r="L39" s="94"/>
      <c r="M39" s="95"/>
      <c r="N39" s="94"/>
      <c r="O39" s="95"/>
      <c r="P39" s="94">
        <f t="shared" si="19"/>
        <v>1200000</v>
      </c>
      <c r="Q39" s="95">
        <f t="shared" si="20"/>
        <v>2093478</v>
      </c>
      <c r="R39" s="48">
        <f t="shared" si="21"/>
        <v>0</v>
      </c>
      <c r="S39" s="49">
        <f t="shared" si="22"/>
        <v>0</v>
      </c>
      <c r="T39" s="48">
        <f t="shared" si="23"/>
        <v>30</v>
      </c>
      <c r="U39" s="50">
        <f t="shared" si="24"/>
        <v>52.336950000000002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138881000</v>
      </c>
      <c r="C41" s="96">
        <f>SUM(C36:C40)</f>
        <v>0</v>
      </c>
      <c r="D41" s="96"/>
      <c r="E41" s="96">
        <f t="shared" si="18"/>
        <v>138881000</v>
      </c>
      <c r="F41" s="97">
        <f t="shared" ref="F41:O41" si="25">SUM(F36:F40)</f>
        <v>138881000</v>
      </c>
      <c r="G41" s="98">
        <f t="shared" si="25"/>
        <v>35774000</v>
      </c>
      <c r="H41" s="97">
        <f t="shared" si="25"/>
        <v>12728000</v>
      </c>
      <c r="I41" s="98">
        <f t="shared" si="25"/>
        <v>14224677</v>
      </c>
      <c r="J41" s="97">
        <f t="shared" si="25"/>
        <v>11146000</v>
      </c>
      <c r="K41" s="98">
        <f t="shared" si="25"/>
        <v>16638978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23874000</v>
      </c>
      <c r="Q41" s="98">
        <f t="shared" si="20"/>
        <v>30863655</v>
      </c>
      <c r="R41" s="52">
        <f t="shared" si="21"/>
        <v>-12.429289754871151</v>
      </c>
      <c r="S41" s="53">
        <f t="shared" si="22"/>
        <v>16.972624404758012</v>
      </c>
      <c r="T41" s="52">
        <f>IF((+$E36+$E39) =0,0,(P41   /(+$E36+$E39) )*100)</f>
        <v>41.750170505220083</v>
      </c>
      <c r="U41" s="54">
        <f>IF((+$E36+$E39) =0,0,(Q41   /(+$E36+$E39) )*100)</f>
        <v>53.973479880384033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31000000</v>
      </c>
      <c r="C52" s="93"/>
      <c r="D52" s="93"/>
      <c r="E52" s="93">
        <f t="shared" si="26"/>
        <v>31000000</v>
      </c>
      <c r="F52" s="94">
        <v>31000000</v>
      </c>
      <c r="G52" s="95">
        <v>15500000</v>
      </c>
      <c r="H52" s="94"/>
      <c r="I52" s="95"/>
      <c r="J52" s="94">
        <v>12978000</v>
      </c>
      <c r="K52" s="95">
        <v>12940207</v>
      </c>
      <c r="L52" s="94"/>
      <c r="M52" s="95"/>
      <c r="N52" s="94"/>
      <c r="O52" s="95"/>
      <c r="P52" s="94">
        <f t="shared" si="27"/>
        <v>12978000</v>
      </c>
      <c r="Q52" s="95">
        <f t="shared" si="28"/>
        <v>12940207</v>
      </c>
      <c r="R52" s="48">
        <f t="shared" si="29"/>
        <v>0</v>
      </c>
      <c r="S52" s="49">
        <f t="shared" si="30"/>
        <v>0</v>
      </c>
      <c r="T52" s="48">
        <f t="shared" si="31"/>
        <v>41.86451612903226</v>
      </c>
      <c r="U52" s="50">
        <f t="shared" si="32"/>
        <v>41.742603225806448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31000000</v>
      </c>
      <c r="C54" s="96">
        <f>SUM(C43:C53)</f>
        <v>0</v>
      </c>
      <c r="D54" s="96"/>
      <c r="E54" s="96">
        <f t="shared" si="26"/>
        <v>31000000</v>
      </c>
      <c r="F54" s="97">
        <f t="shared" ref="F54:O54" si="33">SUM(F43:F53)</f>
        <v>31000000</v>
      </c>
      <c r="G54" s="98">
        <f t="shared" si="33"/>
        <v>15500000</v>
      </c>
      <c r="H54" s="97">
        <f t="shared" si="33"/>
        <v>0</v>
      </c>
      <c r="I54" s="98">
        <f t="shared" si="33"/>
        <v>0</v>
      </c>
      <c r="J54" s="97">
        <f t="shared" si="33"/>
        <v>12978000</v>
      </c>
      <c r="K54" s="98">
        <f t="shared" si="33"/>
        <v>12940207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12978000</v>
      </c>
      <c r="Q54" s="98">
        <f t="shared" si="28"/>
        <v>12940207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41.86451612903226</v>
      </c>
      <c r="U54" s="54">
        <f>IF((+$E44+$E46+$E48+$E49+$E52) =0,0,(Q54   /(+$E44+$E46+$E48+$E49+$E52) )*100)</f>
        <v>41.742603225806448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175152000</v>
      </c>
      <c r="C68" s="105">
        <f>SUM(C9:C15,C18:C24,C27:C30,C33,C36:C40,C43:C53,C56:C59,C62:C66)</f>
        <v>0</v>
      </c>
      <c r="D68" s="105"/>
      <c r="E68" s="105">
        <f t="shared" si="35"/>
        <v>175152000</v>
      </c>
      <c r="F68" s="106">
        <f t="shared" ref="F68:O68" si="43">SUM(F9:F15,F18:F24,F27:F30,F33,F36:F40,F43:F53,F56:F59,F62:F66)</f>
        <v>175152000</v>
      </c>
      <c r="G68" s="107">
        <f t="shared" si="43"/>
        <v>56164000</v>
      </c>
      <c r="H68" s="106">
        <f t="shared" si="43"/>
        <v>14026000</v>
      </c>
      <c r="I68" s="107">
        <f t="shared" si="43"/>
        <v>15523177</v>
      </c>
      <c r="J68" s="106">
        <f t="shared" si="43"/>
        <v>25443000</v>
      </c>
      <c r="K68" s="107">
        <f t="shared" si="43"/>
        <v>31000739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39469000</v>
      </c>
      <c r="Q68" s="107">
        <f t="shared" si="37"/>
        <v>46523916</v>
      </c>
      <c r="R68" s="61">
        <f t="shared" si="38"/>
        <v>81.398830742906043</v>
      </c>
      <c r="S68" s="62">
        <f t="shared" si="39"/>
        <v>99.706149069871458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42.233612258437311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49.782690949558074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61505000</v>
      </c>
      <c r="C70" s="93">
        <v>-368000</v>
      </c>
      <c r="D70" s="93"/>
      <c r="E70" s="93">
        <f>$B70      +$C70      +$D70</f>
        <v>61137000</v>
      </c>
      <c r="F70" s="94">
        <v>61137000</v>
      </c>
      <c r="G70" s="95">
        <v>54884000</v>
      </c>
      <c r="H70" s="94">
        <v>15171000</v>
      </c>
      <c r="I70" s="95">
        <v>10264374</v>
      </c>
      <c r="J70" s="94">
        <v>27825000</v>
      </c>
      <c r="K70" s="95">
        <v>33042940</v>
      </c>
      <c r="L70" s="94"/>
      <c r="M70" s="95"/>
      <c r="N70" s="94"/>
      <c r="O70" s="95"/>
      <c r="P70" s="94">
        <f>$H70      +$J70      +$L70      +$N70</f>
        <v>42996000</v>
      </c>
      <c r="Q70" s="95">
        <f>$I70      +$K70      +$M70      +$O70</f>
        <v>43307314</v>
      </c>
      <c r="R70" s="48">
        <f>IF(($H70      =0),0,((($J70      -$H70      )/$H70      )*100))</f>
        <v>83.409135851295233</v>
      </c>
      <c r="S70" s="49">
        <f>IF(($I70      =0),0,((($K70      -$I70      )/$I70      )*100))</f>
        <v>221.91870639164159</v>
      </c>
      <c r="T70" s="48">
        <f>IF(($E70      =0),0,(($P70      /$E70      )*100))</f>
        <v>70.327297708425334</v>
      </c>
      <c r="U70" s="50">
        <f>IF(($E70      =0),0,(($Q70      /$E70      )*100))</f>
        <v>70.836504898833766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61505000</v>
      </c>
      <c r="C72" s="102">
        <f>SUM(C70:C71)</f>
        <v>-368000</v>
      </c>
      <c r="D72" s="102"/>
      <c r="E72" s="102">
        <f>$B72      +$C72      +$D72</f>
        <v>61137000</v>
      </c>
      <c r="F72" s="103">
        <f t="shared" ref="F72:O72" si="44">SUM(F70:F71)</f>
        <v>61137000</v>
      </c>
      <c r="G72" s="104">
        <f t="shared" si="44"/>
        <v>54884000</v>
      </c>
      <c r="H72" s="103">
        <f t="shared" si="44"/>
        <v>15171000</v>
      </c>
      <c r="I72" s="104">
        <f t="shared" si="44"/>
        <v>10264374</v>
      </c>
      <c r="J72" s="103">
        <f t="shared" si="44"/>
        <v>27825000</v>
      </c>
      <c r="K72" s="104">
        <f t="shared" si="44"/>
        <v>33042940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42996000</v>
      </c>
      <c r="Q72" s="104">
        <f>$I72      +$K72      +$M72      +$O72</f>
        <v>43307314</v>
      </c>
      <c r="R72" s="57">
        <f>IF(($H72      =0),0,((($J72      -$H72      )/$H72      )*100))</f>
        <v>83.409135851295233</v>
      </c>
      <c r="S72" s="58">
        <f>IF(($I72      =0),0,((($K72      -$I72      )/$I72      )*100))</f>
        <v>221.91870639164159</v>
      </c>
      <c r="T72" s="57">
        <f>IF(($E70      =0),0,(($P70      /$E70      )*100))</f>
        <v>70.327297708425334</v>
      </c>
      <c r="U72" s="59">
        <f>IF($E70   =0,0,($Q70   /$E70 )*100)</f>
        <v>70.836504898833766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61505000</v>
      </c>
      <c r="C73" s="105">
        <f>SUM(C70:C71)</f>
        <v>-368000</v>
      </c>
      <c r="D73" s="105"/>
      <c r="E73" s="105">
        <f>$B73      +$C73      +$D73</f>
        <v>61137000</v>
      </c>
      <c r="F73" s="106">
        <f t="shared" ref="F73:O73" si="45">SUM(F70:F71)</f>
        <v>61137000</v>
      </c>
      <c r="G73" s="107">
        <f t="shared" si="45"/>
        <v>54884000</v>
      </c>
      <c r="H73" s="106">
        <f t="shared" si="45"/>
        <v>15171000</v>
      </c>
      <c r="I73" s="107">
        <f t="shared" si="45"/>
        <v>10264374</v>
      </c>
      <c r="J73" s="106">
        <f t="shared" si="45"/>
        <v>27825000</v>
      </c>
      <c r="K73" s="107">
        <f t="shared" si="45"/>
        <v>33042940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42996000</v>
      </c>
      <c r="Q73" s="107">
        <f>$I73      +$K73      +$M73      +$O73</f>
        <v>43307314</v>
      </c>
      <c r="R73" s="61">
        <f>IF(($H73      =0),0,((($J73      -$H73      )/$H73      )*100))</f>
        <v>83.409135851295233</v>
      </c>
      <c r="S73" s="62">
        <f>IF(($I73      =0),0,((($K73      -$I73      )/$I73      )*100))</f>
        <v>221.91870639164159</v>
      </c>
      <c r="T73" s="61">
        <f>IF(($E70      =0),0,(($P70      /$E70      )*100))</f>
        <v>70.327297708425334</v>
      </c>
      <c r="U73" s="65">
        <f>IF($E70   =0,0,($Q70   /$E70 )*100)</f>
        <v>70.836504898833766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236657000</v>
      </c>
      <c r="C74" s="105">
        <f>SUM(C9:C15,C18:C24,C27:C30,C33,C36:C40,C43:C53,C56:C59,C62:C66,C70:C71)</f>
        <v>-368000</v>
      </c>
      <c r="D74" s="105"/>
      <c r="E74" s="105">
        <f>$B74      +$C74      +$D74</f>
        <v>236289000</v>
      </c>
      <c r="F74" s="106">
        <f t="shared" ref="F74:O74" si="46">SUM(F9:F15,F18:F24,F27:F30,F33,F36:F40,F43:F53,F56:F59,F62:F66,F70:F71)</f>
        <v>236289000</v>
      </c>
      <c r="G74" s="107">
        <f t="shared" si="46"/>
        <v>111048000</v>
      </c>
      <c r="H74" s="106">
        <f t="shared" si="46"/>
        <v>29197000</v>
      </c>
      <c r="I74" s="107">
        <f t="shared" si="46"/>
        <v>25787551</v>
      </c>
      <c r="J74" s="106">
        <f t="shared" si="46"/>
        <v>53268000</v>
      </c>
      <c r="K74" s="107">
        <f t="shared" si="46"/>
        <v>64043679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82465000</v>
      </c>
      <c r="Q74" s="107">
        <f>$I74      +$K74      +$M74      +$O74</f>
        <v>89831230</v>
      </c>
      <c r="R74" s="61">
        <f>IF(($H74      =0),0,((($J74      -$H74      )/$H74      )*100))</f>
        <v>82.443401719354725</v>
      </c>
      <c r="S74" s="62">
        <f>IF(($I74      =0),0,((($K74      -$I74      )/$I74      )*100))</f>
        <v>148.35114819549943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53.343985096156956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58.108964946212915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4583000</v>
      </c>
      <c r="C87" s="119">
        <f t="shared" si="55"/>
        <v>0</v>
      </c>
      <c r="D87" s="119">
        <f t="shared" si="55"/>
        <v>0</v>
      </c>
      <c r="E87" s="119">
        <f t="shared" si="55"/>
        <v>4583000</v>
      </c>
      <c r="F87" s="119">
        <f t="shared" si="55"/>
        <v>0</v>
      </c>
      <c r="G87" s="119">
        <f t="shared" si="55"/>
        <v>0</v>
      </c>
      <c r="H87" s="119">
        <f t="shared" si="55"/>
        <v>2948000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2948000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64.324678158411515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2948000</v>
      </c>
      <c r="C91" s="93"/>
      <c r="D91" s="93"/>
      <c r="E91" s="93">
        <f t="shared" si="56"/>
        <v>2948000</v>
      </c>
      <c r="F91" s="93">
        <v>0</v>
      </c>
      <c r="G91" s="93">
        <v>0</v>
      </c>
      <c r="H91" s="93">
        <v>2948000</v>
      </c>
      <c r="I91" s="93"/>
      <c r="J91" s="93"/>
      <c r="K91" s="93"/>
      <c r="L91" s="93"/>
      <c r="M91" s="93"/>
      <c r="N91" s="93"/>
      <c r="O91" s="93"/>
      <c r="P91" s="93">
        <f t="shared" si="57"/>
        <v>2948000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1635000</v>
      </c>
      <c r="C93" s="93"/>
      <c r="D93" s="93"/>
      <c r="E93" s="93">
        <f t="shared" si="56"/>
        <v>1635000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4583000</v>
      </c>
      <c r="C114" s="128">
        <f t="shared" si="69"/>
        <v>0</v>
      </c>
      <c r="D114" s="128">
        <f t="shared" si="69"/>
        <v>0</v>
      </c>
      <c r="E114" s="128">
        <f t="shared" si="69"/>
        <v>4583000</v>
      </c>
      <c r="F114" s="128">
        <f t="shared" si="69"/>
        <v>0</v>
      </c>
      <c r="G114" s="128">
        <f t="shared" si="69"/>
        <v>0</v>
      </c>
      <c r="H114" s="128">
        <f t="shared" si="69"/>
        <v>2948000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2948000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0.64324678158411519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4583000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4583000</v>
      </c>
      <c r="F115" s="130">
        <f t="shared" si="70"/>
        <v>0</v>
      </c>
      <c r="G115" s="130">
        <f t="shared" si="70"/>
        <v>0</v>
      </c>
      <c r="H115" s="130">
        <f t="shared" si="70"/>
        <v>2948000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2948000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0.64324678158411519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bC3V0PL47YnePZnrsvdwxe8v+6tK8S7MFv/xqXRSmtTNZprfQwbkDzt93fxcY1VIVf4sZngDD3zy1b8L4+jhaw==" saltValue="VxNdpzNolJasojQELBkN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1135000</v>
      </c>
      <c r="I10" s="95"/>
      <c r="J10" s="94">
        <v>455000</v>
      </c>
      <c r="K10" s="95"/>
      <c r="L10" s="94"/>
      <c r="M10" s="95"/>
      <c r="N10" s="94"/>
      <c r="O10" s="95"/>
      <c r="P10" s="94">
        <f t="shared" ref="P10:P16" si="1">$H10      +$J10      +$L10      +$N10</f>
        <v>1590000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-59.91189427312775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1135000</v>
      </c>
      <c r="I16" s="98">
        <f t="shared" si="7"/>
        <v>0</v>
      </c>
      <c r="J16" s="97">
        <f t="shared" si="7"/>
        <v>455000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1590000</v>
      </c>
      <c r="Q16" s="98">
        <f t="shared" si="2"/>
        <v>0</v>
      </c>
      <c r="R16" s="52">
        <f t="shared" si="3"/>
        <v>-59.91189427312775</v>
      </c>
      <c r="S16" s="53">
        <f t="shared" si="4"/>
        <v>0</v>
      </c>
      <c r="T16" s="52">
        <f>IF((SUM($E9:$E13))=0,0,(P16/(SUM($E9:$E13))*100))</f>
        <v>53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1242000</v>
      </c>
      <c r="C33" s="93"/>
      <c r="D33" s="93"/>
      <c r="E33" s="93">
        <f>$B33      +$C33      +$D33</f>
        <v>1242000</v>
      </c>
      <c r="F33" s="94">
        <v>1242000</v>
      </c>
      <c r="G33" s="95">
        <v>870000</v>
      </c>
      <c r="H33" s="94"/>
      <c r="I33" s="95"/>
      <c r="J33" s="94">
        <v>253000</v>
      </c>
      <c r="K33" s="95"/>
      <c r="L33" s="94"/>
      <c r="M33" s="95"/>
      <c r="N33" s="94"/>
      <c r="O33" s="95"/>
      <c r="P33" s="94">
        <f>$H33      +$J33      +$L33      +$N33</f>
        <v>253000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20.37037037037037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1242000</v>
      </c>
      <c r="C34" s="96">
        <f>C33</f>
        <v>0</v>
      </c>
      <c r="D34" s="96"/>
      <c r="E34" s="96">
        <f>$B34      +$C34      +$D34</f>
        <v>1242000</v>
      </c>
      <c r="F34" s="97">
        <f t="shared" ref="F34:O34" si="17">F33</f>
        <v>1242000</v>
      </c>
      <c r="G34" s="98">
        <f t="shared" si="17"/>
        <v>870000</v>
      </c>
      <c r="H34" s="97">
        <f t="shared" si="17"/>
        <v>0</v>
      </c>
      <c r="I34" s="98">
        <f t="shared" si="17"/>
        <v>0</v>
      </c>
      <c r="J34" s="97">
        <f t="shared" si="17"/>
        <v>253000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253000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20.37037037037037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966000</v>
      </c>
      <c r="C37" s="93"/>
      <c r="D37" s="93"/>
      <c r="E37" s="93">
        <f t="shared" si="18"/>
        <v>966000</v>
      </c>
      <c r="F37" s="94">
        <v>966000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966000</v>
      </c>
      <c r="C41" s="96">
        <f>SUM(C36:C40)</f>
        <v>0</v>
      </c>
      <c r="D41" s="96"/>
      <c r="E41" s="96">
        <f t="shared" si="18"/>
        <v>966000</v>
      </c>
      <c r="F41" s="97">
        <f t="shared" ref="F41:O41" si="25">SUM(F36:F40)</f>
        <v>966000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30281000</v>
      </c>
      <c r="C45" s="93"/>
      <c r="D45" s="93"/>
      <c r="E45" s="93">
        <f t="shared" si="26"/>
        <v>30281000</v>
      </c>
      <c r="F45" s="94">
        <v>30281000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20000000</v>
      </c>
      <c r="C52" s="93"/>
      <c r="D52" s="93"/>
      <c r="E52" s="93">
        <f t="shared" si="26"/>
        <v>20000000</v>
      </c>
      <c r="F52" s="94">
        <v>20000000</v>
      </c>
      <c r="G52" s="95">
        <v>16000000</v>
      </c>
      <c r="H52" s="94">
        <v>9935000</v>
      </c>
      <c r="I52" s="95"/>
      <c r="J52" s="94"/>
      <c r="K52" s="95"/>
      <c r="L52" s="94"/>
      <c r="M52" s="95"/>
      <c r="N52" s="94"/>
      <c r="O52" s="95"/>
      <c r="P52" s="94">
        <f t="shared" si="27"/>
        <v>9935000</v>
      </c>
      <c r="Q52" s="95">
        <f t="shared" si="28"/>
        <v>0</v>
      </c>
      <c r="R52" s="48">
        <f t="shared" si="29"/>
        <v>-100</v>
      </c>
      <c r="S52" s="49">
        <f t="shared" si="30"/>
        <v>0</v>
      </c>
      <c r="T52" s="48">
        <f t="shared" si="31"/>
        <v>49.675000000000004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50281000</v>
      </c>
      <c r="C54" s="96">
        <f>SUM(C43:C53)</f>
        <v>0</v>
      </c>
      <c r="D54" s="96"/>
      <c r="E54" s="96">
        <f t="shared" si="26"/>
        <v>50281000</v>
      </c>
      <c r="F54" s="97">
        <f t="shared" ref="F54:O54" si="33">SUM(F43:F53)</f>
        <v>50281000</v>
      </c>
      <c r="G54" s="98">
        <f t="shared" si="33"/>
        <v>16000000</v>
      </c>
      <c r="H54" s="97">
        <f t="shared" si="33"/>
        <v>9935000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9935000</v>
      </c>
      <c r="Q54" s="98">
        <f t="shared" si="28"/>
        <v>0</v>
      </c>
      <c r="R54" s="52">
        <f t="shared" si="29"/>
        <v>-100</v>
      </c>
      <c r="S54" s="53">
        <f t="shared" si="30"/>
        <v>0</v>
      </c>
      <c r="T54" s="52">
        <f>IF((+$E44+$E46+$E48+$E49+$E52) =0,0,(P54   /(+$E44+$E46+$E48+$E49+$E52) )*100)</f>
        <v>49.675000000000004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55489000</v>
      </c>
      <c r="C68" s="105">
        <f>SUM(C9:C15,C18:C24,C27:C30,C33,C36:C40,C43:C53,C56:C59,C62:C66)</f>
        <v>0</v>
      </c>
      <c r="D68" s="105"/>
      <c r="E68" s="105">
        <f t="shared" si="35"/>
        <v>55489000</v>
      </c>
      <c r="F68" s="106">
        <f t="shared" ref="F68:O68" si="43">SUM(F9:F15,F18:F24,F27:F30,F33,F36:F40,F43:F53,F56:F59,F62:F66)</f>
        <v>55489000</v>
      </c>
      <c r="G68" s="107">
        <f t="shared" si="43"/>
        <v>19870000</v>
      </c>
      <c r="H68" s="106">
        <f t="shared" si="43"/>
        <v>11070000</v>
      </c>
      <c r="I68" s="107">
        <f t="shared" si="43"/>
        <v>0</v>
      </c>
      <c r="J68" s="106">
        <f t="shared" si="43"/>
        <v>708000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11778000</v>
      </c>
      <c r="Q68" s="107">
        <f t="shared" si="37"/>
        <v>0</v>
      </c>
      <c r="R68" s="61">
        <f t="shared" si="38"/>
        <v>-93.604336043360433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48.585100239254189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22258000</v>
      </c>
      <c r="C70" s="93">
        <v>-20000</v>
      </c>
      <c r="D70" s="93"/>
      <c r="E70" s="93">
        <f>$B70      +$C70      +$D70</f>
        <v>22238000</v>
      </c>
      <c r="F70" s="94">
        <v>22238000</v>
      </c>
      <c r="G70" s="95">
        <v>18258000</v>
      </c>
      <c r="H70" s="94">
        <v>4775000</v>
      </c>
      <c r="I70" s="95"/>
      <c r="J70" s="94">
        <v>9962000</v>
      </c>
      <c r="K70" s="95"/>
      <c r="L70" s="94"/>
      <c r="M70" s="95"/>
      <c r="N70" s="94"/>
      <c r="O70" s="95"/>
      <c r="P70" s="94">
        <f>$H70      +$J70      +$L70      +$N70</f>
        <v>14737000</v>
      </c>
      <c r="Q70" s="95">
        <f>$I70      +$K70      +$M70      +$O70</f>
        <v>0</v>
      </c>
      <c r="R70" s="48">
        <f>IF(($H70      =0),0,((($J70      -$H70      )/$H70      )*100))</f>
        <v>108.62827225130891</v>
      </c>
      <c r="S70" s="49">
        <f>IF(($I70      =0),0,((($K70      -$I70      )/$I70      )*100))</f>
        <v>0</v>
      </c>
      <c r="T70" s="48">
        <f>IF(($E70      =0),0,(($P70      /$E70      )*100))</f>
        <v>66.269448691429091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22258000</v>
      </c>
      <c r="C72" s="102">
        <f>SUM(C70:C71)</f>
        <v>-20000</v>
      </c>
      <c r="D72" s="102"/>
      <c r="E72" s="102">
        <f>$B72      +$C72      +$D72</f>
        <v>22238000</v>
      </c>
      <c r="F72" s="103">
        <f t="shared" ref="F72:O72" si="44">SUM(F70:F71)</f>
        <v>22238000</v>
      </c>
      <c r="G72" s="104">
        <f t="shared" si="44"/>
        <v>18258000</v>
      </c>
      <c r="H72" s="103">
        <f t="shared" si="44"/>
        <v>4775000</v>
      </c>
      <c r="I72" s="104">
        <f t="shared" si="44"/>
        <v>0</v>
      </c>
      <c r="J72" s="103">
        <f t="shared" si="44"/>
        <v>9962000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14737000</v>
      </c>
      <c r="Q72" s="104">
        <f>$I72      +$K72      +$M72      +$O72</f>
        <v>0</v>
      </c>
      <c r="R72" s="57">
        <f>IF(($H72      =0),0,((($J72      -$H72      )/$H72      )*100))</f>
        <v>108.62827225130891</v>
      </c>
      <c r="S72" s="58">
        <f>IF(($I72      =0),0,((($K72      -$I72      )/$I72      )*100))</f>
        <v>0</v>
      </c>
      <c r="T72" s="57">
        <f>IF(($E70      =0),0,(($P70      /$E70      )*100))</f>
        <v>66.269448691429091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22258000</v>
      </c>
      <c r="C73" s="105">
        <f>SUM(C70:C71)</f>
        <v>-20000</v>
      </c>
      <c r="D73" s="105"/>
      <c r="E73" s="105">
        <f>$B73      +$C73      +$D73</f>
        <v>22238000</v>
      </c>
      <c r="F73" s="106">
        <f t="shared" ref="F73:O73" si="45">SUM(F70:F71)</f>
        <v>22238000</v>
      </c>
      <c r="G73" s="107">
        <f t="shared" si="45"/>
        <v>18258000</v>
      </c>
      <c r="H73" s="106">
        <f t="shared" si="45"/>
        <v>4775000</v>
      </c>
      <c r="I73" s="107">
        <f t="shared" si="45"/>
        <v>0</v>
      </c>
      <c r="J73" s="106">
        <f t="shared" si="45"/>
        <v>9962000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14737000</v>
      </c>
      <c r="Q73" s="107">
        <f>$I73      +$K73      +$M73      +$O73</f>
        <v>0</v>
      </c>
      <c r="R73" s="61">
        <f>IF(($H73      =0),0,((($J73      -$H73      )/$H73      )*100))</f>
        <v>108.62827225130891</v>
      </c>
      <c r="S73" s="62">
        <f>IF(($I73      =0),0,((($K73      -$I73      )/$I73      )*100))</f>
        <v>0</v>
      </c>
      <c r="T73" s="61">
        <f>IF(($E70      =0),0,(($P70      /$E70      )*100))</f>
        <v>66.269448691429091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77747000</v>
      </c>
      <c r="C74" s="105">
        <f>SUM(C9:C15,C18:C24,C27:C30,C33,C36:C40,C43:C53,C56:C59,C62:C66,C70:C71)</f>
        <v>-20000</v>
      </c>
      <c r="D74" s="105"/>
      <c r="E74" s="105">
        <f>$B74      +$C74      +$D74</f>
        <v>77727000</v>
      </c>
      <c r="F74" s="106">
        <f t="shared" ref="F74:O74" si="46">SUM(F9:F15,F18:F24,F27:F30,F33,F36:F40,F43:F53,F56:F59,F62:F66,F70:F71)</f>
        <v>77727000</v>
      </c>
      <c r="G74" s="107">
        <f t="shared" si="46"/>
        <v>38128000</v>
      </c>
      <c r="H74" s="106">
        <f t="shared" si="46"/>
        <v>15845000</v>
      </c>
      <c r="I74" s="107">
        <f t="shared" si="46"/>
        <v>0</v>
      </c>
      <c r="J74" s="106">
        <f t="shared" si="46"/>
        <v>10670000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26515000</v>
      </c>
      <c r="Q74" s="107">
        <f>$I74      +$K74      +$M74      +$O74</f>
        <v>0</v>
      </c>
      <c r="R74" s="61">
        <f>IF(($H74      =0),0,((($J74      -$H74      )/$H74      )*100))</f>
        <v>-32.660145156200691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57.046041308089499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2320000</v>
      </c>
      <c r="C87" s="119">
        <f t="shared" si="55"/>
        <v>0</v>
      </c>
      <c r="D87" s="119">
        <f t="shared" si="55"/>
        <v>0</v>
      </c>
      <c r="E87" s="119">
        <f t="shared" si="55"/>
        <v>2320000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1020000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1020000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43.96551724137931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1020000</v>
      </c>
      <c r="C91" s="93"/>
      <c r="D91" s="93"/>
      <c r="E91" s="93">
        <f t="shared" si="56"/>
        <v>1020000</v>
      </c>
      <c r="F91" s="93">
        <v>0</v>
      </c>
      <c r="G91" s="93">
        <v>0</v>
      </c>
      <c r="H91" s="93"/>
      <c r="I91" s="93"/>
      <c r="J91" s="93">
        <v>1020000</v>
      </c>
      <c r="K91" s="93"/>
      <c r="L91" s="93"/>
      <c r="M91" s="93"/>
      <c r="N91" s="93"/>
      <c r="O91" s="93"/>
      <c r="P91" s="93">
        <f t="shared" si="57"/>
        <v>1020000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1300000</v>
      </c>
      <c r="C93" s="93"/>
      <c r="D93" s="93"/>
      <c r="E93" s="93">
        <f t="shared" si="56"/>
        <v>1300000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2320000</v>
      </c>
      <c r="C114" s="128">
        <f t="shared" si="69"/>
        <v>0</v>
      </c>
      <c r="D114" s="128">
        <f t="shared" si="69"/>
        <v>0</v>
      </c>
      <c r="E114" s="128">
        <f t="shared" si="69"/>
        <v>2320000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1020000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1020000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0.43965517241379309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2320000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2320000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1020000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1020000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0.43965517241379309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CLJ2X3MALTPD3/RN2b2Q4cGTZ4vhoqtpEJvGoDx0Dfwa8YBZMOUzNhOLhlkMMczsNHF2hnXKahvOIaHTSz0UQ==" saltValue="VxUk1xcsCkJjMLTi2zw9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143000</v>
      </c>
      <c r="I10" s="95"/>
      <c r="J10" s="94">
        <v>117000</v>
      </c>
      <c r="K10" s="95"/>
      <c r="L10" s="94"/>
      <c r="M10" s="95"/>
      <c r="N10" s="94"/>
      <c r="O10" s="95"/>
      <c r="P10" s="94">
        <f t="shared" ref="P10:P16" si="1">$H10      +$J10      +$L10      +$N10</f>
        <v>260000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-18.181818181818183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8.6666666666666679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143000</v>
      </c>
      <c r="I16" s="98">
        <f t="shared" si="7"/>
        <v>0</v>
      </c>
      <c r="J16" s="97">
        <f t="shared" si="7"/>
        <v>117000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260000</v>
      </c>
      <c r="Q16" s="98">
        <f t="shared" si="2"/>
        <v>0</v>
      </c>
      <c r="R16" s="52">
        <f t="shared" si="3"/>
        <v>-18.181818181818183</v>
      </c>
      <c r="S16" s="53">
        <f t="shared" si="4"/>
        <v>0</v>
      </c>
      <c r="T16" s="52">
        <f>IF((SUM($E9:$E13))=0,0,(P16/(SUM($E9:$E13))*100))</f>
        <v>8.6666666666666679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/>
      <c r="I33" s="95"/>
      <c r="J33" s="94">
        <v>344000</v>
      </c>
      <c r="K33" s="95"/>
      <c r="L33" s="94"/>
      <c r="M33" s="95"/>
      <c r="N33" s="94"/>
      <c r="O33" s="95"/>
      <c r="P33" s="94">
        <f>$H33      +$J33      +$L33      +$N33</f>
        <v>344000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28.666666666666668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0</v>
      </c>
      <c r="I34" s="98">
        <f t="shared" si="17"/>
        <v>0</v>
      </c>
      <c r="J34" s="97">
        <f t="shared" si="17"/>
        <v>344000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344000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28.666666666666668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10526000</v>
      </c>
      <c r="C36" s="93"/>
      <c r="D36" s="93"/>
      <c r="E36" s="93">
        <f t="shared" ref="E36:E41" si="18">$B36      +$C36      +$D36</f>
        <v>10526000</v>
      </c>
      <c r="F36" s="94">
        <v>4526000</v>
      </c>
      <c r="G36" s="95">
        <v>700000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11454000</v>
      </c>
      <c r="C37" s="93"/>
      <c r="D37" s="93"/>
      <c r="E37" s="93">
        <f t="shared" si="18"/>
        <v>11454000</v>
      </c>
      <c r="F37" s="94">
        <v>11454000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21980000</v>
      </c>
      <c r="C41" s="96">
        <f>SUM(C36:C40)</f>
        <v>0</v>
      </c>
      <c r="D41" s="96"/>
      <c r="E41" s="96">
        <f t="shared" si="18"/>
        <v>21980000</v>
      </c>
      <c r="F41" s="97">
        <f t="shared" ref="F41:O41" si="25">SUM(F36:F40)</f>
        <v>15980000</v>
      </c>
      <c r="G41" s="98">
        <f t="shared" si="25"/>
        <v>700000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25000000</v>
      </c>
      <c r="C52" s="93"/>
      <c r="D52" s="93"/>
      <c r="E52" s="93">
        <f t="shared" si="26"/>
        <v>25000000</v>
      </c>
      <c r="F52" s="94">
        <v>25000000</v>
      </c>
      <c r="G52" s="95">
        <v>18750000</v>
      </c>
      <c r="H52" s="94">
        <v>7364000</v>
      </c>
      <c r="I52" s="95"/>
      <c r="J52" s="94">
        <v>3854000</v>
      </c>
      <c r="K52" s="95"/>
      <c r="L52" s="94"/>
      <c r="M52" s="95"/>
      <c r="N52" s="94"/>
      <c r="O52" s="95"/>
      <c r="P52" s="94">
        <f t="shared" si="27"/>
        <v>11218000</v>
      </c>
      <c r="Q52" s="95">
        <f t="shared" si="28"/>
        <v>0</v>
      </c>
      <c r="R52" s="48">
        <f t="shared" si="29"/>
        <v>-47.664312873438348</v>
      </c>
      <c r="S52" s="49">
        <f t="shared" si="30"/>
        <v>0</v>
      </c>
      <c r="T52" s="48">
        <f t="shared" si="31"/>
        <v>44.872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25000000</v>
      </c>
      <c r="C54" s="96">
        <f>SUM(C43:C53)</f>
        <v>0</v>
      </c>
      <c r="D54" s="96"/>
      <c r="E54" s="96">
        <f t="shared" si="26"/>
        <v>25000000</v>
      </c>
      <c r="F54" s="97">
        <f t="shared" ref="F54:O54" si="33">SUM(F43:F53)</f>
        <v>25000000</v>
      </c>
      <c r="G54" s="98">
        <f t="shared" si="33"/>
        <v>18750000</v>
      </c>
      <c r="H54" s="97">
        <f t="shared" si="33"/>
        <v>7364000</v>
      </c>
      <c r="I54" s="98">
        <f t="shared" si="33"/>
        <v>0</v>
      </c>
      <c r="J54" s="97">
        <f t="shared" si="33"/>
        <v>3854000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11218000</v>
      </c>
      <c r="Q54" s="98">
        <f t="shared" si="28"/>
        <v>0</v>
      </c>
      <c r="R54" s="52">
        <f t="shared" si="29"/>
        <v>-47.664312873438348</v>
      </c>
      <c r="S54" s="53">
        <f t="shared" si="30"/>
        <v>0</v>
      </c>
      <c r="T54" s="52">
        <f>IF((+$E44+$E46+$E48+$E49+$E52) =0,0,(P54   /(+$E44+$E46+$E48+$E49+$E52) )*100)</f>
        <v>44.872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51180000</v>
      </c>
      <c r="C68" s="105">
        <f>SUM(C9:C15,C18:C24,C27:C30,C33,C36:C40,C43:C53,C56:C59,C62:C66)</f>
        <v>0</v>
      </c>
      <c r="D68" s="105"/>
      <c r="E68" s="105">
        <f t="shared" si="35"/>
        <v>51180000</v>
      </c>
      <c r="F68" s="106">
        <f t="shared" ref="F68:O68" si="43">SUM(F9:F15,F18:F24,F27:F30,F33,F36:F40,F43:F53,F56:F59,F62:F66)</f>
        <v>45180000</v>
      </c>
      <c r="G68" s="107">
        <f t="shared" si="43"/>
        <v>23290000</v>
      </c>
      <c r="H68" s="106">
        <f t="shared" si="43"/>
        <v>7507000</v>
      </c>
      <c r="I68" s="107">
        <f t="shared" si="43"/>
        <v>0</v>
      </c>
      <c r="J68" s="106">
        <f t="shared" si="43"/>
        <v>4315000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11822000</v>
      </c>
      <c r="Q68" s="107">
        <f t="shared" si="37"/>
        <v>0</v>
      </c>
      <c r="R68" s="61">
        <f t="shared" si="38"/>
        <v>-42.520314373251637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29.758848109550424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39975000</v>
      </c>
      <c r="C70" s="93">
        <v>-104000</v>
      </c>
      <c r="D70" s="93"/>
      <c r="E70" s="93">
        <f>$B70      +$C70      +$D70</f>
        <v>39871000</v>
      </c>
      <c r="F70" s="94">
        <v>39871000</v>
      </c>
      <c r="G70" s="95">
        <v>26209000</v>
      </c>
      <c r="H70" s="94">
        <v>2694000</v>
      </c>
      <c r="I70" s="95"/>
      <c r="J70" s="94">
        <v>6940000</v>
      </c>
      <c r="K70" s="95"/>
      <c r="L70" s="94"/>
      <c r="M70" s="95"/>
      <c r="N70" s="94"/>
      <c r="O70" s="95"/>
      <c r="P70" s="94">
        <f>$H70      +$J70      +$L70      +$N70</f>
        <v>9634000</v>
      </c>
      <c r="Q70" s="95">
        <f>$I70      +$K70      +$M70      +$O70</f>
        <v>0</v>
      </c>
      <c r="R70" s="48">
        <f>IF(($H70      =0),0,((($J70      -$H70      )/$H70      )*100))</f>
        <v>157.60950259836676</v>
      </c>
      <c r="S70" s="49">
        <f>IF(($I70      =0),0,((($K70      -$I70      )/$I70      )*100))</f>
        <v>0</v>
      </c>
      <c r="T70" s="48">
        <f>IF(($E70      =0),0,(($P70      /$E70      )*100))</f>
        <v>24.162925434526347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39975000</v>
      </c>
      <c r="C72" s="102">
        <f>SUM(C70:C71)</f>
        <v>-104000</v>
      </c>
      <c r="D72" s="102"/>
      <c r="E72" s="102">
        <f>$B72      +$C72      +$D72</f>
        <v>39871000</v>
      </c>
      <c r="F72" s="103">
        <f t="shared" ref="F72:O72" si="44">SUM(F70:F71)</f>
        <v>39871000</v>
      </c>
      <c r="G72" s="104">
        <f t="shared" si="44"/>
        <v>26209000</v>
      </c>
      <c r="H72" s="103">
        <f t="shared" si="44"/>
        <v>2694000</v>
      </c>
      <c r="I72" s="104">
        <f t="shared" si="44"/>
        <v>0</v>
      </c>
      <c r="J72" s="103">
        <f t="shared" si="44"/>
        <v>6940000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9634000</v>
      </c>
      <c r="Q72" s="104">
        <f>$I72      +$K72      +$M72      +$O72</f>
        <v>0</v>
      </c>
      <c r="R72" s="57">
        <f>IF(($H72      =0),0,((($J72      -$H72      )/$H72      )*100))</f>
        <v>157.60950259836676</v>
      </c>
      <c r="S72" s="58">
        <f>IF(($I72      =0),0,((($K72      -$I72      )/$I72      )*100))</f>
        <v>0</v>
      </c>
      <c r="T72" s="57">
        <f>IF(($E70      =0),0,(($P70      /$E70      )*100))</f>
        <v>24.162925434526347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39975000</v>
      </c>
      <c r="C73" s="105">
        <f>SUM(C70:C71)</f>
        <v>-104000</v>
      </c>
      <c r="D73" s="105"/>
      <c r="E73" s="105">
        <f>$B73      +$C73      +$D73</f>
        <v>39871000</v>
      </c>
      <c r="F73" s="106">
        <f t="shared" ref="F73:O73" si="45">SUM(F70:F71)</f>
        <v>39871000</v>
      </c>
      <c r="G73" s="107">
        <f t="shared" si="45"/>
        <v>26209000</v>
      </c>
      <c r="H73" s="106">
        <f t="shared" si="45"/>
        <v>2694000</v>
      </c>
      <c r="I73" s="107">
        <f t="shared" si="45"/>
        <v>0</v>
      </c>
      <c r="J73" s="106">
        <f t="shared" si="45"/>
        <v>6940000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9634000</v>
      </c>
      <c r="Q73" s="107">
        <f>$I73      +$K73      +$M73      +$O73</f>
        <v>0</v>
      </c>
      <c r="R73" s="61">
        <f>IF(($H73      =0),0,((($J73      -$H73      )/$H73      )*100))</f>
        <v>157.60950259836676</v>
      </c>
      <c r="S73" s="62">
        <f>IF(($I73      =0),0,((($K73      -$I73      )/$I73      )*100))</f>
        <v>0</v>
      </c>
      <c r="T73" s="61">
        <f>IF(($E70      =0),0,(($P70      /$E70      )*100))</f>
        <v>24.162925434526347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91155000</v>
      </c>
      <c r="C74" s="105">
        <f>SUM(C9:C15,C18:C24,C27:C30,C33,C36:C40,C43:C53,C56:C59,C62:C66,C70:C71)</f>
        <v>-104000</v>
      </c>
      <c r="D74" s="105"/>
      <c r="E74" s="105">
        <f>$B74      +$C74      +$D74</f>
        <v>91051000</v>
      </c>
      <c r="F74" s="106">
        <f t="shared" ref="F74:O74" si="46">SUM(F9:F15,F18:F24,F27:F30,F33,F36:F40,F43:F53,F56:F59,F62:F66,F70:F71)</f>
        <v>85051000</v>
      </c>
      <c r="G74" s="107">
        <f t="shared" si="46"/>
        <v>49499000</v>
      </c>
      <c r="H74" s="106">
        <f t="shared" si="46"/>
        <v>10201000</v>
      </c>
      <c r="I74" s="107">
        <f t="shared" si="46"/>
        <v>0</v>
      </c>
      <c r="J74" s="106">
        <f t="shared" si="46"/>
        <v>11255000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21456000</v>
      </c>
      <c r="Q74" s="107">
        <f>$I74      +$K74      +$M74      +$O74</f>
        <v>0</v>
      </c>
      <c r="R74" s="61">
        <f>IF(($H74      =0),0,((($J74      -$H74      )/$H74      )*100))</f>
        <v>10.332320360748946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26.955789791072526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2005000</v>
      </c>
      <c r="C87" s="119">
        <f t="shared" si="55"/>
        <v>0</v>
      </c>
      <c r="D87" s="119">
        <f t="shared" si="55"/>
        <v>0</v>
      </c>
      <c r="E87" s="119">
        <f t="shared" si="55"/>
        <v>2005000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228000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228000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11.371571072319203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907000</v>
      </c>
      <c r="C91" s="93"/>
      <c r="D91" s="93"/>
      <c r="E91" s="93">
        <f t="shared" si="56"/>
        <v>907000</v>
      </c>
      <c r="F91" s="93">
        <v>0</v>
      </c>
      <c r="G91" s="93">
        <v>0</v>
      </c>
      <c r="H91" s="93"/>
      <c r="I91" s="93"/>
      <c r="J91" s="93">
        <v>228000</v>
      </c>
      <c r="K91" s="93"/>
      <c r="L91" s="93"/>
      <c r="M91" s="93"/>
      <c r="N91" s="93"/>
      <c r="O91" s="93"/>
      <c r="P91" s="93">
        <f t="shared" si="57"/>
        <v>228000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25.13781697905182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1098000</v>
      </c>
      <c r="C93" s="93"/>
      <c r="D93" s="93"/>
      <c r="E93" s="93">
        <f t="shared" si="56"/>
        <v>1098000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2005000</v>
      </c>
      <c r="C114" s="128">
        <f t="shared" si="69"/>
        <v>0</v>
      </c>
      <c r="D114" s="128">
        <f t="shared" si="69"/>
        <v>0</v>
      </c>
      <c r="E114" s="128">
        <f t="shared" si="69"/>
        <v>2005000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228000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228000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0.11371571072319202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2005000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2005000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228000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228000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0.11371571072319202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fjnC8WdATPhhqG8HQ9dNAuCKDMQZKGlXzqmcEdNE8ANls1aAdjS7wrZ96a9CTxbJbxwttNGTJ9lPoyblCC5AA==" saltValue="hgggjMfKFDKW8e3mwoM4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143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95000</v>
      </c>
      <c r="I10" s="95">
        <v>-1596622</v>
      </c>
      <c r="J10" s="94">
        <v>90000</v>
      </c>
      <c r="K10" s="95">
        <v>88812</v>
      </c>
      <c r="L10" s="94"/>
      <c r="M10" s="95"/>
      <c r="N10" s="94"/>
      <c r="O10" s="95"/>
      <c r="P10" s="94">
        <f t="shared" ref="P10:P16" si="1">$H10      +$J10      +$L10      +$N10</f>
        <v>185000</v>
      </c>
      <c r="Q10" s="95">
        <f t="shared" ref="Q10:Q16" si="2">$I10      +$K10      +$M10      +$O10</f>
        <v>-1507810</v>
      </c>
      <c r="R10" s="48">
        <f t="shared" ref="R10:R16" si="3">IF(($H10      =0),0,((($J10      -$H10      )/$H10      )*100))</f>
        <v>-5.2631578947368416</v>
      </c>
      <c r="S10" s="49">
        <f t="shared" ref="S10:S16" si="4">IF(($I10      =0),0,((($K10      -$I10      )/$I10      )*100))</f>
        <v>-105.56249381506706</v>
      </c>
      <c r="T10" s="48">
        <f t="shared" ref="T10:T15" si="5">IF(($E10      =0),0,(($P10      /$E10      )*100))</f>
        <v>18.5</v>
      </c>
      <c r="U10" s="50">
        <f t="shared" ref="U10:U15" si="6">IF(($E10      =0),0,(($Q10      /$E10      )*100))</f>
        <v>-150.78100000000001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95000</v>
      </c>
      <c r="I16" s="98">
        <f t="shared" si="7"/>
        <v>-1596622</v>
      </c>
      <c r="J16" s="97">
        <f t="shared" si="7"/>
        <v>90000</v>
      </c>
      <c r="K16" s="98">
        <f t="shared" si="7"/>
        <v>88812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185000</v>
      </c>
      <c r="Q16" s="98">
        <f t="shared" si="2"/>
        <v>-1507810</v>
      </c>
      <c r="R16" s="52">
        <f t="shared" si="3"/>
        <v>-5.2631578947368416</v>
      </c>
      <c r="S16" s="53">
        <f t="shared" si="4"/>
        <v>-105.56249381506706</v>
      </c>
      <c r="T16" s="52">
        <f>IF((SUM($E9:$E13))=0,0,(P16/(SUM($E9:$E13))*100))</f>
        <v>18.5</v>
      </c>
      <c r="U16" s="54">
        <f>IF((SUM($E9:$E13))=0,0,(Q16/(SUM($E9:$E13))*100))</f>
        <v>-150.78100000000001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2403000</v>
      </c>
      <c r="C20" s="93"/>
      <c r="D20" s="93"/>
      <c r="E20" s="93">
        <f t="shared" si="8"/>
        <v>2403000</v>
      </c>
      <c r="F20" s="94">
        <v>2403000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2403000</v>
      </c>
      <c r="C25" s="96">
        <f>SUM(C18:C24)</f>
        <v>0</v>
      </c>
      <c r="D25" s="96"/>
      <c r="E25" s="96">
        <f t="shared" si="8"/>
        <v>2403000</v>
      </c>
      <c r="F25" s="97">
        <f t="shared" ref="F25:O25" si="15">SUM(F18:F24)</f>
        <v>2403000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2829000</v>
      </c>
      <c r="C30" s="93"/>
      <c r="D30" s="93"/>
      <c r="E30" s="93">
        <f>$B30      +$C30      +$D30</f>
        <v>2829000</v>
      </c>
      <c r="F30" s="94">
        <v>2829000</v>
      </c>
      <c r="G30" s="95">
        <v>1980000</v>
      </c>
      <c r="H30" s="94">
        <v>35000</v>
      </c>
      <c r="I30" s="95">
        <v>-5252263</v>
      </c>
      <c r="J30" s="94">
        <v>13000</v>
      </c>
      <c r="K30" s="95">
        <v>381870</v>
      </c>
      <c r="L30" s="94"/>
      <c r="M30" s="95"/>
      <c r="N30" s="94"/>
      <c r="O30" s="95"/>
      <c r="P30" s="94">
        <f>$H30      +$J30      +$L30      +$N30</f>
        <v>48000</v>
      </c>
      <c r="Q30" s="95">
        <f>$I30      +$K30      +$M30      +$O30</f>
        <v>-4870393</v>
      </c>
      <c r="R30" s="48">
        <f>IF(($H30      =0),0,((($J30      -$H30      )/$H30      )*100))</f>
        <v>-62.857142857142854</v>
      </c>
      <c r="S30" s="49">
        <f>IF(($I30      =0),0,((($K30      -$I30      )/$I30      )*100))</f>
        <v>-107.27058031937852</v>
      </c>
      <c r="T30" s="48">
        <f>IF(($E30      =0),0,(($P30      /$E30      )*100))</f>
        <v>1.6967126193001063</v>
      </c>
      <c r="U30" s="50">
        <f>IF(($E30      =0),0,(($Q30      /$E30      )*100))</f>
        <v>-172.15952633439377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2829000</v>
      </c>
      <c r="C31" s="96">
        <f>SUM(C27:C30)</f>
        <v>0</v>
      </c>
      <c r="D31" s="96"/>
      <c r="E31" s="96">
        <f>$B31      +$C31      +$D31</f>
        <v>2829000</v>
      </c>
      <c r="F31" s="97">
        <f t="shared" ref="F31:O31" si="16">SUM(F27:F30)</f>
        <v>2829000</v>
      </c>
      <c r="G31" s="98">
        <f t="shared" si="16"/>
        <v>1980000</v>
      </c>
      <c r="H31" s="97">
        <f t="shared" si="16"/>
        <v>35000</v>
      </c>
      <c r="I31" s="98">
        <f t="shared" si="16"/>
        <v>-5252263</v>
      </c>
      <c r="J31" s="97">
        <f t="shared" si="16"/>
        <v>13000</v>
      </c>
      <c r="K31" s="98">
        <f t="shared" si="16"/>
        <v>381870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48000</v>
      </c>
      <c r="Q31" s="98">
        <f>$I31      +$K31      +$M31      +$O31</f>
        <v>-4870393</v>
      </c>
      <c r="R31" s="52">
        <f>IF(($H31      =0),0,((($J31      -$H31      )/$H31      )*100))</f>
        <v>-62.857142857142854</v>
      </c>
      <c r="S31" s="53">
        <f>IF(($I31      =0),0,((($K31      -$I31      )/$I31      )*100))</f>
        <v>-107.27058031937852</v>
      </c>
      <c r="T31" s="52">
        <f>IF($E31   =0,0,($P31   /$E31   )*100)</f>
        <v>1.6967126193001063</v>
      </c>
      <c r="U31" s="54">
        <f>IF($E31   =0,0,($Q31   /$E31   )*100)</f>
        <v>-172.15952633439377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1274000</v>
      </c>
      <c r="C33" s="93"/>
      <c r="D33" s="93"/>
      <c r="E33" s="93">
        <f>$B33      +$C33      +$D33</f>
        <v>1274000</v>
      </c>
      <c r="F33" s="94">
        <v>1274000</v>
      </c>
      <c r="G33" s="95">
        <v>892000</v>
      </c>
      <c r="H33" s="94">
        <v>143000</v>
      </c>
      <c r="I33" s="95">
        <v>-1347036</v>
      </c>
      <c r="J33" s="94">
        <v>286000</v>
      </c>
      <c r="K33" s="95"/>
      <c r="L33" s="94"/>
      <c r="M33" s="95"/>
      <c r="N33" s="94"/>
      <c r="O33" s="95"/>
      <c r="P33" s="94">
        <f>$H33      +$J33      +$L33      +$N33</f>
        <v>429000</v>
      </c>
      <c r="Q33" s="95">
        <f>$I33      +$K33      +$M33      +$O33</f>
        <v>-1347036</v>
      </c>
      <c r="R33" s="48">
        <f>IF(($H33      =0),0,((($J33      -$H33      )/$H33      )*100))</f>
        <v>100</v>
      </c>
      <c r="S33" s="49">
        <f>IF(($I33      =0),0,((($K33      -$I33      )/$I33      )*100))</f>
        <v>-100</v>
      </c>
      <c r="T33" s="48">
        <f>IF(($E33      =0),0,(($P33      /$E33      )*100))</f>
        <v>33.673469387755098</v>
      </c>
      <c r="U33" s="50">
        <f>IF(($E33      =0),0,(($Q33      /$E33      )*100))</f>
        <v>-105.73281004709575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1274000</v>
      </c>
      <c r="C34" s="96">
        <f>C33</f>
        <v>0</v>
      </c>
      <c r="D34" s="96"/>
      <c r="E34" s="96">
        <f>$B34      +$C34      +$D34</f>
        <v>1274000</v>
      </c>
      <c r="F34" s="97">
        <f t="shared" ref="F34:O34" si="17">F33</f>
        <v>1274000</v>
      </c>
      <c r="G34" s="98">
        <f t="shared" si="17"/>
        <v>892000</v>
      </c>
      <c r="H34" s="97">
        <f t="shared" si="17"/>
        <v>143000</v>
      </c>
      <c r="I34" s="98">
        <f t="shared" si="17"/>
        <v>-1347036</v>
      </c>
      <c r="J34" s="97">
        <f t="shared" si="17"/>
        <v>286000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429000</v>
      </c>
      <c r="Q34" s="98">
        <f>$I34      +$K34      +$M34      +$O34</f>
        <v>-1347036</v>
      </c>
      <c r="R34" s="52">
        <f>IF(($H34      =0),0,((($J34      -$H34      )/$H34      )*100))</f>
        <v>100</v>
      </c>
      <c r="S34" s="53">
        <f>IF(($I34      =0),0,((($K34      -$I34      )/$I34      )*100))</f>
        <v>-100</v>
      </c>
      <c r="T34" s="52">
        <f>IF($E34   =0,0,($P34   /$E34   )*100)</f>
        <v>33.673469387755098</v>
      </c>
      <c r="U34" s="54">
        <f>IF($E34   =0,0,($Q34   /$E34   )*100)</f>
        <v>-105.73281004709575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>
        <v>2934000</v>
      </c>
      <c r="K39" s="95"/>
      <c r="L39" s="94"/>
      <c r="M39" s="95"/>
      <c r="N39" s="94"/>
      <c r="O39" s="95"/>
      <c r="P39" s="94">
        <f t="shared" si="19"/>
        <v>2934000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73.350000000000009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4000000</v>
      </c>
      <c r="C41" s="96">
        <f>SUM(C36:C40)</f>
        <v>0</v>
      </c>
      <c r="D41" s="96"/>
      <c r="E41" s="96">
        <f t="shared" si="18"/>
        <v>4000000</v>
      </c>
      <c r="F41" s="97">
        <f t="shared" ref="F41:O41" si="25">SUM(F36:F40)</f>
        <v>4000000</v>
      </c>
      <c r="G41" s="98">
        <f t="shared" si="25"/>
        <v>3200000</v>
      </c>
      <c r="H41" s="97">
        <f t="shared" si="25"/>
        <v>0</v>
      </c>
      <c r="I41" s="98">
        <f t="shared" si="25"/>
        <v>0</v>
      </c>
      <c r="J41" s="97">
        <f t="shared" si="25"/>
        <v>2934000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2934000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73.350000000000009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11506000</v>
      </c>
      <c r="C68" s="105">
        <f>SUM(C9:C15,C18:C24,C27:C30,C33,C36:C40,C43:C53,C56:C59,C62:C66)</f>
        <v>0</v>
      </c>
      <c r="D68" s="105"/>
      <c r="E68" s="105">
        <f t="shared" si="35"/>
        <v>11506000</v>
      </c>
      <c r="F68" s="106">
        <f t="shared" ref="F68:O68" si="43">SUM(F9:F15,F18:F24,F27:F30,F33,F36:F40,F43:F53,F56:F59,F62:F66)</f>
        <v>11506000</v>
      </c>
      <c r="G68" s="107">
        <f t="shared" si="43"/>
        <v>7072000</v>
      </c>
      <c r="H68" s="106">
        <f t="shared" si="43"/>
        <v>273000</v>
      </c>
      <c r="I68" s="107">
        <f t="shared" si="43"/>
        <v>-8195921</v>
      </c>
      <c r="J68" s="106">
        <f t="shared" si="43"/>
        <v>3323000</v>
      </c>
      <c r="K68" s="107">
        <f t="shared" si="43"/>
        <v>470682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3596000</v>
      </c>
      <c r="Q68" s="107">
        <f t="shared" si="37"/>
        <v>-7725239</v>
      </c>
      <c r="R68" s="61">
        <f t="shared" si="38"/>
        <v>1117.2161172161173</v>
      </c>
      <c r="S68" s="62">
        <f t="shared" si="39"/>
        <v>-105.74288112342714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39.503460397671098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-84.864758870701962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11506000</v>
      </c>
      <c r="C74" s="105">
        <f>SUM(C9:C15,C18:C24,C27:C30,C33,C36:C40,C43:C53,C56:C59,C62:C66,C70:C71)</f>
        <v>0</v>
      </c>
      <c r="D74" s="105"/>
      <c r="E74" s="105">
        <f>$B74      +$C74      +$D74</f>
        <v>11506000</v>
      </c>
      <c r="F74" s="106">
        <f t="shared" ref="F74:O74" si="46">SUM(F9:F15,F18:F24,F27:F30,F33,F36:F40,F43:F53,F56:F59,F62:F66,F70:F71)</f>
        <v>11506000</v>
      </c>
      <c r="G74" s="107">
        <f t="shared" si="46"/>
        <v>7072000</v>
      </c>
      <c r="H74" s="106">
        <f t="shared" si="46"/>
        <v>273000</v>
      </c>
      <c r="I74" s="107">
        <f t="shared" si="46"/>
        <v>-8195921</v>
      </c>
      <c r="J74" s="106">
        <f t="shared" si="46"/>
        <v>3323000</v>
      </c>
      <c r="K74" s="107">
        <f t="shared" si="46"/>
        <v>470682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3596000</v>
      </c>
      <c r="Q74" s="107">
        <f>$I74      +$K74      +$M74      +$O74</f>
        <v>-7725239</v>
      </c>
      <c r="R74" s="61">
        <f>IF(($H74      =0),0,((($J74      -$H74      )/$H74      )*100))</f>
        <v>1117.2161172161173</v>
      </c>
      <c r="S74" s="62">
        <f>IF(($I74      =0),0,((($K74      -$I74      )/$I74      )*100))</f>
        <v>-105.74288112342714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39.503460397671098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-84.864758870701962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2b3dRaQWQW4qLHHRlRlf2g6bY6Swp8ov6YPV+YnUD9clLir7NxbpagGlS4YWSQx2dk5Axu63JEfQCerByG8ycg==" saltValue="DP7dbB9G3v8TRh7nvdsC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/>
      <c r="I10" s="95"/>
      <c r="J10" s="94"/>
      <c r="K10" s="95">
        <v>331611</v>
      </c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331611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16.580549999999999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0</v>
      </c>
      <c r="I16" s="98">
        <f t="shared" si="7"/>
        <v>0</v>
      </c>
      <c r="J16" s="97">
        <f t="shared" si="7"/>
        <v>0</v>
      </c>
      <c r="K16" s="98">
        <f t="shared" si="7"/>
        <v>331611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331611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</v>
      </c>
      <c r="U16" s="54">
        <f>IF((SUM($E9:$E13))=0,0,(Q16/(SUM($E9:$E13))*100))</f>
        <v>16.580549999999999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1217000</v>
      </c>
      <c r="C33" s="93"/>
      <c r="D33" s="93"/>
      <c r="E33" s="93">
        <f>$B33      +$C33      +$D33</f>
        <v>1217000</v>
      </c>
      <c r="F33" s="94">
        <v>1217000</v>
      </c>
      <c r="G33" s="95">
        <v>852000</v>
      </c>
      <c r="H33" s="94">
        <v>147000</v>
      </c>
      <c r="I33" s="95">
        <v>7878</v>
      </c>
      <c r="J33" s="94">
        <v>238000</v>
      </c>
      <c r="K33" s="95">
        <v>381077</v>
      </c>
      <c r="L33" s="94"/>
      <c r="M33" s="95"/>
      <c r="N33" s="94"/>
      <c r="O33" s="95"/>
      <c r="P33" s="94">
        <f>$H33      +$J33      +$L33      +$N33</f>
        <v>385000</v>
      </c>
      <c r="Q33" s="95">
        <f>$I33      +$K33      +$M33      +$O33</f>
        <v>388955</v>
      </c>
      <c r="R33" s="48">
        <f>IF(($H33      =0),0,((($J33      -$H33      )/$H33      )*100))</f>
        <v>61.904761904761905</v>
      </c>
      <c r="S33" s="49">
        <f>IF(($I33      =0),0,((($K33      -$I33      )/$I33      )*100))</f>
        <v>4737.2302614876871</v>
      </c>
      <c r="T33" s="48">
        <f>IF(($E33      =0),0,(($P33      /$E33      )*100))</f>
        <v>31.635168447000822</v>
      </c>
      <c r="U33" s="50">
        <f>IF(($E33      =0),0,(($Q33      /$E33      )*100))</f>
        <v>31.960147904683652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1217000</v>
      </c>
      <c r="C34" s="96">
        <f>C33</f>
        <v>0</v>
      </c>
      <c r="D34" s="96"/>
      <c r="E34" s="96">
        <f>$B34      +$C34      +$D34</f>
        <v>1217000</v>
      </c>
      <c r="F34" s="97">
        <f t="shared" ref="F34:O34" si="17">F33</f>
        <v>1217000</v>
      </c>
      <c r="G34" s="98">
        <f t="shared" si="17"/>
        <v>852000</v>
      </c>
      <c r="H34" s="97">
        <f t="shared" si="17"/>
        <v>147000</v>
      </c>
      <c r="I34" s="98">
        <f t="shared" si="17"/>
        <v>7878</v>
      </c>
      <c r="J34" s="97">
        <f t="shared" si="17"/>
        <v>238000</v>
      </c>
      <c r="K34" s="98">
        <f t="shared" si="17"/>
        <v>381077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385000</v>
      </c>
      <c r="Q34" s="98">
        <f>$I34      +$K34      +$M34      +$O34</f>
        <v>388955</v>
      </c>
      <c r="R34" s="52">
        <f>IF(($H34      =0),0,((($J34      -$H34      )/$H34      )*100))</f>
        <v>61.904761904761905</v>
      </c>
      <c r="S34" s="53">
        <f>IF(($I34      =0),0,((($K34      -$I34      )/$I34      )*100))</f>
        <v>4737.2302614876871</v>
      </c>
      <c r="T34" s="52">
        <f>IF($E34   =0,0,($P34   /$E34   )*100)</f>
        <v>31.635168447000822</v>
      </c>
      <c r="U34" s="54">
        <f>IF($E34   =0,0,($Q34   /$E34   )*100)</f>
        <v>31.960147904683652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4825000</v>
      </c>
      <c r="C36" s="93"/>
      <c r="D36" s="93"/>
      <c r="E36" s="93">
        <f t="shared" ref="E36:E41" si="18">$B36      +$C36      +$D36</f>
        <v>4825000</v>
      </c>
      <c r="F36" s="94">
        <v>4825000</v>
      </c>
      <c r="G36" s="95">
        <v>3825000</v>
      </c>
      <c r="H36" s="94">
        <v>384000</v>
      </c>
      <c r="I36" s="95"/>
      <c r="J36" s="94">
        <v>1033000</v>
      </c>
      <c r="K36" s="95">
        <v>1123751</v>
      </c>
      <c r="L36" s="94"/>
      <c r="M36" s="95"/>
      <c r="N36" s="94"/>
      <c r="O36" s="95"/>
      <c r="P36" s="94">
        <f t="shared" ref="P36:P41" si="19">$H36      +$J36      +$L36      +$N36</f>
        <v>1417000</v>
      </c>
      <c r="Q36" s="95">
        <f t="shared" ref="Q36:Q41" si="20">$I36      +$K36      +$M36      +$O36</f>
        <v>1123751</v>
      </c>
      <c r="R36" s="48">
        <f t="shared" ref="R36:R41" si="21">IF(($H36      =0),0,((($J36      -$H36      )/$H36      )*100))</f>
        <v>169.01041666666669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29.367875647668395</v>
      </c>
      <c r="U36" s="50">
        <f t="shared" ref="U36:U40" si="24">IF(($E36      =0),0,(($Q36      /$E36      )*100))</f>
        <v>23.290176165803107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16301000</v>
      </c>
      <c r="C37" s="93"/>
      <c r="D37" s="93"/>
      <c r="E37" s="93">
        <f t="shared" si="18"/>
        <v>16301000</v>
      </c>
      <c r="F37" s="94">
        <v>16301000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21126000</v>
      </c>
      <c r="C41" s="96">
        <f>SUM(C36:C40)</f>
        <v>0</v>
      </c>
      <c r="D41" s="96"/>
      <c r="E41" s="96">
        <f t="shared" si="18"/>
        <v>21126000</v>
      </c>
      <c r="F41" s="97">
        <f t="shared" ref="F41:O41" si="25">SUM(F36:F40)</f>
        <v>21126000</v>
      </c>
      <c r="G41" s="98">
        <f t="shared" si="25"/>
        <v>3825000</v>
      </c>
      <c r="H41" s="97">
        <f t="shared" si="25"/>
        <v>384000</v>
      </c>
      <c r="I41" s="98">
        <f t="shared" si="25"/>
        <v>0</v>
      </c>
      <c r="J41" s="97">
        <f t="shared" si="25"/>
        <v>1033000</v>
      </c>
      <c r="K41" s="98">
        <f t="shared" si="25"/>
        <v>1123751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1417000</v>
      </c>
      <c r="Q41" s="98">
        <f t="shared" si="20"/>
        <v>1123751</v>
      </c>
      <c r="R41" s="52">
        <f t="shared" si="21"/>
        <v>169.01041666666669</v>
      </c>
      <c r="S41" s="53">
        <f t="shared" si="22"/>
        <v>0</v>
      </c>
      <c r="T41" s="52">
        <f>IF((+$E36+$E39) =0,0,(P41   /(+$E36+$E39) )*100)</f>
        <v>29.367875647668395</v>
      </c>
      <c r="U41" s="54">
        <f>IF((+$E36+$E39) =0,0,(Q41   /(+$E36+$E39) )*100)</f>
        <v>23.290176165803107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15000000</v>
      </c>
      <c r="C52" s="93"/>
      <c r="D52" s="93"/>
      <c r="E52" s="93">
        <f t="shared" si="26"/>
        <v>15000000</v>
      </c>
      <c r="F52" s="94">
        <v>15000000</v>
      </c>
      <c r="G52" s="95">
        <v>12000000</v>
      </c>
      <c r="H52" s="94">
        <v>2365000</v>
      </c>
      <c r="I52" s="95">
        <v>1457543</v>
      </c>
      <c r="J52" s="94">
        <v>3863000</v>
      </c>
      <c r="K52" s="95">
        <v>1084694</v>
      </c>
      <c r="L52" s="94"/>
      <c r="M52" s="95"/>
      <c r="N52" s="94"/>
      <c r="O52" s="95"/>
      <c r="P52" s="94">
        <f t="shared" si="27"/>
        <v>6228000</v>
      </c>
      <c r="Q52" s="95">
        <f t="shared" si="28"/>
        <v>2542237</v>
      </c>
      <c r="R52" s="48">
        <f t="shared" si="29"/>
        <v>63.340380549682877</v>
      </c>
      <c r="S52" s="49">
        <f t="shared" si="30"/>
        <v>-25.580651822965084</v>
      </c>
      <c r="T52" s="48">
        <f t="shared" si="31"/>
        <v>41.52</v>
      </c>
      <c r="U52" s="50">
        <f t="shared" si="32"/>
        <v>16.948246666666666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15000000</v>
      </c>
      <c r="C54" s="96">
        <f>SUM(C43:C53)</f>
        <v>0</v>
      </c>
      <c r="D54" s="96"/>
      <c r="E54" s="96">
        <f t="shared" si="26"/>
        <v>15000000</v>
      </c>
      <c r="F54" s="97">
        <f t="shared" ref="F54:O54" si="33">SUM(F43:F53)</f>
        <v>15000000</v>
      </c>
      <c r="G54" s="98">
        <f t="shared" si="33"/>
        <v>12000000</v>
      </c>
      <c r="H54" s="97">
        <f t="shared" si="33"/>
        <v>2365000</v>
      </c>
      <c r="I54" s="98">
        <f t="shared" si="33"/>
        <v>1457543</v>
      </c>
      <c r="J54" s="97">
        <f t="shared" si="33"/>
        <v>3863000</v>
      </c>
      <c r="K54" s="98">
        <f t="shared" si="33"/>
        <v>1084694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6228000</v>
      </c>
      <c r="Q54" s="98">
        <f t="shared" si="28"/>
        <v>2542237</v>
      </c>
      <c r="R54" s="52">
        <f t="shared" si="29"/>
        <v>63.340380549682877</v>
      </c>
      <c r="S54" s="53">
        <f t="shared" si="30"/>
        <v>-25.580651822965084</v>
      </c>
      <c r="T54" s="52">
        <f>IF((+$E44+$E46+$E48+$E49+$E52) =0,0,(P54   /(+$E44+$E46+$E48+$E49+$E52) )*100)</f>
        <v>41.52</v>
      </c>
      <c r="U54" s="54">
        <f>IF((+$E44+$E46+$E48+$E49+$E52) =0,0,(Q54   /(+$E44+$E46+$E48+$E49+$E52) )*100)</f>
        <v>16.948246666666666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39343000</v>
      </c>
      <c r="C68" s="105">
        <f>SUM(C9:C15,C18:C24,C27:C30,C33,C36:C40,C43:C53,C56:C59,C62:C66)</f>
        <v>0</v>
      </c>
      <c r="D68" s="105"/>
      <c r="E68" s="105">
        <f t="shared" si="35"/>
        <v>39343000</v>
      </c>
      <c r="F68" s="106">
        <f t="shared" ref="F68:O68" si="43">SUM(F9:F15,F18:F24,F27:F30,F33,F36:F40,F43:F53,F56:F59,F62:F66)</f>
        <v>39343000</v>
      </c>
      <c r="G68" s="107">
        <f t="shared" si="43"/>
        <v>18677000</v>
      </c>
      <c r="H68" s="106">
        <f t="shared" si="43"/>
        <v>2896000</v>
      </c>
      <c r="I68" s="107">
        <f t="shared" si="43"/>
        <v>1465421</v>
      </c>
      <c r="J68" s="106">
        <f t="shared" si="43"/>
        <v>5134000</v>
      </c>
      <c r="K68" s="107">
        <f t="shared" si="43"/>
        <v>2921133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8030000</v>
      </c>
      <c r="Q68" s="107">
        <f t="shared" si="37"/>
        <v>4386554</v>
      </c>
      <c r="R68" s="61">
        <f t="shared" si="38"/>
        <v>77.279005524861873</v>
      </c>
      <c r="S68" s="62">
        <f t="shared" si="39"/>
        <v>99.337460020021553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34.849405433556115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19.037210311604895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23149000</v>
      </c>
      <c r="C70" s="93">
        <v>-37000</v>
      </c>
      <c r="D70" s="93"/>
      <c r="E70" s="93">
        <f>$B70      +$C70      +$D70</f>
        <v>23112000</v>
      </c>
      <c r="F70" s="94">
        <v>23112000</v>
      </c>
      <c r="G70" s="95">
        <v>9798000</v>
      </c>
      <c r="H70" s="94"/>
      <c r="I70" s="95"/>
      <c r="J70" s="94">
        <v>1395000</v>
      </c>
      <c r="K70" s="95"/>
      <c r="L70" s="94"/>
      <c r="M70" s="95"/>
      <c r="N70" s="94"/>
      <c r="O70" s="95"/>
      <c r="P70" s="94">
        <f>$H70      +$J70      +$L70      +$N70</f>
        <v>1395000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6.0358255451713392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23149000</v>
      </c>
      <c r="C72" s="102">
        <f>SUM(C70:C71)</f>
        <v>-37000</v>
      </c>
      <c r="D72" s="102"/>
      <c r="E72" s="102">
        <f>$B72      +$C72      +$D72</f>
        <v>23112000</v>
      </c>
      <c r="F72" s="103">
        <f t="shared" ref="F72:O72" si="44">SUM(F70:F71)</f>
        <v>23112000</v>
      </c>
      <c r="G72" s="104">
        <f t="shared" si="44"/>
        <v>9798000</v>
      </c>
      <c r="H72" s="103">
        <f t="shared" si="44"/>
        <v>0</v>
      </c>
      <c r="I72" s="104">
        <f t="shared" si="44"/>
        <v>0</v>
      </c>
      <c r="J72" s="103">
        <f t="shared" si="44"/>
        <v>1395000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1395000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6.0358255451713392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23149000</v>
      </c>
      <c r="C73" s="105">
        <f>SUM(C70:C71)</f>
        <v>-37000</v>
      </c>
      <c r="D73" s="105"/>
      <c r="E73" s="105">
        <f>$B73      +$C73      +$D73</f>
        <v>23112000</v>
      </c>
      <c r="F73" s="106">
        <f t="shared" ref="F73:O73" si="45">SUM(F70:F71)</f>
        <v>23112000</v>
      </c>
      <c r="G73" s="107">
        <f t="shared" si="45"/>
        <v>9798000</v>
      </c>
      <c r="H73" s="106">
        <f t="shared" si="45"/>
        <v>0</v>
      </c>
      <c r="I73" s="107">
        <f t="shared" si="45"/>
        <v>0</v>
      </c>
      <c r="J73" s="106">
        <f t="shared" si="45"/>
        <v>1395000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1395000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6.0358255451713392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62492000</v>
      </c>
      <c r="C74" s="105">
        <f>SUM(C9:C15,C18:C24,C27:C30,C33,C36:C40,C43:C53,C56:C59,C62:C66,C70:C71)</f>
        <v>-37000</v>
      </c>
      <c r="D74" s="105"/>
      <c r="E74" s="105">
        <f>$B74      +$C74      +$D74</f>
        <v>62455000</v>
      </c>
      <c r="F74" s="106">
        <f t="shared" ref="F74:O74" si="46">SUM(F9:F15,F18:F24,F27:F30,F33,F36:F40,F43:F53,F56:F59,F62:F66,F70:F71)</f>
        <v>62455000</v>
      </c>
      <c r="G74" s="107">
        <f t="shared" si="46"/>
        <v>28475000</v>
      </c>
      <c r="H74" s="106">
        <f t="shared" si="46"/>
        <v>2896000</v>
      </c>
      <c r="I74" s="107">
        <f t="shared" si="46"/>
        <v>1465421</v>
      </c>
      <c r="J74" s="106">
        <f t="shared" si="46"/>
        <v>6529000</v>
      </c>
      <c r="K74" s="107">
        <f t="shared" si="46"/>
        <v>2921133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9425000</v>
      </c>
      <c r="Q74" s="107">
        <f>$I74      +$K74      +$M74      +$O74</f>
        <v>4386554</v>
      </c>
      <c r="R74" s="61">
        <f>IF(($H74      =0),0,((($J74      -$H74      )/$H74      )*100))</f>
        <v>125.4488950276243</v>
      </c>
      <c r="S74" s="62">
        <f>IF(($I74      =0),0,((($K74      -$I74      )/$I74      )*100))</f>
        <v>99.337460020021553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20.420765264115786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9.5041686527711562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1623000</v>
      </c>
      <c r="C87" s="119">
        <f t="shared" si="55"/>
        <v>0</v>
      </c>
      <c r="D87" s="119">
        <f t="shared" si="55"/>
        <v>0</v>
      </c>
      <c r="E87" s="119">
        <f t="shared" si="55"/>
        <v>1623000</v>
      </c>
      <c r="F87" s="119">
        <f t="shared" si="55"/>
        <v>0</v>
      </c>
      <c r="G87" s="119">
        <f t="shared" si="55"/>
        <v>0</v>
      </c>
      <c r="H87" s="119">
        <f t="shared" si="55"/>
        <v>533000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533000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32.84041897720271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533000</v>
      </c>
      <c r="C91" s="93"/>
      <c r="D91" s="93"/>
      <c r="E91" s="93">
        <f t="shared" si="56"/>
        <v>533000</v>
      </c>
      <c r="F91" s="93">
        <v>0</v>
      </c>
      <c r="G91" s="93">
        <v>0</v>
      </c>
      <c r="H91" s="93">
        <v>533000</v>
      </c>
      <c r="I91" s="93"/>
      <c r="J91" s="93"/>
      <c r="K91" s="93"/>
      <c r="L91" s="93"/>
      <c r="M91" s="93"/>
      <c r="N91" s="93"/>
      <c r="O91" s="93"/>
      <c r="P91" s="93">
        <f t="shared" si="57"/>
        <v>533000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1090000</v>
      </c>
      <c r="C93" s="93"/>
      <c r="D93" s="93"/>
      <c r="E93" s="93">
        <f t="shared" si="56"/>
        <v>1090000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1623000</v>
      </c>
      <c r="C114" s="128">
        <f t="shared" si="69"/>
        <v>0</v>
      </c>
      <c r="D114" s="128">
        <f t="shared" si="69"/>
        <v>0</v>
      </c>
      <c r="E114" s="128">
        <f t="shared" si="69"/>
        <v>1623000</v>
      </c>
      <c r="F114" s="128">
        <f t="shared" si="69"/>
        <v>0</v>
      </c>
      <c r="G114" s="128">
        <f t="shared" si="69"/>
        <v>0</v>
      </c>
      <c r="H114" s="128">
        <f t="shared" si="69"/>
        <v>533000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533000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0.32840418977202712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1623000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1623000</v>
      </c>
      <c r="F115" s="130">
        <f t="shared" si="70"/>
        <v>0</v>
      </c>
      <c r="G115" s="130">
        <f t="shared" si="70"/>
        <v>0</v>
      </c>
      <c r="H115" s="130">
        <f t="shared" si="70"/>
        <v>533000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533000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0.32840418977202712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DzvdckQFLU2bLa8V55Z4DMYnDLJ0LK9V6KfPacyQX0xaI6IMpHGeNBBONSEupgX2s6nsT1HBBSFQZF9/ZnqgQ==" saltValue="RA2vQr1Vxt3PhGWMB+2R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170000</v>
      </c>
      <c r="I10" s="95">
        <v>-2872500</v>
      </c>
      <c r="J10" s="94">
        <v>188000</v>
      </c>
      <c r="K10" s="95">
        <v>189119</v>
      </c>
      <c r="L10" s="94"/>
      <c r="M10" s="95"/>
      <c r="N10" s="94"/>
      <c r="O10" s="95"/>
      <c r="P10" s="94">
        <f t="shared" ref="P10:P16" si="1">$H10      +$J10      +$L10      +$N10</f>
        <v>358000</v>
      </c>
      <c r="Q10" s="95">
        <f t="shared" ref="Q10:Q16" si="2">$I10      +$K10      +$M10      +$O10</f>
        <v>-2683381</v>
      </c>
      <c r="R10" s="48">
        <f t="shared" ref="R10:R16" si="3">IF(($H10      =0),0,((($J10      -$H10      )/$H10      )*100))</f>
        <v>10.588235294117647</v>
      </c>
      <c r="S10" s="49">
        <f t="shared" ref="S10:S16" si="4">IF(($I10      =0),0,((($K10      -$I10      )/$I10      )*100))</f>
        <v>-106.58377719756309</v>
      </c>
      <c r="T10" s="48">
        <f t="shared" ref="T10:T15" si="5">IF(($E10      =0),0,(($P10      /$E10      )*100))</f>
        <v>35.799999999999997</v>
      </c>
      <c r="U10" s="50">
        <f t="shared" ref="U10:U15" si="6">IF(($E10      =0),0,(($Q10      /$E10      )*100))</f>
        <v>-268.3381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5000000</v>
      </c>
      <c r="C11" s="93"/>
      <c r="D11" s="93"/>
      <c r="E11" s="93">
        <f t="shared" si="0"/>
        <v>5000000</v>
      </c>
      <c r="F11" s="94">
        <v>5000000</v>
      </c>
      <c r="G11" s="95">
        <v>3000000</v>
      </c>
      <c r="H11" s="94">
        <v>763000</v>
      </c>
      <c r="I11" s="95">
        <v>-14948863</v>
      </c>
      <c r="J11" s="94">
        <v>1197000</v>
      </c>
      <c r="K11" s="95">
        <v>1044535</v>
      </c>
      <c r="L11" s="94"/>
      <c r="M11" s="95"/>
      <c r="N11" s="94"/>
      <c r="O11" s="95"/>
      <c r="P11" s="94">
        <f t="shared" si="1"/>
        <v>1960000</v>
      </c>
      <c r="Q11" s="95">
        <f t="shared" si="2"/>
        <v>-13904328</v>
      </c>
      <c r="R11" s="48">
        <f t="shared" si="3"/>
        <v>56.88073394495413</v>
      </c>
      <c r="S11" s="49">
        <f t="shared" si="4"/>
        <v>-106.9873876026558</v>
      </c>
      <c r="T11" s="48">
        <f t="shared" si="5"/>
        <v>39.200000000000003</v>
      </c>
      <c r="U11" s="50">
        <f t="shared" si="6"/>
        <v>-278.08655999999996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6000000</v>
      </c>
      <c r="C16" s="96">
        <f>SUM(C9:C15)</f>
        <v>0</v>
      </c>
      <c r="D16" s="96"/>
      <c r="E16" s="96">
        <f t="shared" si="0"/>
        <v>6000000</v>
      </c>
      <c r="F16" s="97">
        <f t="shared" ref="F16:O16" si="7">SUM(F9:F15)</f>
        <v>6000000</v>
      </c>
      <c r="G16" s="98">
        <f t="shared" si="7"/>
        <v>4000000</v>
      </c>
      <c r="H16" s="97">
        <f t="shared" si="7"/>
        <v>933000</v>
      </c>
      <c r="I16" s="98">
        <f t="shared" si="7"/>
        <v>-17821363</v>
      </c>
      <c r="J16" s="97">
        <f t="shared" si="7"/>
        <v>1385000</v>
      </c>
      <c r="K16" s="98">
        <f t="shared" si="7"/>
        <v>1233654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2318000</v>
      </c>
      <c r="Q16" s="98">
        <f t="shared" si="2"/>
        <v>-16587709</v>
      </c>
      <c r="R16" s="52">
        <f t="shared" si="3"/>
        <v>48.445873526259383</v>
      </c>
      <c r="S16" s="53">
        <f t="shared" si="4"/>
        <v>-106.92233248377244</v>
      </c>
      <c r="T16" s="52">
        <f>IF((SUM($E9:$E13))=0,0,(P16/(SUM($E9:$E13))*100))</f>
        <v>38.633333333333333</v>
      </c>
      <c r="U16" s="54">
        <f>IF((SUM($E9:$E13))=0,0,(Q16/(SUM($E9:$E13))*100))</f>
        <v>-276.46181666666666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1591000</v>
      </c>
      <c r="C20" s="93"/>
      <c r="D20" s="93"/>
      <c r="E20" s="93">
        <f t="shared" si="8"/>
        <v>1591000</v>
      </c>
      <c r="F20" s="94">
        <v>1591000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1591000</v>
      </c>
      <c r="C25" s="96">
        <f>SUM(C18:C24)</f>
        <v>0</v>
      </c>
      <c r="D25" s="96"/>
      <c r="E25" s="96">
        <f t="shared" si="8"/>
        <v>1591000</v>
      </c>
      <c r="F25" s="97">
        <f t="shared" ref="F25:O25" si="15">SUM(F18:F24)</f>
        <v>1591000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2226000</v>
      </c>
      <c r="C30" s="93"/>
      <c r="D30" s="93"/>
      <c r="E30" s="93">
        <f>$B30      +$C30      +$D30</f>
        <v>2226000</v>
      </c>
      <c r="F30" s="94">
        <v>2226000</v>
      </c>
      <c r="G30" s="95">
        <v>1558000</v>
      </c>
      <c r="H30" s="94">
        <v>569000</v>
      </c>
      <c r="I30" s="95">
        <v>-6139739</v>
      </c>
      <c r="J30" s="94">
        <v>907000</v>
      </c>
      <c r="K30" s="95">
        <v>906894</v>
      </c>
      <c r="L30" s="94"/>
      <c r="M30" s="95"/>
      <c r="N30" s="94"/>
      <c r="O30" s="95"/>
      <c r="P30" s="94">
        <f>$H30      +$J30      +$L30      +$N30</f>
        <v>1476000</v>
      </c>
      <c r="Q30" s="95">
        <f>$I30      +$K30      +$M30      +$O30</f>
        <v>-5232845</v>
      </c>
      <c r="R30" s="48">
        <f>IF(($H30      =0),0,((($J30      -$H30      )/$H30      )*100))</f>
        <v>59.402460456942009</v>
      </c>
      <c r="S30" s="49">
        <f>IF(($I30      =0),0,((($K30      -$I30      )/$I30      )*100))</f>
        <v>-114.77088846936327</v>
      </c>
      <c r="T30" s="48">
        <f>IF(($E30      =0),0,(($P30      /$E30      )*100))</f>
        <v>66.307277628032352</v>
      </c>
      <c r="U30" s="50">
        <f>IF(($E30      =0),0,(($Q30      /$E30      )*100))</f>
        <v>-235.0783917340521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2226000</v>
      </c>
      <c r="C31" s="96">
        <f>SUM(C27:C30)</f>
        <v>0</v>
      </c>
      <c r="D31" s="96"/>
      <c r="E31" s="96">
        <f>$B31      +$C31      +$D31</f>
        <v>2226000</v>
      </c>
      <c r="F31" s="97">
        <f t="shared" ref="F31:O31" si="16">SUM(F27:F30)</f>
        <v>2226000</v>
      </c>
      <c r="G31" s="98">
        <f t="shared" si="16"/>
        <v>1558000</v>
      </c>
      <c r="H31" s="97">
        <f t="shared" si="16"/>
        <v>569000</v>
      </c>
      <c r="I31" s="98">
        <f t="shared" si="16"/>
        <v>-6139739</v>
      </c>
      <c r="J31" s="97">
        <f t="shared" si="16"/>
        <v>907000</v>
      </c>
      <c r="K31" s="98">
        <f t="shared" si="16"/>
        <v>906894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1476000</v>
      </c>
      <c r="Q31" s="98">
        <f>$I31      +$K31      +$M31      +$O31</f>
        <v>-5232845</v>
      </c>
      <c r="R31" s="52">
        <f>IF(($H31      =0),0,((($J31      -$H31      )/$H31      )*100))</f>
        <v>59.402460456942009</v>
      </c>
      <c r="S31" s="53">
        <f>IF(($I31      =0),0,((($K31      -$I31      )/$I31      )*100))</f>
        <v>-114.77088846936327</v>
      </c>
      <c r="T31" s="52">
        <f>IF($E31   =0,0,($P31   /$E31   )*100)</f>
        <v>66.307277628032352</v>
      </c>
      <c r="U31" s="54">
        <f>IF($E31   =0,0,($Q31   /$E31   )*100)</f>
        <v>-235.0783917340521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1235000</v>
      </c>
      <c r="C33" s="93"/>
      <c r="D33" s="93"/>
      <c r="E33" s="93">
        <f>$B33      +$C33      +$D33</f>
        <v>1235000</v>
      </c>
      <c r="F33" s="94">
        <v>1235000</v>
      </c>
      <c r="G33" s="95">
        <v>865000</v>
      </c>
      <c r="H33" s="94">
        <v>239000</v>
      </c>
      <c r="I33" s="95">
        <v>-2858310</v>
      </c>
      <c r="J33" s="94">
        <v>162000</v>
      </c>
      <c r="K33" s="95">
        <v>347680</v>
      </c>
      <c r="L33" s="94"/>
      <c r="M33" s="95"/>
      <c r="N33" s="94"/>
      <c r="O33" s="95"/>
      <c r="P33" s="94">
        <f>$H33      +$J33      +$L33      +$N33</f>
        <v>401000</v>
      </c>
      <c r="Q33" s="95">
        <f>$I33      +$K33      +$M33      +$O33</f>
        <v>-2510630</v>
      </c>
      <c r="R33" s="48">
        <f>IF(($H33      =0),0,((($J33      -$H33      )/$H33      )*100))</f>
        <v>-32.21757322175732</v>
      </c>
      <c r="S33" s="49">
        <f>IF(($I33      =0),0,((($K33      -$I33      )/$I33      )*100))</f>
        <v>-112.16383107500587</v>
      </c>
      <c r="T33" s="48">
        <f>IF(($E33      =0),0,(($P33      /$E33      )*100))</f>
        <v>32.469635627530366</v>
      </c>
      <c r="U33" s="50">
        <f>IF(($E33      =0),0,(($Q33      /$E33      )*100))</f>
        <v>-203.28987854251014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1235000</v>
      </c>
      <c r="C34" s="96">
        <f>C33</f>
        <v>0</v>
      </c>
      <c r="D34" s="96"/>
      <c r="E34" s="96">
        <f>$B34      +$C34      +$D34</f>
        <v>1235000</v>
      </c>
      <c r="F34" s="97">
        <f t="shared" ref="F34:O34" si="17">F33</f>
        <v>1235000</v>
      </c>
      <c r="G34" s="98">
        <f t="shared" si="17"/>
        <v>865000</v>
      </c>
      <c r="H34" s="97">
        <f t="shared" si="17"/>
        <v>239000</v>
      </c>
      <c r="I34" s="98">
        <f t="shared" si="17"/>
        <v>-2858310</v>
      </c>
      <c r="J34" s="97">
        <f t="shared" si="17"/>
        <v>162000</v>
      </c>
      <c r="K34" s="98">
        <f t="shared" si="17"/>
        <v>347680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401000</v>
      </c>
      <c r="Q34" s="98">
        <f>$I34      +$K34      +$M34      +$O34</f>
        <v>-2510630</v>
      </c>
      <c r="R34" s="52">
        <f>IF(($H34      =0),0,((($J34      -$H34      )/$H34      )*100))</f>
        <v>-32.21757322175732</v>
      </c>
      <c r="S34" s="53">
        <f>IF(($I34      =0),0,((($K34      -$I34      )/$I34      )*100))</f>
        <v>-112.16383107500587</v>
      </c>
      <c r="T34" s="52">
        <f>IF($E34   =0,0,($P34   /$E34   )*100)</f>
        <v>32.469635627530366</v>
      </c>
      <c r="U34" s="54">
        <f>IF($E34   =0,0,($Q34   /$E34   )*100)</f>
        <v>-203.28987854251014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11052000</v>
      </c>
      <c r="C68" s="105">
        <f>SUM(C9:C15,C18:C24,C27:C30,C33,C36:C40,C43:C53,C56:C59,C62:C66)</f>
        <v>0</v>
      </c>
      <c r="D68" s="105"/>
      <c r="E68" s="105">
        <f t="shared" si="35"/>
        <v>11052000</v>
      </c>
      <c r="F68" s="106">
        <f t="shared" ref="F68:O68" si="43">SUM(F9:F15,F18:F24,F27:F30,F33,F36:F40,F43:F53,F56:F59,F62:F66)</f>
        <v>11052000</v>
      </c>
      <c r="G68" s="107">
        <f t="shared" si="43"/>
        <v>6423000</v>
      </c>
      <c r="H68" s="106">
        <f t="shared" si="43"/>
        <v>1741000</v>
      </c>
      <c r="I68" s="107">
        <f t="shared" si="43"/>
        <v>-26819412</v>
      </c>
      <c r="J68" s="106">
        <f t="shared" si="43"/>
        <v>2454000</v>
      </c>
      <c r="K68" s="107">
        <f t="shared" si="43"/>
        <v>2488228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4195000</v>
      </c>
      <c r="Q68" s="107">
        <f t="shared" si="37"/>
        <v>-24331184</v>
      </c>
      <c r="R68" s="61">
        <f t="shared" si="38"/>
        <v>40.953475014359562</v>
      </c>
      <c r="S68" s="62">
        <f t="shared" si="39"/>
        <v>-109.27771272539457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44.339921784166577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-257.1734911742945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11052000</v>
      </c>
      <c r="C74" s="105">
        <f>SUM(C9:C15,C18:C24,C27:C30,C33,C36:C40,C43:C53,C56:C59,C62:C66,C70:C71)</f>
        <v>0</v>
      </c>
      <c r="D74" s="105"/>
      <c r="E74" s="105">
        <f>$B74      +$C74      +$D74</f>
        <v>11052000</v>
      </c>
      <c r="F74" s="106">
        <f t="shared" ref="F74:O74" si="46">SUM(F9:F15,F18:F24,F27:F30,F33,F36:F40,F43:F53,F56:F59,F62:F66,F70:F71)</f>
        <v>11052000</v>
      </c>
      <c r="G74" s="107">
        <f t="shared" si="46"/>
        <v>6423000</v>
      </c>
      <c r="H74" s="106">
        <f t="shared" si="46"/>
        <v>1741000</v>
      </c>
      <c r="I74" s="107">
        <f t="shared" si="46"/>
        <v>-26819412</v>
      </c>
      <c r="J74" s="106">
        <f t="shared" si="46"/>
        <v>2454000</v>
      </c>
      <c r="K74" s="107">
        <f t="shared" si="46"/>
        <v>2488228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4195000</v>
      </c>
      <c r="Q74" s="107">
        <f>$I74      +$K74      +$M74      +$O74</f>
        <v>-24331184</v>
      </c>
      <c r="R74" s="61">
        <f>IF(($H74      =0),0,((($J74      -$H74      )/$H74      )*100))</f>
        <v>40.953475014359562</v>
      </c>
      <c r="S74" s="62">
        <f>IF(($I74      =0),0,((($K74      -$I74      )/$I74      )*100))</f>
        <v>-109.27771272539457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44.339921784166577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-257.1734911742945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1853000</v>
      </c>
      <c r="C87" s="119">
        <f t="shared" si="55"/>
        <v>0</v>
      </c>
      <c r="D87" s="119">
        <f t="shared" si="55"/>
        <v>0</v>
      </c>
      <c r="E87" s="119">
        <f t="shared" si="55"/>
        <v>1853000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1853000</v>
      </c>
      <c r="C93" s="93"/>
      <c r="D93" s="93"/>
      <c r="E93" s="93">
        <f t="shared" si="56"/>
        <v>1853000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1853000</v>
      </c>
      <c r="C114" s="128">
        <f t="shared" si="69"/>
        <v>0</v>
      </c>
      <c r="D114" s="128">
        <f t="shared" si="69"/>
        <v>0</v>
      </c>
      <c r="E114" s="128">
        <f t="shared" si="69"/>
        <v>1853000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1853000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1853000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M3nijDCGUBvhS+1Ef/tJJmc2zr2ZaZqerovrfvpFiSqMtrIOmBcNo3qcozFEjy6QkVJZwg6MoXHYZLe6PqaV0Q==" saltValue="eqhFHwAL5UMdubiKGlp6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930000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930000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35.769230769230766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930000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930000</v>
      </c>
      <c r="Q16" s="98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35.769230769230766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98000</v>
      </c>
      <c r="I33" s="95">
        <v>16888</v>
      </c>
      <c r="J33" s="94">
        <v>221000</v>
      </c>
      <c r="K33" s="95"/>
      <c r="L33" s="94"/>
      <c r="M33" s="95"/>
      <c r="N33" s="94"/>
      <c r="O33" s="95"/>
      <c r="P33" s="94">
        <f>$H33      +$J33      +$L33      +$N33</f>
        <v>319000</v>
      </c>
      <c r="Q33" s="95">
        <f>$I33      +$K33      +$M33      +$O33</f>
        <v>16888</v>
      </c>
      <c r="R33" s="48">
        <f>IF(($H33      =0),0,((($J33      -$H33      )/$H33      )*100))</f>
        <v>125.51020408163265</v>
      </c>
      <c r="S33" s="49">
        <f>IF(($I33      =0),0,((($K33      -$I33      )/$I33      )*100))</f>
        <v>-100</v>
      </c>
      <c r="T33" s="48">
        <f>IF(($E33      =0),0,(($P33      /$E33      )*100))</f>
        <v>26.583333333333332</v>
      </c>
      <c r="U33" s="50">
        <f>IF(($E33      =0),0,(($Q33      /$E33      )*100))</f>
        <v>1.4073333333333333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98000</v>
      </c>
      <c r="I34" s="98">
        <f t="shared" si="17"/>
        <v>16888</v>
      </c>
      <c r="J34" s="97">
        <f t="shared" si="17"/>
        <v>221000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319000</v>
      </c>
      <c r="Q34" s="98">
        <f>$I34      +$K34      +$M34      +$O34</f>
        <v>16888</v>
      </c>
      <c r="R34" s="52">
        <f>IF(($H34      =0),0,((($J34      -$H34      )/$H34      )*100))</f>
        <v>125.51020408163265</v>
      </c>
      <c r="S34" s="53">
        <f>IF(($I34      =0),0,((($K34      -$I34      )/$I34      )*100))</f>
        <v>-100</v>
      </c>
      <c r="T34" s="52">
        <f>IF($E34   =0,0,($P34   /$E34   )*100)</f>
        <v>26.583333333333332</v>
      </c>
      <c r="U34" s="54">
        <f>IF($E34   =0,0,($Q34   /$E34   )*100)</f>
        <v>1.4073333333333333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5000000</v>
      </c>
      <c r="C52" s="93"/>
      <c r="D52" s="93"/>
      <c r="E52" s="93">
        <f t="shared" si="26"/>
        <v>5000000</v>
      </c>
      <c r="F52" s="94">
        <v>5000000</v>
      </c>
      <c r="G52" s="95">
        <v>5000000</v>
      </c>
      <c r="H52" s="94">
        <v>2500000</v>
      </c>
      <c r="I52" s="95">
        <v>1200693</v>
      </c>
      <c r="J52" s="94">
        <v>2291000</v>
      </c>
      <c r="K52" s="95">
        <v>3512404</v>
      </c>
      <c r="L52" s="94"/>
      <c r="M52" s="95"/>
      <c r="N52" s="94"/>
      <c r="O52" s="95"/>
      <c r="P52" s="94">
        <f t="shared" si="27"/>
        <v>4791000</v>
      </c>
      <c r="Q52" s="95">
        <f t="shared" si="28"/>
        <v>4713097</v>
      </c>
      <c r="R52" s="48">
        <f t="shared" si="29"/>
        <v>-8.36</v>
      </c>
      <c r="S52" s="49">
        <f t="shared" si="30"/>
        <v>192.53139645188239</v>
      </c>
      <c r="T52" s="48">
        <f t="shared" si="31"/>
        <v>95.820000000000007</v>
      </c>
      <c r="U52" s="50">
        <f t="shared" si="32"/>
        <v>94.261939999999996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5000000</v>
      </c>
      <c r="C54" s="96">
        <f>SUM(C43:C53)</f>
        <v>0</v>
      </c>
      <c r="D54" s="96"/>
      <c r="E54" s="96">
        <f t="shared" si="26"/>
        <v>5000000</v>
      </c>
      <c r="F54" s="97">
        <f t="shared" ref="F54:O54" si="33">SUM(F43:F53)</f>
        <v>5000000</v>
      </c>
      <c r="G54" s="98">
        <f t="shared" si="33"/>
        <v>5000000</v>
      </c>
      <c r="H54" s="97">
        <f t="shared" si="33"/>
        <v>2500000</v>
      </c>
      <c r="I54" s="98">
        <f t="shared" si="33"/>
        <v>1200693</v>
      </c>
      <c r="J54" s="97">
        <f t="shared" si="33"/>
        <v>2291000</v>
      </c>
      <c r="K54" s="98">
        <f t="shared" si="33"/>
        <v>3512404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4791000</v>
      </c>
      <c r="Q54" s="98">
        <f t="shared" si="28"/>
        <v>4713097</v>
      </c>
      <c r="R54" s="52">
        <f t="shared" si="29"/>
        <v>-8.36</v>
      </c>
      <c r="S54" s="53">
        <f t="shared" si="30"/>
        <v>192.53139645188239</v>
      </c>
      <c r="T54" s="52">
        <f>IF((+$E44+$E46+$E48+$E49+$E52) =0,0,(P54   /(+$E44+$E46+$E48+$E49+$E52) )*100)</f>
        <v>95.820000000000007</v>
      </c>
      <c r="U54" s="54">
        <f>IF((+$E44+$E46+$E48+$E49+$E52) =0,0,(Q54   /(+$E44+$E46+$E48+$E49+$E52) )*100)</f>
        <v>94.261939999999996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8800000</v>
      </c>
      <c r="C68" s="105">
        <f>SUM(C9:C15,C18:C24,C27:C30,C33,C36:C40,C43:C53,C56:C59,C62:C66)</f>
        <v>0</v>
      </c>
      <c r="D68" s="105"/>
      <c r="E68" s="105">
        <f t="shared" si="35"/>
        <v>8800000</v>
      </c>
      <c r="F68" s="106">
        <f t="shared" ref="F68:O68" si="43">SUM(F9:F15,F18:F24,F27:F30,F33,F36:F40,F43:F53,F56:F59,F62:F66)</f>
        <v>8800000</v>
      </c>
      <c r="G68" s="107">
        <f t="shared" si="43"/>
        <v>8440000</v>
      </c>
      <c r="H68" s="106">
        <f t="shared" si="43"/>
        <v>3528000</v>
      </c>
      <c r="I68" s="107">
        <f t="shared" si="43"/>
        <v>1217581</v>
      </c>
      <c r="J68" s="106">
        <f t="shared" si="43"/>
        <v>2512000</v>
      </c>
      <c r="K68" s="107">
        <f t="shared" si="43"/>
        <v>3512404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6040000</v>
      </c>
      <c r="Q68" s="107">
        <f t="shared" si="37"/>
        <v>4729985</v>
      </c>
      <c r="R68" s="61">
        <f t="shared" si="38"/>
        <v>-28.798185941043087</v>
      </c>
      <c r="S68" s="62">
        <f t="shared" si="39"/>
        <v>188.47394957707127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68.63636363636364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53.749829545454539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7759000</v>
      </c>
      <c r="C70" s="93">
        <v>-8000</v>
      </c>
      <c r="D70" s="93"/>
      <c r="E70" s="93">
        <f>$B70      +$C70      +$D70</f>
        <v>7751000</v>
      </c>
      <c r="F70" s="94">
        <v>7751000</v>
      </c>
      <c r="G70" s="95">
        <v>6985000</v>
      </c>
      <c r="H70" s="94">
        <v>2385000</v>
      </c>
      <c r="I70" s="95">
        <v>1237560</v>
      </c>
      <c r="J70" s="94">
        <v>4600000</v>
      </c>
      <c r="K70" s="95">
        <v>2494812</v>
      </c>
      <c r="L70" s="94"/>
      <c r="M70" s="95"/>
      <c r="N70" s="94"/>
      <c r="O70" s="95"/>
      <c r="P70" s="94">
        <f>$H70      +$J70      +$L70      +$N70</f>
        <v>6985000</v>
      </c>
      <c r="Q70" s="95">
        <f>$I70      +$K70      +$M70      +$O70</f>
        <v>3732372</v>
      </c>
      <c r="R70" s="48">
        <f>IF(($H70      =0),0,((($J70      -$H70      )/$H70      )*100))</f>
        <v>92.872117400419285</v>
      </c>
      <c r="S70" s="49">
        <f>IF(($I70      =0),0,((($K70      -$I70      )/$I70      )*100))</f>
        <v>101.5911955783962</v>
      </c>
      <c r="T70" s="48">
        <f>IF(($E70      =0),0,(($P70      /$E70      )*100))</f>
        <v>90.117404205908912</v>
      </c>
      <c r="U70" s="50">
        <f>IF(($E70      =0),0,(($Q70      /$E70      )*100))</f>
        <v>48.153425364469101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7759000</v>
      </c>
      <c r="C72" s="102">
        <f>SUM(C70:C71)</f>
        <v>-8000</v>
      </c>
      <c r="D72" s="102"/>
      <c r="E72" s="102">
        <f>$B72      +$C72      +$D72</f>
        <v>7751000</v>
      </c>
      <c r="F72" s="103">
        <f t="shared" ref="F72:O72" si="44">SUM(F70:F71)</f>
        <v>7751000</v>
      </c>
      <c r="G72" s="104">
        <f t="shared" si="44"/>
        <v>6985000</v>
      </c>
      <c r="H72" s="103">
        <f t="shared" si="44"/>
        <v>2385000</v>
      </c>
      <c r="I72" s="104">
        <f t="shared" si="44"/>
        <v>1237560</v>
      </c>
      <c r="J72" s="103">
        <f t="shared" si="44"/>
        <v>4600000</v>
      </c>
      <c r="K72" s="104">
        <f t="shared" si="44"/>
        <v>2494812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6985000</v>
      </c>
      <c r="Q72" s="104">
        <f>$I72      +$K72      +$M72      +$O72</f>
        <v>3732372</v>
      </c>
      <c r="R72" s="57">
        <f>IF(($H72      =0),0,((($J72      -$H72      )/$H72      )*100))</f>
        <v>92.872117400419285</v>
      </c>
      <c r="S72" s="58">
        <f>IF(($I72      =0),0,((($K72      -$I72      )/$I72      )*100))</f>
        <v>101.5911955783962</v>
      </c>
      <c r="T72" s="57">
        <f>IF(($E70      =0),0,(($P70      /$E70      )*100))</f>
        <v>90.117404205908912</v>
      </c>
      <c r="U72" s="59">
        <f>IF($E70   =0,0,($Q70   /$E70 )*100)</f>
        <v>48.153425364469101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7759000</v>
      </c>
      <c r="C73" s="105">
        <f>SUM(C70:C71)</f>
        <v>-8000</v>
      </c>
      <c r="D73" s="105"/>
      <c r="E73" s="105">
        <f>$B73      +$C73      +$D73</f>
        <v>7751000</v>
      </c>
      <c r="F73" s="106">
        <f t="shared" ref="F73:O73" si="45">SUM(F70:F71)</f>
        <v>7751000</v>
      </c>
      <c r="G73" s="107">
        <f t="shared" si="45"/>
        <v>6985000</v>
      </c>
      <c r="H73" s="106">
        <f t="shared" si="45"/>
        <v>2385000</v>
      </c>
      <c r="I73" s="107">
        <f t="shared" si="45"/>
        <v>1237560</v>
      </c>
      <c r="J73" s="106">
        <f t="shared" si="45"/>
        <v>4600000</v>
      </c>
      <c r="K73" s="107">
        <f t="shared" si="45"/>
        <v>2494812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6985000</v>
      </c>
      <c r="Q73" s="107">
        <f>$I73      +$K73      +$M73      +$O73</f>
        <v>3732372</v>
      </c>
      <c r="R73" s="61">
        <f>IF(($H73      =0),0,((($J73      -$H73      )/$H73      )*100))</f>
        <v>92.872117400419285</v>
      </c>
      <c r="S73" s="62">
        <f>IF(($I73      =0),0,((($K73      -$I73      )/$I73      )*100))</f>
        <v>101.5911955783962</v>
      </c>
      <c r="T73" s="61">
        <f>IF(($E70      =0),0,(($P70      /$E70      )*100))</f>
        <v>90.117404205908912</v>
      </c>
      <c r="U73" s="65">
        <f>IF($E70   =0,0,($Q70   /$E70 )*100)</f>
        <v>48.153425364469101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16559000</v>
      </c>
      <c r="C74" s="105">
        <f>SUM(C9:C15,C18:C24,C27:C30,C33,C36:C40,C43:C53,C56:C59,C62:C66,C70:C71)</f>
        <v>-8000</v>
      </c>
      <c r="D74" s="105"/>
      <c r="E74" s="105">
        <f>$B74      +$C74      +$D74</f>
        <v>16551000</v>
      </c>
      <c r="F74" s="106">
        <f t="shared" ref="F74:O74" si="46">SUM(F9:F15,F18:F24,F27:F30,F33,F36:F40,F43:F53,F56:F59,F62:F66,F70:F71)</f>
        <v>16551000</v>
      </c>
      <c r="G74" s="107">
        <f t="shared" si="46"/>
        <v>15425000</v>
      </c>
      <c r="H74" s="106">
        <f t="shared" si="46"/>
        <v>5913000</v>
      </c>
      <c r="I74" s="107">
        <f t="shared" si="46"/>
        <v>2455141</v>
      </c>
      <c r="J74" s="106">
        <f t="shared" si="46"/>
        <v>7112000</v>
      </c>
      <c r="K74" s="107">
        <f t="shared" si="46"/>
        <v>6007216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13025000</v>
      </c>
      <c r="Q74" s="107">
        <f>$I74      +$K74      +$M74      +$O74</f>
        <v>8462357</v>
      </c>
      <c r="R74" s="61">
        <f>IF(($H74      =0),0,((($J74      -$H74      )/$H74      )*100))</f>
        <v>20.277354980551326</v>
      </c>
      <c r="S74" s="62">
        <f>IF(($I74      =0),0,((($K74      -$I74      )/$I74      )*100))</f>
        <v>144.6790632391378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78.696151289952269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51.12897710108151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1348000</v>
      </c>
      <c r="C87" s="119">
        <f t="shared" si="55"/>
        <v>0</v>
      </c>
      <c r="D87" s="119">
        <f t="shared" si="55"/>
        <v>0</v>
      </c>
      <c r="E87" s="119">
        <f t="shared" si="55"/>
        <v>1348000</v>
      </c>
      <c r="F87" s="119">
        <f t="shared" si="55"/>
        <v>0</v>
      </c>
      <c r="G87" s="119">
        <f t="shared" si="55"/>
        <v>0</v>
      </c>
      <c r="H87" s="119">
        <f t="shared" si="55"/>
        <v>48000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48000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3.5608308605341246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48000</v>
      </c>
      <c r="C91" s="93"/>
      <c r="D91" s="93"/>
      <c r="E91" s="93">
        <f t="shared" si="56"/>
        <v>48000</v>
      </c>
      <c r="F91" s="93">
        <v>0</v>
      </c>
      <c r="G91" s="93">
        <v>0</v>
      </c>
      <c r="H91" s="93">
        <v>48000</v>
      </c>
      <c r="I91" s="93"/>
      <c r="J91" s="93"/>
      <c r="K91" s="93"/>
      <c r="L91" s="93"/>
      <c r="M91" s="93"/>
      <c r="N91" s="93"/>
      <c r="O91" s="93"/>
      <c r="P91" s="93">
        <f t="shared" si="57"/>
        <v>48000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1300000</v>
      </c>
      <c r="C93" s="93"/>
      <c r="D93" s="93"/>
      <c r="E93" s="93">
        <f t="shared" si="56"/>
        <v>1300000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1348000</v>
      </c>
      <c r="C114" s="128">
        <f t="shared" si="69"/>
        <v>0</v>
      </c>
      <c r="D114" s="128">
        <f t="shared" si="69"/>
        <v>0</v>
      </c>
      <c r="E114" s="128">
        <f t="shared" si="69"/>
        <v>1348000</v>
      </c>
      <c r="F114" s="128">
        <f t="shared" si="69"/>
        <v>0</v>
      </c>
      <c r="G114" s="128">
        <f t="shared" si="69"/>
        <v>0</v>
      </c>
      <c r="H114" s="128">
        <f t="shared" si="69"/>
        <v>48000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3.5608308605341248E-2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1348000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1348000</v>
      </c>
      <c r="F115" s="130">
        <f t="shared" si="70"/>
        <v>0</v>
      </c>
      <c r="G115" s="130">
        <f t="shared" si="70"/>
        <v>0</v>
      </c>
      <c r="H115" s="130">
        <f t="shared" si="70"/>
        <v>48000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3.5608308605341248E-2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9qGOrc7GqsORQjfiYVjoPwS+Ms27ajoccTWeI5amQYSDNQ8SV7jl0ss44M9/kHz8mx8gJssBRY0xDvH9nYrTmA==" saltValue="LyvwpDMeYYZW/Dmglj+4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1798000</v>
      </c>
      <c r="I10" s="95">
        <v>1295857</v>
      </c>
      <c r="J10" s="94">
        <v>761000</v>
      </c>
      <c r="K10" s="95">
        <v>1263475</v>
      </c>
      <c r="L10" s="94"/>
      <c r="M10" s="95"/>
      <c r="N10" s="94"/>
      <c r="O10" s="95"/>
      <c r="P10" s="94">
        <f t="shared" ref="P10:P16" si="1">$H10      +$J10      +$L10      +$N10</f>
        <v>2559000</v>
      </c>
      <c r="Q10" s="95">
        <f t="shared" ref="Q10:Q16" si="2">$I10      +$K10      +$M10      +$O10</f>
        <v>2559332</v>
      </c>
      <c r="R10" s="48">
        <f t="shared" ref="R10:R16" si="3">IF(($H10      =0),0,((($J10      -$H10      )/$H10      )*100))</f>
        <v>-57.675194660734149</v>
      </c>
      <c r="S10" s="49">
        <f t="shared" ref="S10:S16" si="4">IF(($I10      =0),0,((($K10      -$I10      )/$I10      )*100))</f>
        <v>-2.4988868370506934</v>
      </c>
      <c r="T10" s="48">
        <f t="shared" ref="T10:T15" si="5">IF(($E10      =0),0,(($P10      /$E10      )*100))</f>
        <v>85.3</v>
      </c>
      <c r="U10" s="50">
        <f t="shared" ref="U10:U15" si="6">IF(($E10      =0),0,(($Q10      /$E10      )*100))</f>
        <v>85.311066666666662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1798000</v>
      </c>
      <c r="I16" s="98">
        <f t="shared" si="7"/>
        <v>1295857</v>
      </c>
      <c r="J16" s="97">
        <f t="shared" si="7"/>
        <v>761000</v>
      </c>
      <c r="K16" s="98">
        <f t="shared" si="7"/>
        <v>1263475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2559000</v>
      </c>
      <c r="Q16" s="98">
        <f t="shared" si="2"/>
        <v>2559332</v>
      </c>
      <c r="R16" s="52">
        <f t="shared" si="3"/>
        <v>-57.675194660734149</v>
      </c>
      <c r="S16" s="53">
        <f t="shared" si="4"/>
        <v>-2.4988868370506934</v>
      </c>
      <c r="T16" s="52">
        <f>IF((SUM($E9:$E13))=0,0,(P16/(SUM($E9:$E13))*100))</f>
        <v>85.3</v>
      </c>
      <c r="U16" s="54">
        <f>IF((SUM($E9:$E13))=0,0,(Q16/(SUM($E9:$E13))*100))</f>
        <v>85.311066666666662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>
        <v>24444000</v>
      </c>
      <c r="D21" s="93"/>
      <c r="E21" s="93">
        <f t="shared" si="8"/>
        <v>24444000</v>
      </c>
      <c r="F21" s="94">
        <v>24444000</v>
      </c>
      <c r="G21" s="95">
        <v>24444000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24444000</v>
      </c>
      <c r="D25" s="96"/>
      <c r="E25" s="96">
        <f t="shared" si="8"/>
        <v>24444000</v>
      </c>
      <c r="F25" s="97">
        <f t="shared" ref="F25:O25" si="15">SUM(F18:F24)</f>
        <v>24444000</v>
      </c>
      <c r="G25" s="98">
        <f t="shared" si="15"/>
        <v>24444000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1230000</v>
      </c>
      <c r="C33" s="93"/>
      <c r="D33" s="93"/>
      <c r="E33" s="93">
        <f>$B33      +$C33      +$D33</f>
        <v>1230000</v>
      </c>
      <c r="F33" s="94">
        <v>1230000</v>
      </c>
      <c r="G33" s="95">
        <v>861000</v>
      </c>
      <c r="H33" s="94">
        <v>258000</v>
      </c>
      <c r="I33" s="95"/>
      <c r="J33" s="94">
        <v>497000</v>
      </c>
      <c r="K33" s="95">
        <v>982548</v>
      </c>
      <c r="L33" s="94"/>
      <c r="M33" s="95"/>
      <c r="N33" s="94"/>
      <c r="O33" s="95"/>
      <c r="P33" s="94">
        <f>$H33      +$J33      +$L33      +$N33</f>
        <v>755000</v>
      </c>
      <c r="Q33" s="95">
        <f>$I33      +$K33      +$M33      +$O33</f>
        <v>982548</v>
      </c>
      <c r="R33" s="48">
        <f>IF(($H33      =0),0,((($J33      -$H33      )/$H33      )*100))</f>
        <v>92.63565891472868</v>
      </c>
      <c r="S33" s="49">
        <f>IF(($I33      =0),0,((($K33      -$I33      )/$I33      )*100))</f>
        <v>0</v>
      </c>
      <c r="T33" s="48">
        <f>IF(($E33      =0),0,(($P33      /$E33      )*100))</f>
        <v>61.382113821138205</v>
      </c>
      <c r="U33" s="50">
        <f>IF(($E33      =0),0,(($Q33      /$E33      )*100))</f>
        <v>79.881951219512189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1230000</v>
      </c>
      <c r="C34" s="96">
        <f>C33</f>
        <v>0</v>
      </c>
      <c r="D34" s="96"/>
      <c r="E34" s="96">
        <f>$B34      +$C34      +$D34</f>
        <v>1230000</v>
      </c>
      <c r="F34" s="97">
        <f t="shared" ref="F34:O34" si="17">F33</f>
        <v>1230000</v>
      </c>
      <c r="G34" s="98">
        <f t="shared" si="17"/>
        <v>861000</v>
      </c>
      <c r="H34" s="97">
        <f t="shared" si="17"/>
        <v>258000</v>
      </c>
      <c r="I34" s="98">
        <f t="shared" si="17"/>
        <v>0</v>
      </c>
      <c r="J34" s="97">
        <f t="shared" si="17"/>
        <v>497000</v>
      </c>
      <c r="K34" s="98">
        <f t="shared" si="17"/>
        <v>982548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755000</v>
      </c>
      <c r="Q34" s="98">
        <f>$I34      +$K34      +$M34      +$O34</f>
        <v>982548</v>
      </c>
      <c r="R34" s="52">
        <f>IF(($H34      =0),0,((($J34      -$H34      )/$H34      )*100))</f>
        <v>92.63565891472868</v>
      </c>
      <c r="S34" s="53">
        <f>IF(($I34      =0),0,((($K34      -$I34      )/$I34      )*100))</f>
        <v>0</v>
      </c>
      <c r="T34" s="52">
        <f>IF($E34   =0,0,($P34   /$E34   )*100)</f>
        <v>61.382113821138205</v>
      </c>
      <c r="U34" s="54">
        <f>IF($E34   =0,0,($Q34   /$E34   )*100)</f>
        <v>79.881951219512189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</v>
      </c>
      <c r="C52" s="93"/>
      <c r="D52" s="93"/>
      <c r="E52" s="93">
        <f t="shared" si="26"/>
        <v>10000000</v>
      </c>
      <c r="F52" s="94">
        <v>10000000</v>
      </c>
      <c r="G52" s="95">
        <v>5000000</v>
      </c>
      <c r="H52" s="94"/>
      <c r="I52" s="95"/>
      <c r="J52" s="94">
        <v>368000</v>
      </c>
      <c r="K52" s="95">
        <v>4389103</v>
      </c>
      <c r="L52" s="94"/>
      <c r="M52" s="95"/>
      <c r="N52" s="94"/>
      <c r="O52" s="95"/>
      <c r="P52" s="94">
        <f t="shared" si="27"/>
        <v>368000</v>
      </c>
      <c r="Q52" s="95">
        <f t="shared" si="28"/>
        <v>4389103</v>
      </c>
      <c r="R52" s="48">
        <f t="shared" si="29"/>
        <v>0</v>
      </c>
      <c r="S52" s="49">
        <f t="shared" si="30"/>
        <v>0</v>
      </c>
      <c r="T52" s="48">
        <f t="shared" si="31"/>
        <v>3.6799999999999997</v>
      </c>
      <c r="U52" s="50">
        <f t="shared" si="32"/>
        <v>43.891030000000001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5000000</v>
      </c>
      <c r="H54" s="97">
        <f t="shared" si="33"/>
        <v>0</v>
      </c>
      <c r="I54" s="98">
        <f t="shared" si="33"/>
        <v>0</v>
      </c>
      <c r="J54" s="97">
        <f t="shared" si="33"/>
        <v>368000</v>
      </c>
      <c r="K54" s="98">
        <f t="shared" si="33"/>
        <v>4389103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368000</v>
      </c>
      <c r="Q54" s="98">
        <f t="shared" si="28"/>
        <v>4389103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3.6799999999999997</v>
      </c>
      <c r="U54" s="54">
        <f>IF((+$E44+$E46+$E48+$E49+$E52) =0,0,(Q54   /(+$E44+$E46+$E48+$E49+$E52) )*100)</f>
        <v>43.891030000000001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14230000</v>
      </c>
      <c r="C68" s="105">
        <f>SUM(C9:C15,C18:C24,C27:C30,C33,C36:C40,C43:C53,C56:C59,C62:C66)</f>
        <v>24444000</v>
      </c>
      <c r="D68" s="105"/>
      <c r="E68" s="105">
        <f t="shared" si="35"/>
        <v>38674000</v>
      </c>
      <c r="F68" s="106">
        <f t="shared" ref="F68:O68" si="43">SUM(F9:F15,F18:F24,F27:F30,F33,F36:F40,F43:F53,F56:F59,F62:F66)</f>
        <v>38674000</v>
      </c>
      <c r="G68" s="107">
        <f t="shared" si="43"/>
        <v>33305000</v>
      </c>
      <c r="H68" s="106">
        <f t="shared" si="43"/>
        <v>2056000</v>
      </c>
      <c r="I68" s="107">
        <f t="shared" si="43"/>
        <v>1295857</v>
      </c>
      <c r="J68" s="106">
        <f t="shared" si="43"/>
        <v>1626000</v>
      </c>
      <c r="K68" s="107">
        <f t="shared" si="43"/>
        <v>6635126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3682000</v>
      </c>
      <c r="Q68" s="107">
        <f t="shared" si="37"/>
        <v>7930983</v>
      </c>
      <c r="R68" s="61">
        <f t="shared" si="38"/>
        <v>-20.914396887159533</v>
      </c>
      <c r="S68" s="62">
        <f t="shared" si="39"/>
        <v>412.02609547195408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9.5206081605212809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20.507273620520248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16322000</v>
      </c>
      <c r="C70" s="93">
        <v>-34000</v>
      </c>
      <c r="D70" s="93"/>
      <c r="E70" s="93">
        <f>$B70      +$C70      +$D70</f>
        <v>16288000</v>
      </c>
      <c r="F70" s="94">
        <v>16288000</v>
      </c>
      <c r="G70" s="95">
        <v>7710000</v>
      </c>
      <c r="H70" s="94"/>
      <c r="I70" s="95"/>
      <c r="J70" s="94">
        <v>1553000</v>
      </c>
      <c r="K70" s="95">
        <v>1532521</v>
      </c>
      <c r="L70" s="94"/>
      <c r="M70" s="95"/>
      <c r="N70" s="94"/>
      <c r="O70" s="95"/>
      <c r="P70" s="94">
        <f>$H70      +$J70      +$L70      +$N70</f>
        <v>1553000</v>
      </c>
      <c r="Q70" s="95">
        <f>$I70      +$K70      +$M70      +$O70</f>
        <v>1532521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9.5346267190569733</v>
      </c>
      <c r="U70" s="50">
        <f>IF(($E70      =0),0,(($Q70      /$E70      )*100))</f>
        <v>9.4088961198428294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16322000</v>
      </c>
      <c r="C72" s="102">
        <f>SUM(C70:C71)</f>
        <v>-34000</v>
      </c>
      <c r="D72" s="102"/>
      <c r="E72" s="102">
        <f>$B72      +$C72      +$D72</f>
        <v>16288000</v>
      </c>
      <c r="F72" s="103">
        <f t="shared" ref="F72:O72" si="44">SUM(F70:F71)</f>
        <v>16288000</v>
      </c>
      <c r="G72" s="104">
        <f t="shared" si="44"/>
        <v>7710000</v>
      </c>
      <c r="H72" s="103">
        <f t="shared" si="44"/>
        <v>0</v>
      </c>
      <c r="I72" s="104">
        <f t="shared" si="44"/>
        <v>0</v>
      </c>
      <c r="J72" s="103">
        <f t="shared" si="44"/>
        <v>1553000</v>
      </c>
      <c r="K72" s="104">
        <f t="shared" si="44"/>
        <v>1532521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1553000</v>
      </c>
      <c r="Q72" s="104">
        <f>$I72      +$K72      +$M72      +$O72</f>
        <v>1532521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9.5346267190569733</v>
      </c>
      <c r="U72" s="59">
        <f>IF($E70   =0,0,($Q70   /$E70 )*100)</f>
        <v>9.4088961198428294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16322000</v>
      </c>
      <c r="C73" s="105">
        <f>SUM(C70:C71)</f>
        <v>-34000</v>
      </c>
      <c r="D73" s="105"/>
      <c r="E73" s="105">
        <f>$B73      +$C73      +$D73</f>
        <v>16288000</v>
      </c>
      <c r="F73" s="106">
        <f t="shared" ref="F73:O73" si="45">SUM(F70:F71)</f>
        <v>16288000</v>
      </c>
      <c r="G73" s="107">
        <f t="shared" si="45"/>
        <v>7710000</v>
      </c>
      <c r="H73" s="106">
        <f t="shared" si="45"/>
        <v>0</v>
      </c>
      <c r="I73" s="107">
        <f t="shared" si="45"/>
        <v>0</v>
      </c>
      <c r="J73" s="106">
        <f t="shared" si="45"/>
        <v>1553000</v>
      </c>
      <c r="K73" s="107">
        <f t="shared" si="45"/>
        <v>1532521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1553000</v>
      </c>
      <c r="Q73" s="107">
        <f>$I73      +$K73      +$M73      +$O73</f>
        <v>1532521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9.5346267190569733</v>
      </c>
      <c r="U73" s="65">
        <f>IF($E70   =0,0,($Q70   /$E70 )*100)</f>
        <v>9.4088961198428294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30552000</v>
      </c>
      <c r="C74" s="105">
        <f>SUM(C9:C15,C18:C24,C27:C30,C33,C36:C40,C43:C53,C56:C59,C62:C66,C70:C71)</f>
        <v>24410000</v>
      </c>
      <c r="D74" s="105"/>
      <c r="E74" s="105">
        <f>$B74      +$C74      +$D74</f>
        <v>54962000</v>
      </c>
      <c r="F74" s="106">
        <f t="shared" ref="F74:O74" si="46">SUM(F9:F15,F18:F24,F27:F30,F33,F36:F40,F43:F53,F56:F59,F62:F66,F70:F71)</f>
        <v>54962000</v>
      </c>
      <c r="G74" s="107">
        <f t="shared" si="46"/>
        <v>41015000</v>
      </c>
      <c r="H74" s="106">
        <f t="shared" si="46"/>
        <v>2056000</v>
      </c>
      <c r="I74" s="107">
        <f t="shared" si="46"/>
        <v>1295857</v>
      </c>
      <c r="J74" s="106">
        <f t="shared" si="46"/>
        <v>3179000</v>
      </c>
      <c r="K74" s="107">
        <f t="shared" si="46"/>
        <v>8167647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5235000</v>
      </c>
      <c r="Q74" s="107">
        <f>$I74      +$K74      +$M74      +$O74</f>
        <v>9463504</v>
      </c>
      <c r="R74" s="61">
        <f>IF(($H74      =0),0,((($J74      -$H74      )/$H74      )*100))</f>
        <v>54.620622568093381</v>
      </c>
      <c r="S74" s="62">
        <f>IF(($I74      =0),0,((($K74      -$I74      )/$I74      )*100))</f>
        <v>530.28922172739738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9.5247625632255009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17.21826716640588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1525000</v>
      </c>
      <c r="C87" s="119">
        <f t="shared" si="55"/>
        <v>0</v>
      </c>
      <c r="D87" s="119">
        <f t="shared" si="55"/>
        <v>0</v>
      </c>
      <c r="E87" s="119">
        <f t="shared" si="55"/>
        <v>1525000</v>
      </c>
      <c r="F87" s="119">
        <f t="shared" si="55"/>
        <v>0</v>
      </c>
      <c r="G87" s="119">
        <f t="shared" si="55"/>
        <v>0</v>
      </c>
      <c r="H87" s="119">
        <f t="shared" si="55"/>
        <v>217000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217000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14.22950819672131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217000</v>
      </c>
      <c r="C91" s="93"/>
      <c r="D91" s="93"/>
      <c r="E91" s="93">
        <f t="shared" si="56"/>
        <v>217000</v>
      </c>
      <c r="F91" s="93">
        <v>0</v>
      </c>
      <c r="G91" s="93">
        <v>0</v>
      </c>
      <c r="H91" s="93">
        <v>217000</v>
      </c>
      <c r="I91" s="93"/>
      <c r="J91" s="93"/>
      <c r="K91" s="93"/>
      <c r="L91" s="93"/>
      <c r="M91" s="93"/>
      <c r="N91" s="93"/>
      <c r="O91" s="93"/>
      <c r="P91" s="93">
        <f t="shared" si="57"/>
        <v>217000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1308000</v>
      </c>
      <c r="C93" s="93"/>
      <c r="D93" s="93"/>
      <c r="E93" s="93">
        <f t="shared" si="56"/>
        <v>1308000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1525000</v>
      </c>
      <c r="C114" s="128">
        <f t="shared" si="69"/>
        <v>0</v>
      </c>
      <c r="D114" s="128">
        <f t="shared" si="69"/>
        <v>0</v>
      </c>
      <c r="E114" s="128">
        <f t="shared" si="69"/>
        <v>1525000</v>
      </c>
      <c r="F114" s="128">
        <f t="shared" si="69"/>
        <v>0</v>
      </c>
      <c r="G114" s="128">
        <f t="shared" si="69"/>
        <v>0</v>
      </c>
      <c r="H114" s="128">
        <f t="shared" si="69"/>
        <v>217000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217000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0.14229508196721311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1525000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1525000</v>
      </c>
      <c r="F115" s="130">
        <f t="shared" si="70"/>
        <v>0</v>
      </c>
      <c r="G115" s="130">
        <f t="shared" si="70"/>
        <v>0</v>
      </c>
      <c r="H115" s="130">
        <f t="shared" si="70"/>
        <v>217000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217000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0.14229508196721311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ptFn8+SMn9TWILgPgU96ebGrMCwQBiEnVtzYiE18PGGy5FUl1fFTCdv/BkcAexsDAsa+2fOI3aqx8TCWD4sNCQ==" saltValue="iBnWFBCTM9Dexzd5adcy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2232000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2232000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74.400000000000006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2232000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2232000</v>
      </c>
      <c r="Q16" s="98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74.400000000000006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193000</v>
      </c>
      <c r="I33" s="95"/>
      <c r="J33" s="94">
        <v>368000</v>
      </c>
      <c r="K33" s="95"/>
      <c r="L33" s="94"/>
      <c r="M33" s="95"/>
      <c r="N33" s="94"/>
      <c r="O33" s="95"/>
      <c r="P33" s="94">
        <f>$H33      +$J33      +$L33      +$N33</f>
        <v>561000</v>
      </c>
      <c r="Q33" s="95">
        <f>$I33      +$K33      +$M33      +$O33</f>
        <v>0</v>
      </c>
      <c r="R33" s="48">
        <f>IF(($H33      =0),0,((($J33      -$H33      )/$H33      )*100))</f>
        <v>90.673575129533674</v>
      </c>
      <c r="S33" s="49">
        <f>IF(($I33      =0),0,((($K33      -$I33      )/$I33      )*100))</f>
        <v>0</v>
      </c>
      <c r="T33" s="48">
        <f>IF(($E33      =0),0,(($P33      /$E33      )*100))</f>
        <v>46.75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193000</v>
      </c>
      <c r="I34" s="98">
        <f t="shared" si="17"/>
        <v>0</v>
      </c>
      <c r="J34" s="97">
        <f t="shared" si="17"/>
        <v>368000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561000</v>
      </c>
      <c r="Q34" s="98">
        <f>$I34      +$K34      +$M34      +$O34</f>
        <v>0</v>
      </c>
      <c r="R34" s="52">
        <f>IF(($H34      =0),0,((($J34      -$H34      )/$H34      )*100))</f>
        <v>90.673575129533674</v>
      </c>
      <c r="S34" s="53">
        <f>IF(($I34      =0),0,((($K34      -$I34      )/$I34      )*100))</f>
        <v>0</v>
      </c>
      <c r="T34" s="52">
        <f>IF($E34   =0,0,($P34   /$E34   )*100)</f>
        <v>46.75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4200000</v>
      </c>
      <c r="C68" s="105">
        <f>SUM(C9:C15,C18:C24,C27:C30,C33,C36:C40,C43:C53,C56:C59,C62:C66)</f>
        <v>0</v>
      </c>
      <c r="D68" s="105"/>
      <c r="E68" s="105">
        <f t="shared" si="35"/>
        <v>4200000</v>
      </c>
      <c r="F68" s="106">
        <f t="shared" ref="F68:O68" si="43">SUM(F9:F15,F18:F24,F27:F30,F33,F36:F40,F43:F53,F56:F59,F62:F66)</f>
        <v>4200000</v>
      </c>
      <c r="G68" s="107">
        <f t="shared" si="43"/>
        <v>3840000</v>
      </c>
      <c r="H68" s="106">
        <f t="shared" si="43"/>
        <v>2425000</v>
      </c>
      <c r="I68" s="107">
        <f t="shared" si="43"/>
        <v>0</v>
      </c>
      <c r="J68" s="106">
        <f t="shared" si="43"/>
        <v>368000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2793000</v>
      </c>
      <c r="Q68" s="107">
        <f t="shared" si="37"/>
        <v>0</v>
      </c>
      <c r="R68" s="61">
        <f t="shared" si="38"/>
        <v>-84.824742268041248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66.5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8017000</v>
      </c>
      <c r="C70" s="93">
        <v>-8000</v>
      </c>
      <c r="D70" s="93"/>
      <c r="E70" s="93">
        <f>$B70      +$C70      +$D70</f>
        <v>8009000</v>
      </c>
      <c r="F70" s="94">
        <v>8009000</v>
      </c>
      <c r="G70" s="95">
        <v>5717000</v>
      </c>
      <c r="H70" s="94"/>
      <c r="I70" s="95"/>
      <c r="J70" s="94">
        <v>3369000</v>
      </c>
      <c r="K70" s="95"/>
      <c r="L70" s="94"/>
      <c r="M70" s="95"/>
      <c r="N70" s="94"/>
      <c r="O70" s="95"/>
      <c r="P70" s="94">
        <f>$H70      +$J70      +$L70      +$N70</f>
        <v>3369000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42.065176676239233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8017000</v>
      </c>
      <c r="C72" s="102">
        <f>SUM(C70:C71)</f>
        <v>-8000</v>
      </c>
      <c r="D72" s="102"/>
      <c r="E72" s="102">
        <f>$B72      +$C72      +$D72</f>
        <v>8009000</v>
      </c>
      <c r="F72" s="103">
        <f t="shared" ref="F72:O72" si="44">SUM(F70:F71)</f>
        <v>8009000</v>
      </c>
      <c r="G72" s="104">
        <f t="shared" si="44"/>
        <v>5717000</v>
      </c>
      <c r="H72" s="103">
        <f t="shared" si="44"/>
        <v>0</v>
      </c>
      <c r="I72" s="104">
        <f t="shared" si="44"/>
        <v>0</v>
      </c>
      <c r="J72" s="103">
        <f t="shared" si="44"/>
        <v>3369000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3369000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42.065176676239233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8017000</v>
      </c>
      <c r="C73" s="105">
        <f>SUM(C70:C71)</f>
        <v>-8000</v>
      </c>
      <c r="D73" s="105"/>
      <c r="E73" s="105">
        <f>$B73      +$C73      +$D73</f>
        <v>8009000</v>
      </c>
      <c r="F73" s="106">
        <f t="shared" ref="F73:O73" si="45">SUM(F70:F71)</f>
        <v>8009000</v>
      </c>
      <c r="G73" s="107">
        <f t="shared" si="45"/>
        <v>5717000</v>
      </c>
      <c r="H73" s="106">
        <f t="shared" si="45"/>
        <v>0</v>
      </c>
      <c r="I73" s="107">
        <f t="shared" si="45"/>
        <v>0</v>
      </c>
      <c r="J73" s="106">
        <f t="shared" si="45"/>
        <v>3369000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3369000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42.065176676239233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12217000</v>
      </c>
      <c r="C74" s="105">
        <f>SUM(C9:C15,C18:C24,C27:C30,C33,C36:C40,C43:C53,C56:C59,C62:C66,C70:C71)</f>
        <v>-8000</v>
      </c>
      <c r="D74" s="105"/>
      <c r="E74" s="105">
        <f>$B74      +$C74      +$D74</f>
        <v>12209000</v>
      </c>
      <c r="F74" s="106">
        <f t="shared" ref="F74:O74" si="46">SUM(F9:F15,F18:F24,F27:F30,F33,F36:F40,F43:F53,F56:F59,F62:F66,F70:F71)</f>
        <v>12209000</v>
      </c>
      <c r="G74" s="107">
        <f t="shared" si="46"/>
        <v>9557000</v>
      </c>
      <c r="H74" s="106">
        <f t="shared" si="46"/>
        <v>2425000</v>
      </c>
      <c r="I74" s="107">
        <f t="shared" si="46"/>
        <v>0</v>
      </c>
      <c r="J74" s="106">
        <f t="shared" si="46"/>
        <v>3737000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6162000</v>
      </c>
      <c r="Q74" s="107">
        <f>$I74      +$K74      +$M74      +$O74</f>
        <v>0</v>
      </c>
      <c r="R74" s="61">
        <f>IF(($H74      =0),0,((($J74      -$H74      )/$H74      )*100))</f>
        <v>54.103092783505161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50.47096404291915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1763000</v>
      </c>
      <c r="C87" s="119">
        <f t="shared" si="55"/>
        <v>0</v>
      </c>
      <c r="D87" s="119">
        <f t="shared" si="55"/>
        <v>0</v>
      </c>
      <c r="E87" s="119">
        <f t="shared" si="55"/>
        <v>1763000</v>
      </c>
      <c r="F87" s="119">
        <f t="shared" si="55"/>
        <v>0</v>
      </c>
      <c r="G87" s="119">
        <f t="shared" si="55"/>
        <v>0</v>
      </c>
      <c r="H87" s="119">
        <f t="shared" si="55"/>
        <v>775000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775000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43.959160521837774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1763000</v>
      </c>
      <c r="C91" s="93"/>
      <c r="D91" s="93"/>
      <c r="E91" s="93">
        <f t="shared" si="56"/>
        <v>1763000</v>
      </c>
      <c r="F91" s="93">
        <v>0</v>
      </c>
      <c r="G91" s="93">
        <v>0</v>
      </c>
      <c r="H91" s="93">
        <v>775000</v>
      </c>
      <c r="I91" s="93"/>
      <c r="J91" s="93"/>
      <c r="K91" s="93"/>
      <c r="L91" s="93"/>
      <c r="M91" s="93"/>
      <c r="N91" s="93"/>
      <c r="O91" s="93"/>
      <c r="P91" s="93">
        <f t="shared" si="57"/>
        <v>775000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43.959160521837774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1763000</v>
      </c>
      <c r="C114" s="128">
        <f t="shared" si="69"/>
        <v>0</v>
      </c>
      <c r="D114" s="128">
        <f t="shared" si="69"/>
        <v>0</v>
      </c>
      <c r="E114" s="128">
        <f t="shared" si="69"/>
        <v>1763000</v>
      </c>
      <c r="F114" s="128">
        <f t="shared" si="69"/>
        <v>0</v>
      </c>
      <c r="G114" s="128">
        <f t="shared" si="69"/>
        <v>0</v>
      </c>
      <c r="H114" s="128">
        <f t="shared" si="69"/>
        <v>775000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775000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0.43959160521837776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1763000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1763000</v>
      </c>
      <c r="F115" s="130">
        <f t="shared" si="70"/>
        <v>0</v>
      </c>
      <c r="G115" s="130">
        <f t="shared" si="70"/>
        <v>0</v>
      </c>
      <c r="H115" s="130">
        <f t="shared" si="70"/>
        <v>775000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775000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0.43959160521837776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mdreq6ermHerooTZU9jiVz4KeGO+MaGiJiRw+9s4/h9S01BSdRbhu2iEook0I3idEoIyphu2uTXTsifgyaQoA==" saltValue="SSg7uTxEO3LZ8/s7YAcO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1900000</v>
      </c>
      <c r="C10" s="93"/>
      <c r="D10" s="93"/>
      <c r="E10" s="93">
        <f t="shared" ref="E10:E16" si="0">$B10      +$C10      +$D10</f>
        <v>1900000</v>
      </c>
      <c r="F10" s="94">
        <v>1900000</v>
      </c>
      <c r="G10" s="95">
        <v>1900000</v>
      </c>
      <c r="H10" s="94">
        <v>383000</v>
      </c>
      <c r="I10" s="95"/>
      <c r="J10" s="94">
        <v>188000</v>
      </c>
      <c r="K10" s="95"/>
      <c r="L10" s="94"/>
      <c r="M10" s="95"/>
      <c r="N10" s="94"/>
      <c r="O10" s="95"/>
      <c r="P10" s="94">
        <f t="shared" ref="P10:P16" si="1">$H10      +$J10      +$L10      +$N10</f>
        <v>571000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-50.913838120104437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30.05263157894737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1900000</v>
      </c>
      <c r="C16" s="96">
        <f>SUM(C9:C15)</f>
        <v>0</v>
      </c>
      <c r="D16" s="96"/>
      <c r="E16" s="96">
        <f t="shared" si="0"/>
        <v>1900000</v>
      </c>
      <c r="F16" s="97">
        <f t="shared" ref="F16:O16" si="7">SUM(F9:F15)</f>
        <v>1900000</v>
      </c>
      <c r="G16" s="98">
        <f t="shared" si="7"/>
        <v>1900000</v>
      </c>
      <c r="H16" s="97">
        <f t="shared" si="7"/>
        <v>383000</v>
      </c>
      <c r="I16" s="98">
        <f t="shared" si="7"/>
        <v>0</v>
      </c>
      <c r="J16" s="97">
        <f t="shared" si="7"/>
        <v>188000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571000</v>
      </c>
      <c r="Q16" s="98">
        <f t="shared" si="2"/>
        <v>0</v>
      </c>
      <c r="R16" s="52">
        <f t="shared" si="3"/>
        <v>-50.913838120104437</v>
      </c>
      <c r="S16" s="53">
        <f t="shared" si="4"/>
        <v>0</v>
      </c>
      <c r="T16" s="52">
        <f>IF((SUM($E9:$E13))=0,0,(P16/(SUM($E9:$E13))*100))</f>
        <v>30.05263157894737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1213000</v>
      </c>
      <c r="C33" s="93"/>
      <c r="D33" s="93"/>
      <c r="E33" s="93">
        <f>$B33      +$C33      +$D33</f>
        <v>1213000</v>
      </c>
      <c r="F33" s="94">
        <v>1213000</v>
      </c>
      <c r="G33" s="95">
        <v>304000</v>
      </c>
      <c r="H33" s="94"/>
      <c r="I33" s="95"/>
      <c r="J33" s="94">
        <v>235000</v>
      </c>
      <c r="K33" s="95"/>
      <c r="L33" s="94"/>
      <c r="M33" s="95"/>
      <c r="N33" s="94"/>
      <c r="O33" s="95"/>
      <c r="P33" s="94">
        <f>$H33      +$J33      +$L33      +$N33</f>
        <v>235000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19.373454245671887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1213000</v>
      </c>
      <c r="C34" s="96">
        <f>C33</f>
        <v>0</v>
      </c>
      <c r="D34" s="96"/>
      <c r="E34" s="96">
        <f>$B34      +$C34      +$D34</f>
        <v>1213000</v>
      </c>
      <c r="F34" s="97">
        <f t="shared" ref="F34:O34" si="17">F33</f>
        <v>1213000</v>
      </c>
      <c r="G34" s="98">
        <f t="shared" si="17"/>
        <v>304000</v>
      </c>
      <c r="H34" s="97">
        <f t="shared" si="17"/>
        <v>0</v>
      </c>
      <c r="I34" s="98">
        <f t="shared" si="17"/>
        <v>0</v>
      </c>
      <c r="J34" s="97">
        <f t="shared" si="17"/>
        <v>235000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235000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19.373454245671887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2547000</v>
      </c>
      <c r="C36" s="93"/>
      <c r="D36" s="93"/>
      <c r="E36" s="93">
        <f t="shared" ref="E36:E41" si="18">$B36      +$C36      +$D36</f>
        <v>2547000</v>
      </c>
      <c r="F36" s="94">
        <v>2547000</v>
      </c>
      <c r="G36" s="95">
        <v>2547000</v>
      </c>
      <c r="H36" s="94">
        <v>596000</v>
      </c>
      <c r="I36" s="95"/>
      <c r="J36" s="94">
        <v>413000</v>
      </c>
      <c r="K36" s="95"/>
      <c r="L36" s="94"/>
      <c r="M36" s="95"/>
      <c r="N36" s="94"/>
      <c r="O36" s="95"/>
      <c r="P36" s="94">
        <f t="shared" ref="P36:P41" si="19">$H36      +$J36      +$L36      +$N36</f>
        <v>1009000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-30.70469798657718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39.61523360816647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5178000</v>
      </c>
      <c r="C37" s="93"/>
      <c r="D37" s="93"/>
      <c r="E37" s="93">
        <f t="shared" si="18"/>
        <v>5178000</v>
      </c>
      <c r="F37" s="94">
        <v>5178000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>
        <v>275000</v>
      </c>
      <c r="I39" s="95"/>
      <c r="J39" s="94"/>
      <c r="K39" s="95"/>
      <c r="L39" s="94"/>
      <c r="M39" s="95"/>
      <c r="N39" s="94"/>
      <c r="O39" s="95"/>
      <c r="P39" s="94">
        <f t="shared" si="19"/>
        <v>275000</v>
      </c>
      <c r="Q39" s="95">
        <f t="shared" si="20"/>
        <v>0</v>
      </c>
      <c r="R39" s="48">
        <f t="shared" si="21"/>
        <v>-100</v>
      </c>
      <c r="S39" s="49">
        <f t="shared" si="22"/>
        <v>0</v>
      </c>
      <c r="T39" s="48">
        <f t="shared" si="23"/>
        <v>6.8750000000000009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11725000</v>
      </c>
      <c r="C41" s="96">
        <f>SUM(C36:C40)</f>
        <v>0</v>
      </c>
      <c r="D41" s="96"/>
      <c r="E41" s="96">
        <f t="shared" si="18"/>
        <v>11725000</v>
      </c>
      <c r="F41" s="97">
        <f t="shared" ref="F41:O41" si="25">SUM(F36:F40)</f>
        <v>11725000</v>
      </c>
      <c r="G41" s="98">
        <f t="shared" si="25"/>
        <v>5747000</v>
      </c>
      <c r="H41" s="97">
        <f t="shared" si="25"/>
        <v>871000</v>
      </c>
      <c r="I41" s="98">
        <f t="shared" si="25"/>
        <v>0</v>
      </c>
      <c r="J41" s="97">
        <f t="shared" si="25"/>
        <v>413000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1284000</v>
      </c>
      <c r="Q41" s="98">
        <f t="shared" si="20"/>
        <v>0</v>
      </c>
      <c r="R41" s="52">
        <f t="shared" si="21"/>
        <v>-52.583237657864522</v>
      </c>
      <c r="S41" s="53">
        <f t="shared" si="22"/>
        <v>0</v>
      </c>
      <c r="T41" s="52">
        <f>IF((+$E36+$E39) =0,0,(P41   /(+$E36+$E39) )*100)</f>
        <v>19.612036047044448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85000000</v>
      </c>
      <c r="C44" s="93"/>
      <c r="D44" s="93"/>
      <c r="E44" s="93">
        <f t="shared" si="26"/>
        <v>85000000</v>
      </c>
      <c r="F44" s="94">
        <v>85000000</v>
      </c>
      <c r="G44" s="95">
        <v>85000000</v>
      </c>
      <c r="H44" s="94">
        <v>42500000</v>
      </c>
      <c r="I44" s="95"/>
      <c r="J44" s="94">
        <v>41472000</v>
      </c>
      <c r="K44" s="95"/>
      <c r="L44" s="94"/>
      <c r="M44" s="95"/>
      <c r="N44" s="94"/>
      <c r="O44" s="95"/>
      <c r="P44" s="94">
        <f t="shared" si="27"/>
        <v>83972000</v>
      </c>
      <c r="Q44" s="95">
        <f t="shared" si="28"/>
        <v>0</v>
      </c>
      <c r="R44" s="48">
        <f t="shared" si="29"/>
        <v>-2.4188235294117644</v>
      </c>
      <c r="S44" s="49">
        <f t="shared" si="30"/>
        <v>0</v>
      </c>
      <c r="T44" s="48">
        <f t="shared" si="31"/>
        <v>98.790588235294123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12200000</v>
      </c>
      <c r="C52" s="93"/>
      <c r="D52" s="93"/>
      <c r="E52" s="93">
        <f t="shared" si="26"/>
        <v>12200000</v>
      </c>
      <c r="F52" s="94">
        <v>12200000</v>
      </c>
      <c r="G52" s="95">
        <v>9760000</v>
      </c>
      <c r="H52" s="94">
        <v>3553000</v>
      </c>
      <c r="I52" s="95"/>
      <c r="J52" s="94">
        <v>1488000</v>
      </c>
      <c r="K52" s="95"/>
      <c r="L52" s="94"/>
      <c r="M52" s="95"/>
      <c r="N52" s="94"/>
      <c r="O52" s="95"/>
      <c r="P52" s="94">
        <f t="shared" si="27"/>
        <v>5041000</v>
      </c>
      <c r="Q52" s="95">
        <f t="shared" si="28"/>
        <v>0</v>
      </c>
      <c r="R52" s="48">
        <f t="shared" si="29"/>
        <v>-58.11989867717422</v>
      </c>
      <c r="S52" s="49">
        <f t="shared" si="30"/>
        <v>0</v>
      </c>
      <c r="T52" s="48">
        <f t="shared" si="31"/>
        <v>41.319672131147541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97200000</v>
      </c>
      <c r="C54" s="96">
        <f>SUM(C43:C53)</f>
        <v>0</v>
      </c>
      <c r="D54" s="96"/>
      <c r="E54" s="96">
        <f t="shared" si="26"/>
        <v>97200000</v>
      </c>
      <c r="F54" s="97">
        <f t="shared" ref="F54:O54" si="33">SUM(F43:F53)</f>
        <v>97200000</v>
      </c>
      <c r="G54" s="98">
        <f t="shared" si="33"/>
        <v>94760000</v>
      </c>
      <c r="H54" s="97">
        <f t="shared" si="33"/>
        <v>46053000</v>
      </c>
      <c r="I54" s="98">
        <f t="shared" si="33"/>
        <v>0</v>
      </c>
      <c r="J54" s="97">
        <f t="shared" si="33"/>
        <v>42960000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89013000</v>
      </c>
      <c r="Q54" s="98">
        <f t="shared" si="28"/>
        <v>0</v>
      </c>
      <c r="R54" s="52">
        <f t="shared" si="29"/>
        <v>-6.7161748420298348</v>
      </c>
      <c r="S54" s="53">
        <f t="shared" si="30"/>
        <v>0</v>
      </c>
      <c r="T54" s="52">
        <f>IF((+$E44+$E46+$E48+$E49+$E52) =0,0,(P54   /(+$E44+$E46+$E48+$E49+$E52) )*100)</f>
        <v>91.577160493827165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112038000</v>
      </c>
      <c r="C68" s="105">
        <f>SUM(C9:C15,C18:C24,C27:C30,C33,C36:C40,C43:C53,C56:C59,C62:C66)</f>
        <v>0</v>
      </c>
      <c r="D68" s="105"/>
      <c r="E68" s="105">
        <f t="shared" si="35"/>
        <v>112038000</v>
      </c>
      <c r="F68" s="106">
        <f t="shared" ref="F68:O68" si="43">SUM(F9:F15,F18:F24,F27:F30,F33,F36:F40,F43:F53,F56:F59,F62:F66)</f>
        <v>112038000</v>
      </c>
      <c r="G68" s="107">
        <f t="shared" si="43"/>
        <v>102711000</v>
      </c>
      <c r="H68" s="106">
        <f t="shared" si="43"/>
        <v>47307000</v>
      </c>
      <c r="I68" s="107">
        <f t="shared" si="43"/>
        <v>0</v>
      </c>
      <c r="J68" s="106">
        <f t="shared" si="43"/>
        <v>43796000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91103000</v>
      </c>
      <c r="Q68" s="107">
        <f t="shared" si="37"/>
        <v>0</v>
      </c>
      <c r="R68" s="61">
        <f t="shared" si="38"/>
        <v>-7.4217346270108022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85.254538648699224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20629000</v>
      </c>
      <c r="C70" s="93">
        <v>-15000</v>
      </c>
      <c r="D70" s="93"/>
      <c r="E70" s="93">
        <f>$B70      +$C70      +$D70</f>
        <v>20614000</v>
      </c>
      <c r="F70" s="94">
        <v>20614000</v>
      </c>
      <c r="G70" s="95">
        <v>13099000</v>
      </c>
      <c r="H70" s="94">
        <v>754000</v>
      </c>
      <c r="I70" s="95"/>
      <c r="J70" s="94">
        <v>5143000</v>
      </c>
      <c r="K70" s="95"/>
      <c r="L70" s="94"/>
      <c r="M70" s="95"/>
      <c r="N70" s="94"/>
      <c r="O70" s="95"/>
      <c r="P70" s="94">
        <f>$H70      +$J70      +$L70      +$N70</f>
        <v>5897000</v>
      </c>
      <c r="Q70" s="95">
        <f>$I70      +$K70      +$M70      +$O70</f>
        <v>0</v>
      </c>
      <c r="R70" s="48">
        <f>IF(($H70      =0),0,((($J70      -$H70      )/$H70      )*100))</f>
        <v>582.09549071618039</v>
      </c>
      <c r="S70" s="49">
        <f>IF(($I70      =0),0,((($K70      -$I70      )/$I70      )*100))</f>
        <v>0</v>
      </c>
      <c r="T70" s="48">
        <f>IF(($E70      =0),0,(($P70      /$E70      )*100))</f>
        <v>28.606772096633353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20629000</v>
      </c>
      <c r="C72" s="102">
        <f>SUM(C70:C71)</f>
        <v>-15000</v>
      </c>
      <c r="D72" s="102"/>
      <c r="E72" s="102">
        <f>$B72      +$C72      +$D72</f>
        <v>20614000</v>
      </c>
      <c r="F72" s="103">
        <f t="shared" ref="F72:O72" si="44">SUM(F70:F71)</f>
        <v>20614000</v>
      </c>
      <c r="G72" s="104">
        <f t="shared" si="44"/>
        <v>13099000</v>
      </c>
      <c r="H72" s="103">
        <f t="shared" si="44"/>
        <v>754000</v>
      </c>
      <c r="I72" s="104">
        <f t="shared" si="44"/>
        <v>0</v>
      </c>
      <c r="J72" s="103">
        <f t="shared" si="44"/>
        <v>5143000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5897000</v>
      </c>
      <c r="Q72" s="104">
        <f>$I72      +$K72      +$M72      +$O72</f>
        <v>0</v>
      </c>
      <c r="R72" s="57">
        <f>IF(($H72      =0),0,((($J72      -$H72      )/$H72      )*100))</f>
        <v>582.09549071618039</v>
      </c>
      <c r="S72" s="58">
        <f>IF(($I72      =0),0,((($K72      -$I72      )/$I72      )*100))</f>
        <v>0</v>
      </c>
      <c r="T72" s="57">
        <f>IF(($E70      =0),0,(($P70      /$E70      )*100))</f>
        <v>28.606772096633353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20629000</v>
      </c>
      <c r="C73" s="105">
        <f>SUM(C70:C71)</f>
        <v>-15000</v>
      </c>
      <c r="D73" s="105"/>
      <c r="E73" s="105">
        <f>$B73      +$C73      +$D73</f>
        <v>20614000</v>
      </c>
      <c r="F73" s="106">
        <f t="shared" ref="F73:O73" si="45">SUM(F70:F71)</f>
        <v>20614000</v>
      </c>
      <c r="G73" s="107">
        <f t="shared" si="45"/>
        <v>13099000</v>
      </c>
      <c r="H73" s="106">
        <f t="shared" si="45"/>
        <v>754000</v>
      </c>
      <c r="I73" s="107">
        <f t="shared" si="45"/>
        <v>0</v>
      </c>
      <c r="J73" s="106">
        <f t="shared" si="45"/>
        <v>5143000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5897000</v>
      </c>
      <c r="Q73" s="107">
        <f>$I73      +$K73      +$M73      +$O73</f>
        <v>0</v>
      </c>
      <c r="R73" s="61">
        <f>IF(($H73      =0),0,((($J73      -$H73      )/$H73      )*100))</f>
        <v>582.09549071618039</v>
      </c>
      <c r="S73" s="62">
        <f>IF(($I73      =0),0,((($K73      -$I73      )/$I73      )*100))</f>
        <v>0</v>
      </c>
      <c r="T73" s="61">
        <f>IF(($E70      =0),0,(($P70      /$E70      )*100))</f>
        <v>28.606772096633353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132667000</v>
      </c>
      <c r="C74" s="105">
        <f>SUM(C9:C15,C18:C24,C27:C30,C33,C36:C40,C43:C53,C56:C59,C62:C66,C70:C71)</f>
        <v>-15000</v>
      </c>
      <c r="D74" s="105"/>
      <c r="E74" s="105">
        <f>$B74      +$C74      +$D74</f>
        <v>132652000</v>
      </c>
      <c r="F74" s="106">
        <f t="shared" ref="F74:O74" si="46">SUM(F9:F15,F18:F24,F27:F30,F33,F36:F40,F43:F53,F56:F59,F62:F66,F70:F71)</f>
        <v>132652000</v>
      </c>
      <c r="G74" s="107">
        <f t="shared" si="46"/>
        <v>115810000</v>
      </c>
      <c r="H74" s="106">
        <f t="shared" si="46"/>
        <v>48061000</v>
      </c>
      <c r="I74" s="107">
        <f t="shared" si="46"/>
        <v>0</v>
      </c>
      <c r="J74" s="106">
        <f t="shared" si="46"/>
        <v>48939000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97000000</v>
      </c>
      <c r="Q74" s="107">
        <f>$I74      +$K74      +$M74      +$O74</f>
        <v>0</v>
      </c>
      <c r="R74" s="61">
        <f>IF(($H74      =0),0,((($J74      -$H74      )/$H74      )*100))</f>
        <v>1.8268450510809182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76.093948569904441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144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145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146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147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2281000</v>
      </c>
      <c r="C87" s="119">
        <f t="shared" si="55"/>
        <v>0</v>
      </c>
      <c r="D87" s="119">
        <f t="shared" si="55"/>
        <v>0</v>
      </c>
      <c r="E87" s="119">
        <f t="shared" si="55"/>
        <v>2281000</v>
      </c>
      <c r="F87" s="119">
        <f t="shared" si="55"/>
        <v>0</v>
      </c>
      <c r="G87" s="119">
        <f t="shared" si="55"/>
        <v>0</v>
      </c>
      <c r="H87" s="119">
        <f t="shared" si="55"/>
        <v>765000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765000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33.537921964050852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765000</v>
      </c>
      <c r="C91" s="93"/>
      <c r="D91" s="93"/>
      <c r="E91" s="93">
        <f t="shared" si="56"/>
        <v>765000</v>
      </c>
      <c r="F91" s="93">
        <v>0</v>
      </c>
      <c r="G91" s="93">
        <v>0</v>
      </c>
      <c r="H91" s="93">
        <v>765000</v>
      </c>
      <c r="I91" s="93"/>
      <c r="J91" s="93"/>
      <c r="K91" s="93"/>
      <c r="L91" s="93"/>
      <c r="M91" s="93"/>
      <c r="N91" s="93"/>
      <c r="O91" s="93"/>
      <c r="P91" s="93">
        <f t="shared" si="57"/>
        <v>765000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1516000</v>
      </c>
      <c r="C93" s="93"/>
      <c r="D93" s="93"/>
      <c r="E93" s="93">
        <f t="shared" si="56"/>
        <v>1516000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150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2281000</v>
      </c>
      <c r="C114" s="128">
        <f t="shared" si="69"/>
        <v>0</v>
      </c>
      <c r="D114" s="128">
        <f t="shared" si="69"/>
        <v>0</v>
      </c>
      <c r="E114" s="128">
        <f t="shared" si="69"/>
        <v>2281000</v>
      </c>
      <c r="F114" s="128">
        <f t="shared" si="69"/>
        <v>0</v>
      </c>
      <c r="G114" s="128">
        <f t="shared" si="69"/>
        <v>0</v>
      </c>
      <c r="H114" s="128">
        <f t="shared" si="69"/>
        <v>765000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765000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0.33537921964050854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151</v>
      </c>
      <c r="B115" s="130">
        <f>B87</f>
        <v>2281000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2281000</v>
      </c>
      <c r="F115" s="130">
        <f t="shared" si="70"/>
        <v>0</v>
      </c>
      <c r="G115" s="130">
        <f t="shared" si="70"/>
        <v>0</v>
      </c>
      <c r="H115" s="130">
        <f t="shared" si="70"/>
        <v>765000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765000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0.33537921964050854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152</v>
      </c>
    </row>
    <row r="118" spans="1:23" x14ac:dyDescent="0.25">
      <c r="A118" s="29" t="s">
        <v>153</v>
      </c>
    </row>
    <row r="119" spans="1:23" ht="13" x14ac:dyDescent="0.3">
      <c r="A119" s="29" t="s">
        <v>154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155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156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157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/ilIwKQnm5jCMWYIfbmUgc8AYoOpiE01g6r94qOKcf59aZKjLqTuIp1z40upm+vsCwwC8rGXalbFTJARfCeAYQ==" saltValue="crz9xV++JH08jtjox7u9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0650F9-87E4-4031-BC32-223416531246}"/>
</file>

<file path=customXml/itemProps2.xml><?xml version="1.0" encoding="utf-8"?>
<ds:datastoreItem xmlns:ds="http://schemas.openxmlformats.org/officeDocument/2006/customXml" ds:itemID="{286E7408-6720-43D8-B195-AC3BAB4104AB}"/>
</file>

<file path=customXml/itemProps3.xml><?xml version="1.0" encoding="utf-8"?>
<ds:datastoreItem xmlns:ds="http://schemas.openxmlformats.org/officeDocument/2006/customXml" ds:itemID="{3E08EB23-7F77-4A7B-80F1-8A2F71818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2025-02-10T08:33:14Z</dcterms:created>
  <dcterms:modified xsi:type="dcterms:W3CDTF">2025-02-10T08:35:20Z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