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4D1C45BA-C5ED-455E-BA76-7FC7843AEBF0}" xr6:coauthVersionLast="47" xr6:coauthVersionMax="47" xr10:uidLastSave="{00000000-0000-0000-0000-000000000000}"/>
  <workbookProtection workbookAlgorithmName="SHA-512" workbookHashValue="9LMvvQW7R99BqwS7YAKsqiQ5dOcHGur5g3v6H6B52pQxN7VOPez89pyDXvw6prbGUztu8zd2Dn9HdcnzuVozYQ==" workbookSaltValue="kmHm7OxbLfyuqPuZzPTwKg==" workbookSpinCount="100000" lockStructure="1"/>
  <bookViews>
    <workbookView xWindow="-110" yWindow="-110" windowWidth="19420" windowHeight="10420" xr2:uid="{00000000-000D-0000-FFFF-FFFF00000000}"/>
  </bookViews>
  <sheets>
    <sheet name="Summary" sheetId="1" r:id="rId1"/>
    <sheet name="NW371" sheetId="2" r:id="rId2"/>
    <sheet name="NW372" sheetId="3" r:id="rId3"/>
    <sheet name="NW373" sheetId="4" r:id="rId4"/>
    <sheet name="NW374" sheetId="5" r:id="rId5"/>
    <sheet name="NW375" sheetId="6" r:id="rId6"/>
    <sheet name="DC37" sheetId="7" r:id="rId7"/>
    <sheet name="NW381" sheetId="8" r:id="rId8"/>
    <sheet name="NW382" sheetId="9" r:id="rId9"/>
    <sheet name="NW383" sheetId="10" r:id="rId10"/>
    <sheet name="NW384" sheetId="11" r:id="rId11"/>
    <sheet name="NW385" sheetId="12" r:id="rId12"/>
    <sheet name="DC38" sheetId="13" r:id="rId13"/>
    <sheet name="NW392" sheetId="14" r:id="rId14"/>
    <sheet name="NW393" sheetId="15" r:id="rId15"/>
    <sheet name="NW394" sheetId="16" r:id="rId16"/>
    <sheet name="NW396" sheetId="17" r:id="rId17"/>
    <sheet name="NW397" sheetId="18" r:id="rId18"/>
    <sheet name="DC39" sheetId="19" r:id="rId19"/>
    <sheet name="NW403" sheetId="20" r:id="rId20"/>
    <sheet name="NW404" sheetId="21" r:id="rId21"/>
    <sheet name="NW405" sheetId="22" r:id="rId22"/>
    <sheet name="DC40" sheetId="23" r:id="rId23"/>
  </sheets>
  <definedNames>
    <definedName name="_xlnm.Print_Area" localSheetId="6">'DC37'!$A$1:$X$128</definedName>
    <definedName name="_xlnm.Print_Area" localSheetId="12">'DC38'!$A$1:$X$128</definedName>
    <definedName name="_xlnm.Print_Area" localSheetId="18">'DC39'!$A$1:$X$128</definedName>
    <definedName name="_xlnm.Print_Area" localSheetId="22">'DC40'!$A$1:$X$128</definedName>
    <definedName name="_xlnm.Print_Area" localSheetId="1">'NW371'!$A$1:$X$128</definedName>
    <definedName name="_xlnm.Print_Area" localSheetId="2">'NW372'!$A$1:$X$128</definedName>
    <definedName name="_xlnm.Print_Area" localSheetId="3">'NW373'!$A$1:$X$128</definedName>
    <definedName name="_xlnm.Print_Area" localSheetId="4">'NW374'!$A$1:$X$128</definedName>
    <definedName name="_xlnm.Print_Area" localSheetId="5">'NW375'!$A$1:$X$128</definedName>
    <definedName name="_xlnm.Print_Area" localSheetId="7">'NW381'!$A$1:$X$128</definedName>
    <definedName name="_xlnm.Print_Area" localSheetId="8">'NW382'!$A$1:$X$128</definedName>
    <definedName name="_xlnm.Print_Area" localSheetId="9">'NW383'!$A$1:$X$128</definedName>
    <definedName name="_xlnm.Print_Area" localSheetId="10">'NW384'!$A$1:$X$128</definedName>
    <definedName name="_xlnm.Print_Area" localSheetId="11">'NW385'!$A$1:$X$128</definedName>
    <definedName name="_xlnm.Print_Area" localSheetId="13">'NW392'!$A$1:$X$128</definedName>
    <definedName name="_xlnm.Print_Area" localSheetId="14">'NW393'!$A$1:$X$128</definedName>
    <definedName name="_xlnm.Print_Area" localSheetId="15">'NW394'!$A$1:$X$128</definedName>
    <definedName name="_xlnm.Print_Area" localSheetId="16">'NW396'!$A$1:$X$128</definedName>
    <definedName name="_xlnm.Print_Area" localSheetId="17">'NW397'!$A$1:$X$128</definedName>
    <definedName name="_xlnm.Print_Area" localSheetId="19">'NW403'!$A$1:$X$128</definedName>
    <definedName name="_xlnm.Print_Area" localSheetId="20">'NW404'!$A$1:$X$128</definedName>
    <definedName name="_xlnm.Print_Area" localSheetId="21">'NW405'!$A$1:$X$128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7" i="2" l="1"/>
  <c r="V87" i="2"/>
  <c r="O87" i="2"/>
  <c r="N87" i="2"/>
  <c r="M87" i="2"/>
  <c r="L87" i="2"/>
  <c r="K87" i="2"/>
  <c r="J87" i="2"/>
  <c r="J115" i="2" s="1"/>
  <c r="I87" i="2"/>
  <c r="H87" i="2"/>
  <c r="G87" i="2"/>
  <c r="F87" i="2"/>
  <c r="D87" i="2"/>
  <c r="C87" i="2"/>
  <c r="B87" i="2"/>
  <c r="W87" i="3"/>
  <c r="W115" i="3" s="1"/>
  <c r="V87" i="3"/>
  <c r="O87" i="3"/>
  <c r="N87" i="3"/>
  <c r="M87" i="3"/>
  <c r="L87" i="3"/>
  <c r="K87" i="3"/>
  <c r="J87" i="3"/>
  <c r="J115" i="3" s="1"/>
  <c r="I87" i="3"/>
  <c r="I115" i="3" s="1"/>
  <c r="H87" i="3"/>
  <c r="G87" i="3"/>
  <c r="F87" i="3"/>
  <c r="D87" i="3"/>
  <c r="C87" i="3"/>
  <c r="B87" i="3"/>
  <c r="W87" i="4"/>
  <c r="V87" i="4"/>
  <c r="V115" i="4" s="1"/>
  <c r="O87" i="4"/>
  <c r="N87" i="4"/>
  <c r="M87" i="4"/>
  <c r="L87" i="4"/>
  <c r="K87" i="4"/>
  <c r="J87" i="4"/>
  <c r="I87" i="4"/>
  <c r="H87" i="4"/>
  <c r="H115" i="4" s="1"/>
  <c r="G87" i="4"/>
  <c r="F87" i="4"/>
  <c r="F115" i="4" s="1"/>
  <c r="D87" i="4"/>
  <c r="C87" i="4"/>
  <c r="B87" i="4"/>
  <c r="W87" i="5"/>
  <c r="V87" i="5"/>
  <c r="O87" i="5"/>
  <c r="N87" i="5"/>
  <c r="M87" i="5"/>
  <c r="L87" i="5"/>
  <c r="K87" i="5"/>
  <c r="J87" i="5"/>
  <c r="I87" i="5"/>
  <c r="H87" i="5"/>
  <c r="G87" i="5"/>
  <c r="G115" i="5" s="1"/>
  <c r="F87" i="5"/>
  <c r="D87" i="5"/>
  <c r="C87" i="5"/>
  <c r="B87" i="5"/>
  <c r="W87" i="6"/>
  <c r="V87" i="6"/>
  <c r="O87" i="6"/>
  <c r="N87" i="6"/>
  <c r="M87" i="6"/>
  <c r="L87" i="6"/>
  <c r="K87" i="6"/>
  <c r="J87" i="6"/>
  <c r="I87" i="6"/>
  <c r="H87" i="6"/>
  <c r="G87" i="6"/>
  <c r="F87" i="6"/>
  <c r="F115" i="6" s="1"/>
  <c r="D87" i="6"/>
  <c r="C87" i="6"/>
  <c r="B87" i="6"/>
  <c r="W87" i="7"/>
  <c r="W115" i="7" s="1"/>
  <c r="V87" i="7"/>
  <c r="O87" i="7"/>
  <c r="N87" i="7"/>
  <c r="M87" i="7"/>
  <c r="M115" i="7" s="1"/>
  <c r="S115" i="7" s="1"/>
  <c r="L87" i="7"/>
  <c r="K87" i="7"/>
  <c r="J87" i="7"/>
  <c r="I87" i="7"/>
  <c r="H87" i="7"/>
  <c r="H115" i="7" s="1"/>
  <c r="G87" i="7"/>
  <c r="F87" i="7"/>
  <c r="D87" i="7"/>
  <c r="D115" i="7" s="1"/>
  <c r="C87" i="7"/>
  <c r="B87" i="7"/>
  <c r="W87" i="8"/>
  <c r="V87" i="8"/>
  <c r="V115" i="8" s="1"/>
  <c r="O87" i="8"/>
  <c r="N87" i="8"/>
  <c r="M87" i="8"/>
  <c r="L87" i="8"/>
  <c r="L115" i="8" s="1"/>
  <c r="R115" i="8" s="1"/>
  <c r="K87" i="8"/>
  <c r="J87" i="8"/>
  <c r="I87" i="8"/>
  <c r="H87" i="8"/>
  <c r="G87" i="8"/>
  <c r="F87" i="8"/>
  <c r="D87" i="8"/>
  <c r="C87" i="8"/>
  <c r="C115" i="8" s="1"/>
  <c r="B87" i="8"/>
  <c r="W87" i="9"/>
  <c r="V87" i="9"/>
  <c r="O87" i="9"/>
  <c r="N87" i="9"/>
  <c r="M87" i="9"/>
  <c r="L87" i="9"/>
  <c r="L115" i="9" s="1"/>
  <c r="R115" i="9" s="1"/>
  <c r="K87" i="9"/>
  <c r="K115" i="9" s="1"/>
  <c r="J87" i="9"/>
  <c r="I87" i="9"/>
  <c r="I115" i="9" s="1"/>
  <c r="H87" i="9"/>
  <c r="G87" i="9"/>
  <c r="F87" i="9"/>
  <c r="D87" i="9"/>
  <c r="D115" i="9" s="1"/>
  <c r="C87" i="9"/>
  <c r="B87" i="9"/>
  <c r="B115" i="9" s="1"/>
  <c r="W87" i="10"/>
  <c r="V87" i="10"/>
  <c r="O87" i="10"/>
  <c r="N87" i="10"/>
  <c r="M87" i="10"/>
  <c r="L87" i="10"/>
  <c r="K87" i="10"/>
  <c r="J87" i="10"/>
  <c r="J115" i="10" s="1"/>
  <c r="I87" i="10"/>
  <c r="H87" i="10"/>
  <c r="G87" i="10"/>
  <c r="F87" i="10"/>
  <c r="D87" i="10"/>
  <c r="C87" i="10"/>
  <c r="B87" i="10"/>
  <c r="B115" i="10" s="1"/>
  <c r="W87" i="11"/>
  <c r="W115" i="11" s="1"/>
  <c r="V87" i="11"/>
  <c r="O87" i="11"/>
  <c r="N87" i="11"/>
  <c r="M87" i="11"/>
  <c r="L87" i="11"/>
  <c r="K87" i="11"/>
  <c r="J87" i="11"/>
  <c r="I87" i="11"/>
  <c r="I115" i="11" s="1"/>
  <c r="H87" i="11"/>
  <c r="H115" i="11" s="1"/>
  <c r="G87" i="11"/>
  <c r="F87" i="11"/>
  <c r="D87" i="11"/>
  <c r="C87" i="11"/>
  <c r="B87" i="11"/>
  <c r="W87" i="12"/>
  <c r="V87" i="12"/>
  <c r="V115" i="12" s="1"/>
  <c r="O87" i="12"/>
  <c r="N87" i="12"/>
  <c r="N115" i="12" s="1"/>
  <c r="M87" i="12"/>
  <c r="L87" i="12"/>
  <c r="K87" i="12"/>
  <c r="J87" i="12"/>
  <c r="I87" i="12"/>
  <c r="H87" i="12"/>
  <c r="H115" i="12" s="1"/>
  <c r="G87" i="12"/>
  <c r="F87" i="12"/>
  <c r="F115" i="12" s="1"/>
  <c r="D87" i="12"/>
  <c r="C87" i="12"/>
  <c r="B87" i="12"/>
  <c r="W87" i="13"/>
  <c r="V87" i="13"/>
  <c r="T87" i="13"/>
  <c r="O87" i="13"/>
  <c r="N87" i="13"/>
  <c r="M87" i="13"/>
  <c r="L87" i="13"/>
  <c r="L115" i="13" s="1"/>
  <c r="R115" i="13" s="1"/>
  <c r="K87" i="13"/>
  <c r="J87" i="13"/>
  <c r="I87" i="13"/>
  <c r="H87" i="13"/>
  <c r="H115" i="13" s="1"/>
  <c r="G87" i="13"/>
  <c r="F87" i="13"/>
  <c r="D87" i="13"/>
  <c r="D115" i="13" s="1"/>
  <c r="C87" i="13"/>
  <c r="B87" i="13"/>
  <c r="W87" i="14"/>
  <c r="V87" i="14"/>
  <c r="P87" i="14"/>
  <c r="O87" i="14"/>
  <c r="N87" i="14"/>
  <c r="M87" i="14"/>
  <c r="L87" i="14"/>
  <c r="K87" i="14"/>
  <c r="J87" i="14"/>
  <c r="J115" i="14" s="1"/>
  <c r="I87" i="14"/>
  <c r="H87" i="14"/>
  <c r="H115" i="14" s="1"/>
  <c r="G87" i="14"/>
  <c r="F87" i="14"/>
  <c r="D87" i="14"/>
  <c r="C87" i="14"/>
  <c r="B87" i="14"/>
  <c r="B115" i="14" s="1"/>
  <c r="W87" i="15"/>
  <c r="V87" i="15"/>
  <c r="O87" i="15"/>
  <c r="N87" i="15"/>
  <c r="M87" i="15"/>
  <c r="L87" i="15"/>
  <c r="K87" i="15"/>
  <c r="J87" i="15"/>
  <c r="I87" i="15"/>
  <c r="H87" i="15"/>
  <c r="H115" i="15" s="1"/>
  <c r="G87" i="15"/>
  <c r="G115" i="15" s="1"/>
  <c r="F87" i="15"/>
  <c r="D87" i="15"/>
  <c r="C87" i="15"/>
  <c r="B87" i="15"/>
  <c r="W87" i="16"/>
  <c r="V87" i="16"/>
  <c r="V115" i="16" s="1"/>
  <c r="O87" i="16"/>
  <c r="N87" i="16"/>
  <c r="M87" i="16"/>
  <c r="L87" i="16"/>
  <c r="K87" i="16"/>
  <c r="J87" i="16"/>
  <c r="I87" i="16"/>
  <c r="H87" i="16"/>
  <c r="G87" i="16"/>
  <c r="F87" i="16"/>
  <c r="F115" i="16" s="1"/>
  <c r="D87" i="16"/>
  <c r="C87" i="16"/>
  <c r="B87" i="16"/>
  <c r="W87" i="17"/>
  <c r="V87" i="17"/>
  <c r="O87" i="17"/>
  <c r="N87" i="17"/>
  <c r="N115" i="17" s="1"/>
  <c r="M87" i="17"/>
  <c r="M115" i="17" s="1"/>
  <c r="S115" i="17" s="1"/>
  <c r="L87" i="17"/>
  <c r="L115" i="17" s="1"/>
  <c r="R115" i="17" s="1"/>
  <c r="K87" i="17"/>
  <c r="J87" i="17"/>
  <c r="I87" i="17"/>
  <c r="H87" i="17"/>
  <c r="G87" i="17"/>
  <c r="F87" i="17"/>
  <c r="D87" i="17"/>
  <c r="D115" i="17" s="1"/>
  <c r="C87" i="17"/>
  <c r="B87" i="17"/>
  <c r="W87" i="18"/>
  <c r="V87" i="18"/>
  <c r="O87" i="18"/>
  <c r="N87" i="18"/>
  <c r="M87" i="18"/>
  <c r="L87" i="18"/>
  <c r="L115" i="18" s="1"/>
  <c r="R115" i="18" s="1"/>
  <c r="K87" i="18"/>
  <c r="J87" i="18"/>
  <c r="I87" i="18"/>
  <c r="H87" i="18"/>
  <c r="G87" i="18"/>
  <c r="F87" i="18"/>
  <c r="D87" i="18"/>
  <c r="C87" i="18"/>
  <c r="C115" i="18" s="1"/>
  <c r="B87" i="18"/>
  <c r="W87" i="19"/>
  <c r="V87" i="19"/>
  <c r="O87" i="19"/>
  <c r="N87" i="19"/>
  <c r="M87" i="19"/>
  <c r="L87" i="19"/>
  <c r="K87" i="19"/>
  <c r="K115" i="19" s="1"/>
  <c r="J87" i="19"/>
  <c r="I87" i="19"/>
  <c r="H87" i="19"/>
  <c r="H115" i="19" s="1"/>
  <c r="G87" i="19"/>
  <c r="F87" i="19"/>
  <c r="D87" i="19"/>
  <c r="C87" i="19"/>
  <c r="B87" i="19"/>
  <c r="B115" i="19" s="1"/>
  <c r="W87" i="20"/>
  <c r="V87" i="20"/>
  <c r="V115" i="20" s="1"/>
  <c r="O87" i="20"/>
  <c r="N87" i="20"/>
  <c r="N115" i="20" s="1"/>
  <c r="M87" i="20"/>
  <c r="L87" i="20"/>
  <c r="K87" i="20"/>
  <c r="J87" i="20"/>
  <c r="J115" i="20" s="1"/>
  <c r="I87" i="20"/>
  <c r="H87" i="20"/>
  <c r="G87" i="20"/>
  <c r="F87" i="20"/>
  <c r="F115" i="20" s="1"/>
  <c r="D87" i="20"/>
  <c r="D115" i="20" s="1"/>
  <c r="C87" i="20"/>
  <c r="B87" i="20"/>
  <c r="W87" i="21"/>
  <c r="W115" i="21" s="1"/>
  <c r="V87" i="21"/>
  <c r="O87" i="21"/>
  <c r="N87" i="21"/>
  <c r="M87" i="21"/>
  <c r="L87" i="21"/>
  <c r="L115" i="21" s="1"/>
  <c r="R115" i="21" s="1"/>
  <c r="K87" i="21"/>
  <c r="J87" i="21"/>
  <c r="I87" i="21"/>
  <c r="I115" i="21" s="1"/>
  <c r="H87" i="21"/>
  <c r="G87" i="21"/>
  <c r="F87" i="21"/>
  <c r="D87" i="21"/>
  <c r="D115" i="21" s="1"/>
  <c r="C87" i="21"/>
  <c r="B87" i="21"/>
  <c r="W87" i="22"/>
  <c r="V87" i="22"/>
  <c r="V115" i="22" s="1"/>
  <c r="O87" i="22"/>
  <c r="N87" i="22"/>
  <c r="M87" i="22"/>
  <c r="L87" i="22"/>
  <c r="K87" i="22"/>
  <c r="J87" i="22"/>
  <c r="J115" i="22" s="1"/>
  <c r="I87" i="22"/>
  <c r="H87" i="22"/>
  <c r="H115" i="22" s="1"/>
  <c r="G87" i="22"/>
  <c r="F87" i="22"/>
  <c r="D87" i="22"/>
  <c r="C87" i="22"/>
  <c r="B87" i="22"/>
  <c r="B115" i="22" s="1"/>
  <c r="W87" i="23"/>
  <c r="V87" i="23"/>
  <c r="O87" i="23"/>
  <c r="N87" i="23"/>
  <c r="M87" i="23"/>
  <c r="L87" i="23"/>
  <c r="K87" i="23"/>
  <c r="J87" i="23"/>
  <c r="I87" i="23"/>
  <c r="H87" i="23"/>
  <c r="H115" i="23" s="1"/>
  <c r="G87" i="23"/>
  <c r="G115" i="23" s="1"/>
  <c r="F87" i="23"/>
  <c r="D87" i="23"/>
  <c r="C87" i="23"/>
  <c r="B87" i="23"/>
  <c r="W87" i="1"/>
  <c r="V87" i="1"/>
  <c r="V115" i="1" s="1"/>
  <c r="O87" i="1"/>
  <c r="N87" i="1"/>
  <c r="N115" i="1" s="1"/>
  <c r="M87" i="1"/>
  <c r="L87" i="1"/>
  <c r="K87" i="1"/>
  <c r="J87" i="1"/>
  <c r="I87" i="1"/>
  <c r="H87" i="1"/>
  <c r="G87" i="1"/>
  <c r="F87" i="1"/>
  <c r="F115" i="1" s="1"/>
  <c r="D87" i="1"/>
  <c r="C87" i="1"/>
  <c r="B87" i="1"/>
  <c r="W115" i="2"/>
  <c r="V115" i="2"/>
  <c r="O115" i="2"/>
  <c r="N115" i="2"/>
  <c r="M115" i="2"/>
  <c r="S115" i="2" s="1"/>
  <c r="L115" i="2"/>
  <c r="R115" i="2" s="1"/>
  <c r="K115" i="2"/>
  <c r="I115" i="2"/>
  <c r="H115" i="2"/>
  <c r="G115" i="2"/>
  <c r="F115" i="2"/>
  <c r="D115" i="2"/>
  <c r="C115" i="2"/>
  <c r="B115" i="2"/>
  <c r="O114" i="2"/>
  <c r="N114" i="2"/>
  <c r="U113" i="2"/>
  <c r="T113" i="2"/>
  <c r="S113" i="2"/>
  <c r="R113" i="2"/>
  <c r="S112" i="2"/>
  <c r="R112" i="2"/>
  <c r="E112" i="2"/>
  <c r="U112" i="2" s="1"/>
  <c r="S111" i="2"/>
  <c r="R111" i="2"/>
  <c r="E111" i="2"/>
  <c r="U111" i="2" s="1"/>
  <c r="S110" i="2"/>
  <c r="R110" i="2"/>
  <c r="E110" i="2"/>
  <c r="U110" i="2" s="1"/>
  <c r="S109" i="2"/>
  <c r="R109" i="2"/>
  <c r="E109" i="2"/>
  <c r="T109" i="2" s="1"/>
  <c r="S108" i="2"/>
  <c r="R108" i="2"/>
  <c r="E108" i="2"/>
  <c r="U108" i="2" s="1"/>
  <c r="S107" i="2"/>
  <c r="R107" i="2"/>
  <c r="E107" i="2"/>
  <c r="U107" i="2" s="1"/>
  <c r="S106" i="2"/>
  <c r="R106" i="2"/>
  <c r="E106" i="2"/>
  <c r="U106" i="2" s="1"/>
  <c r="S105" i="2"/>
  <c r="R105" i="2"/>
  <c r="E105" i="2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T101" i="2" s="1"/>
  <c r="S100" i="2"/>
  <c r="R100" i="2"/>
  <c r="E100" i="2"/>
  <c r="U100" i="2" s="1"/>
  <c r="S99" i="2"/>
  <c r="R99" i="2"/>
  <c r="E99" i="2"/>
  <c r="U99" i="2" s="1"/>
  <c r="S98" i="2"/>
  <c r="R98" i="2"/>
  <c r="E98" i="2"/>
  <c r="U98" i="2" s="1"/>
  <c r="W97" i="2"/>
  <c r="W114" i="2" s="1"/>
  <c r="V97" i="2"/>
  <c r="V114" i="2" s="1"/>
  <c r="M97" i="2"/>
  <c r="M114" i="2" s="1"/>
  <c r="S114" i="2" s="1"/>
  <c r="L97" i="2"/>
  <c r="R97" i="2" s="1"/>
  <c r="K97" i="2"/>
  <c r="K114" i="2" s="1"/>
  <c r="J97" i="2"/>
  <c r="I97" i="2"/>
  <c r="I114" i="2" s="1"/>
  <c r="H97" i="2"/>
  <c r="H114" i="2" s="1"/>
  <c r="G97" i="2"/>
  <c r="G114" i="2" s="1"/>
  <c r="F97" i="2"/>
  <c r="F114" i="2" s="1"/>
  <c r="D97" i="2"/>
  <c r="D114" i="2" s="1"/>
  <c r="C97" i="2"/>
  <c r="C114" i="2" s="1"/>
  <c r="B97" i="2"/>
  <c r="B114" i="2" s="1"/>
  <c r="V115" i="3"/>
  <c r="O115" i="3"/>
  <c r="N115" i="3"/>
  <c r="M115" i="3"/>
  <c r="S115" i="3" s="1"/>
  <c r="L115" i="3"/>
  <c r="R115" i="3" s="1"/>
  <c r="K115" i="3"/>
  <c r="H115" i="3"/>
  <c r="G115" i="3"/>
  <c r="F115" i="3"/>
  <c r="D115" i="3"/>
  <c r="C115" i="3"/>
  <c r="B115" i="3"/>
  <c r="O114" i="3"/>
  <c r="N114" i="3"/>
  <c r="U113" i="3"/>
  <c r="T113" i="3"/>
  <c r="S113" i="3"/>
  <c r="R113" i="3"/>
  <c r="S112" i="3"/>
  <c r="R112" i="3"/>
  <c r="E112" i="3"/>
  <c r="S111" i="3"/>
  <c r="R111" i="3"/>
  <c r="E111" i="3"/>
  <c r="U111" i="3" s="1"/>
  <c r="S110" i="3"/>
  <c r="R110" i="3"/>
  <c r="E110" i="3"/>
  <c r="T110" i="3" s="1"/>
  <c r="S109" i="3"/>
  <c r="R109" i="3"/>
  <c r="E109" i="3"/>
  <c r="S108" i="3"/>
  <c r="R108" i="3"/>
  <c r="E108" i="3"/>
  <c r="U108" i="3" s="1"/>
  <c r="U107" i="3"/>
  <c r="S107" i="3"/>
  <c r="R107" i="3"/>
  <c r="E107" i="3"/>
  <c r="T107" i="3" s="1"/>
  <c r="S106" i="3"/>
  <c r="R106" i="3"/>
  <c r="E106" i="3"/>
  <c r="S105" i="3"/>
  <c r="R105" i="3"/>
  <c r="E105" i="3"/>
  <c r="U105" i="3" s="1"/>
  <c r="S104" i="3"/>
  <c r="R104" i="3"/>
  <c r="E104" i="3"/>
  <c r="U104" i="3" s="1"/>
  <c r="S103" i="3"/>
  <c r="R103" i="3"/>
  <c r="E103" i="3"/>
  <c r="U103" i="3" s="1"/>
  <c r="S102" i="3"/>
  <c r="R102" i="3"/>
  <c r="E102" i="3"/>
  <c r="T102" i="3" s="1"/>
  <c r="S101" i="3"/>
  <c r="R101" i="3"/>
  <c r="E101" i="3"/>
  <c r="U101" i="3" s="1"/>
  <c r="S100" i="3"/>
  <c r="R100" i="3"/>
  <c r="E100" i="3"/>
  <c r="U100" i="3" s="1"/>
  <c r="S99" i="3"/>
  <c r="R99" i="3"/>
  <c r="E99" i="3"/>
  <c r="U99" i="3" s="1"/>
  <c r="S98" i="3"/>
  <c r="R98" i="3"/>
  <c r="E98" i="3"/>
  <c r="W97" i="3"/>
  <c r="V97" i="3"/>
  <c r="V114" i="3" s="1"/>
  <c r="M97" i="3"/>
  <c r="S97" i="3" s="1"/>
  <c r="L97" i="3"/>
  <c r="K97" i="3"/>
  <c r="K114" i="3" s="1"/>
  <c r="J97" i="3"/>
  <c r="I97" i="3"/>
  <c r="H97" i="3"/>
  <c r="H114" i="3" s="1"/>
  <c r="G97" i="3"/>
  <c r="G114" i="3" s="1"/>
  <c r="F97" i="3"/>
  <c r="F114" i="3" s="1"/>
  <c r="D97" i="3"/>
  <c r="D114" i="3" s="1"/>
  <c r="C97" i="3"/>
  <c r="C114" i="3" s="1"/>
  <c r="B97" i="3"/>
  <c r="B114" i="3" s="1"/>
  <c r="W115" i="4"/>
  <c r="S115" i="4"/>
  <c r="O115" i="4"/>
  <c r="N115" i="4"/>
  <c r="M115" i="4"/>
  <c r="L115" i="4"/>
  <c r="R115" i="4" s="1"/>
  <c r="K115" i="4"/>
  <c r="J115" i="4"/>
  <c r="I115" i="4"/>
  <c r="G115" i="4"/>
  <c r="D115" i="4"/>
  <c r="C115" i="4"/>
  <c r="B115" i="4"/>
  <c r="O114" i="4"/>
  <c r="N114" i="4"/>
  <c r="U113" i="4"/>
  <c r="T113" i="4"/>
  <c r="S113" i="4"/>
  <c r="R113" i="4"/>
  <c r="S112" i="4"/>
  <c r="R112" i="4"/>
  <c r="E112" i="4"/>
  <c r="U112" i="4" s="1"/>
  <c r="S111" i="4"/>
  <c r="R111" i="4"/>
  <c r="E111" i="4"/>
  <c r="T111" i="4" s="1"/>
  <c r="S110" i="4"/>
  <c r="R110" i="4"/>
  <c r="E110" i="4"/>
  <c r="U110" i="4" s="1"/>
  <c r="S109" i="4"/>
  <c r="R109" i="4"/>
  <c r="E109" i="4"/>
  <c r="U109" i="4" s="1"/>
  <c r="S108" i="4"/>
  <c r="R108" i="4"/>
  <c r="E108" i="4"/>
  <c r="U108" i="4" s="1"/>
  <c r="S107" i="4"/>
  <c r="R107" i="4"/>
  <c r="E107" i="4"/>
  <c r="S106" i="4"/>
  <c r="R106" i="4"/>
  <c r="E106" i="4"/>
  <c r="U106" i="4" s="1"/>
  <c r="S105" i="4"/>
  <c r="R105" i="4"/>
  <c r="E105" i="4"/>
  <c r="U105" i="4" s="1"/>
  <c r="S104" i="4"/>
  <c r="R104" i="4"/>
  <c r="E104" i="4"/>
  <c r="U104" i="4" s="1"/>
  <c r="S103" i="4"/>
  <c r="R103" i="4"/>
  <c r="E103" i="4"/>
  <c r="T103" i="4" s="1"/>
  <c r="T102" i="4"/>
  <c r="S102" i="4"/>
  <c r="R102" i="4"/>
  <c r="E102" i="4"/>
  <c r="U102" i="4" s="1"/>
  <c r="S101" i="4"/>
  <c r="R101" i="4"/>
  <c r="E101" i="4"/>
  <c r="U101" i="4" s="1"/>
  <c r="T100" i="4"/>
  <c r="S100" i="4"/>
  <c r="R100" i="4"/>
  <c r="E100" i="4"/>
  <c r="U100" i="4" s="1"/>
  <c r="S99" i="4"/>
  <c r="R99" i="4"/>
  <c r="E99" i="4"/>
  <c r="S98" i="4"/>
  <c r="R98" i="4"/>
  <c r="E98" i="4"/>
  <c r="U98" i="4" s="1"/>
  <c r="W97" i="4"/>
  <c r="W114" i="4" s="1"/>
  <c r="V97" i="4"/>
  <c r="M97" i="4"/>
  <c r="S97" i="4" s="1"/>
  <c r="L97" i="4"/>
  <c r="R97" i="4" s="1"/>
  <c r="K97" i="4"/>
  <c r="K114" i="4" s="1"/>
  <c r="J97" i="4"/>
  <c r="J114" i="4" s="1"/>
  <c r="I97" i="4"/>
  <c r="I114" i="4" s="1"/>
  <c r="H97" i="4"/>
  <c r="G97" i="4"/>
  <c r="G114" i="4" s="1"/>
  <c r="F97" i="4"/>
  <c r="D97" i="4"/>
  <c r="D114" i="4" s="1"/>
  <c r="C97" i="4"/>
  <c r="C114" i="4" s="1"/>
  <c r="B97" i="4"/>
  <c r="B114" i="4" s="1"/>
  <c r="W115" i="5"/>
  <c r="V115" i="5"/>
  <c r="N115" i="5"/>
  <c r="M115" i="5"/>
  <c r="S115" i="5" s="1"/>
  <c r="L115" i="5"/>
  <c r="R115" i="5" s="1"/>
  <c r="K115" i="5"/>
  <c r="J115" i="5"/>
  <c r="I115" i="5"/>
  <c r="H115" i="5"/>
  <c r="F115" i="5"/>
  <c r="D115" i="5"/>
  <c r="C115" i="5"/>
  <c r="B115" i="5"/>
  <c r="N114" i="5"/>
  <c r="U113" i="5"/>
  <c r="T113" i="5"/>
  <c r="S113" i="5"/>
  <c r="R113" i="5"/>
  <c r="S112" i="5"/>
  <c r="R112" i="5"/>
  <c r="E112" i="5"/>
  <c r="T112" i="5" s="1"/>
  <c r="S111" i="5"/>
  <c r="R111" i="5"/>
  <c r="E111" i="5"/>
  <c r="S110" i="5"/>
  <c r="R110" i="5"/>
  <c r="E110" i="5"/>
  <c r="U110" i="5" s="1"/>
  <c r="S109" i="5"/>
  <c r="R109" i="5"/>
  <c r="E109" i="5"/>
  <c r="S108" i="5"/>
  <c r="R108" i="5"/>
  <c r="E108" i="5"/>
  <c r="S107" i="5"/>
  <c r="R107" i="5"/>
  <c r="E107" i="5"/>
  <c r="U107" i="5" s="1"/>
  <c r="S106" i="5"/>
  <c r="R106" i="5"/>
  <c r="E106" i="5"/>
  <c r="U106" i="5" s="1"/>
  <c r="S105" i="5"/>
  <c r="R105" i="5"/>
  <c r="E105" i="5"/>
  <c r="U105" i="5" s="1"/>
  <c r="S104" i="5"/>
  <c r="R104" i="5"/>
  <c r="E104" i="5"/>
  <c r="T104" i="5" s="1"/>
  <c r="S103" i="5"/>
  <c r="R103" i="5"/>
  <c r="E103" i="5"/>
  <c r="U103" i="5" s="1"/>
  <c r="S102" i="5"/>
  <c r="R102" i="5"/>
  <c r="E102" i="5"/>
  <c r="U102" i="5" s="1"/>
  <c r="S101" i="5"/>
  <c r="R101" i="5"/>
  <c r="E101" i="5"/>
  <c r="T101" i="5" s="1"/>
  <c r="S100" i="5"/>
  <c r="R100" i="5"/>
  <c r="E100" i="5"/>
  <c r="S99" i="5"/>
  <c r="R99" i="5"/>
  <c r="E99" i="5"/>
  <c r="U99" i="5" s="1"/>
  <c r="S98" i="5"/>
  <c r="R98" i="5"/>
  <c r="E98" i="5"/>
  <c r="U98" i="5" s="1"/>
  <c r="W97" i="5"/>
  <c r="W114" i="5" s="1"/>
  <c r="V97" i="5"/>
  <c r="V114" i="5" s="1"/>
  <c r="S97" i="5"/>
  <c r="M97" i="5"/>
  <c r="M114" i="5" s="1"/>
  <c r="S114" i="5" s="1"/>
  <c r="L97" i="5"/>
  <c r="R97" i="5" s="1"/>
  <c r="K97" i="5"/>
  <c r="K114" i="5" s="1"/>
  <c r="J97" i="5"/>
  <c r="J114" i="5" s="1"/>
  <c r="I97" i="5"/>
  <c r="I114" i="5" s="1"/>
  <c r="H97" i="5"/>
  <c r="H114" i="5" s="1"/>
  <c r="G97" i="5"/>
  <c r="F97" i="5"/>
  <c r="F114" i="5" s="1"/>
  <c r="D97" i="5"/>
  <c r="C97" i="5"/>
  <c r="C114" i="5" s="1"/>
  <c r="B97" i="5"/>
  <c r="B114" i="5" s="1"/>
  <c r="W115" i="6"/>
  <c r="V115" i="6"/>
  <c r="O115" i="6"/>
  <c r="M115" i="6"/>
  <c r="S115" i="6" s="1"/>
  <c r="L115" i="6"/>
  <c r="R115" i="6" s="1"/>
  <c r="K115" i="6"/>
  <c r="I115" i="6"/>
  <c r="H115" i="6"/>
  <c r="G115" i="6"/>
  <c r="D115" i="6"/>
  <c r="C115" i="6"/>
  <c r="O114" i="6"/>
  <c r="U113" i="6"/>
  <c r="T113" i="6"/>
  <c r="S113" i="6"/>
  <c r="R113" i="6"/>
  <c r="S112" i="6"/>
  <c r="R112" i="6"/>
  <c r="E112" i="6"/>
  <c r="T112" i="6" s="1"/>
  <c r="S111" i="6"/>
  <c r="R111" i="6"/>
  <c r="E111" i="6"/>
  <c r="U111" i="6" s="1"/>
  <c r="S110" i="6"/>
  <c r="R110" i="6"/>
  <c r="E110" i="6"/>
  <c r="T110" i="6" s="1"/>
  <c r="S109" i="6"/>
  <c r="R109" i="6"/>
  <c r="E109" i="6"/>
  <c r="S108" i="6"/>
  <c r="R108" i="6"/>
  <c r="E108" i="6"/>
  <c r="U108" i="6" s="1"/>
  <c r="S107" i="6"/>
  <c r="R107" i="6"/>
  <c r="E107" i="6"/>
  <c r="T107" i="6" s="1"/>
  <c r="S106" i="6"/>
  <c r="R106" i="6"/>
  <c r="E106" i="6"/>
  <c r="U106" i="6" s="1"/>
  <c r="S105" i="6"/>
  <c r="R105" i="6"/>
  <c r="E105" i="6"/>
  <c r="T105" i="6" s="1"/>
  <c r="S104" i="6"/>
  <c r="R104" i="6"/>
  <c r="E104" i="6"/>
  <c r="S103" i="6"/>
  <c r="R103" i="6"/>
  <c r="E103" i="6"/>
  <c r="U103" i="6" s="1"/>
  <c r="S102" i="6"/>
  <c r="R102" i="6"/>
  <c r="E102" i="6"/>
  <c r="S101" i="6"/>
  <c r="R101" i="6"/>
  <c r="E101" i="6"/>
  <c r="S100" i="6"/>
  <c r="R100" i="6"/>
  <c r="E100" i="6"/>
  <c r="U100" i="6" s="1"/>
  <c r="U99" i="6"/>
  <c r="S99" i="6"/>
  <c r="R99" i="6"/>
  <c r="E99" i="6"/>
  <c r="T99" i="6" s="1"/>
  <c r="S98" i="6"/>
  <c r="R98" i="6"/>
  <c r="E98" i="6"/>
  <c r="U98" i="6" s="1"/>
  <c r="W97" i="6"/>
  <c r="W114" i="6" s="1"/>
  <c r="V97" i="6"/>
  <c r="V114" i="6" s="1"/>
  <c r="M97" i="6"/>
  <c r="S97" i="6" s="1"/>
  <c r="L97" i="6"/>
  <c r="R97" i="6" s="1"/>
  <c r="K97" i="6"/>
  <c r="K114" i="6" s="1"/>
  <c r="J97" i="6"/>
  <c r="I97" i="6"/>
  <c r="I114" i="6" s="1"/>
  <c r="H97" i="6"/>
  <c r="H114" i="6" s="1"/>
  <c r="G97" i="6"/>
  <c r="G114" i="6" s="1"/>
  <c r="F97" i="6"/>
  <c r="D97" i="6"/>
  <c r="D114" i="6" s="1"/>
  <c r="C97" i="6"/>
  <c r="C114" i="6" s="1"/>
  <c r="B97" i="6"/>
  <c r="V115" i="7"/>
  <c r="O115" i="7"/>
  <c r="N115" i="7"/>
  <c r="L115" i="7"/>
  <c r="R115" i="7" s="1"/>
  <c r="K115" i="7"/>
  <c r="J115" i="7"/>
  <c r="I115" i="7"/>
  <c r="G115" i="7"/>
  <c r="F115" i="7"/>
  <c r="C115" i="7"/>
  <c r="B115" i="7"/>
  <c r="O114" i="7"/>
  <c r="N114" i="7"/>
  <c r="U113" i="7"/>
  <c r="T113" i="7"/>
  <c r="S113" i="7"/>
  <c r="R113" i="7"/>
  <c r="S112" i="7"/>
  <c r="R112" i="7"/>
  <c r="E112" i="7"/>
  <c r="U112" i="7" s="1"/>
  <c r="S111" i="7"/>
  <c r="R111" i="7"/>
  <c r="E111" i="7"/>
  <c r="U111" i="7" s="1"/>
  <c r="S110" i="7"/>
  <c r="R110" i="7"/>
  <c r="E110" i="7"/>
  <c r="S109" i="7"/>
  <c r="R109" i="7"/>
  <c r="E109" i="7"/>
  <c r="U109" i="7" s="1"/>
  <c r="U108" i="7"/>
  <c r="S108" i="7"/>
  <c r="R108" i="7"/>
  <c r="E108" i="7"/>
  <c r="T108" i="7" s="1"/>
  <c r="S107" i="7"/>
  <c r="R107" i="7"/>
  <c r="E107" i="7"/>
  <c r="U107" i="7" s="1"/>
  <c r="U106" i="7"/>
  <c r="S106" i="7"/>
  <c r="R106" i="7"/>
  <c r="E106" i="7"/>
  <c r="T106" i="7" s="1"/>
  <c r="S105" i="7"/>
  <c r="R105" i="7"/>
  <c r="E105" i="7"/>
  <c r="U105" i="7" s="1"/>
  <c r="S104" i="7"/>
  <c r="R104" i="7"/>
  <c r="E104" i="7"/>
  <c r="U104" i="7" s="1"/>
  <c r="S103" i="7"/>
  <c r="R103" i="7"/>
  <c r="E103" i="7"/>
  <c r="U103" i="7" s="1"/>
  <c r="S102" i="7"/>
  <c r="R102" i="7"/>
  <c r="E102" i="7"/>
  <c r="S101" i="7"/>
  <c r="R101" i="7"/>
  <c r="E101" i="7"/>
  <c r="U101" i="7" s="1"/>
  <c r="S100" i="7"/>
  <c r="R100" i="7"/>
  <c r="E100" i="7"/>
  <c r="T100" i="7" s="1"/>
  <c r="S99" i="7"/>
  <c r="R99" i="7"/>
  <c r="E99" i="7"/>
  <c r="U99" i="7" s="1"/>
  <c r="S98" i="7"/>
  <c r="R98" i="7"/>
  <c r="E98" i="7"/>
  <c r="W97" i="7"/>
  <c r="W114" i="7" s="1"/>
  <c r="V97" i="7"/>
  <c r="V114" i="7" s="1"/>
  <c r="M97" i="7"/>
  <c r="S97" i="7" s="1"/>
  <c r="L97" i="7"/>
  <c r="R97" i="7" s="1"/>
  <c r="K97" i="7"/>
  <c r="K114" i="7" s="1"/>
  <c r="J97" i="7"/>
  <c r="J114" i="7" s="1"/>
  <c r="I97" i="7"/>
  <c r="I114" i="7" s="1"/>
  <c r="H97" i="7"/>
  <c r="G97" i="7"/>
  <c r="G114" i="7" s="1"/>
  <c r="F97" i="7"/>
  <c r="F114" i="7" s="1"/>
  <c r="D97" i="7"/>
  <c r="C97" i="7"/>
  <c r="C114" i="7" s="1"/>
  <c r="B97" i="7"/>
  <c r="B114" i="7" s="1"/>
  <c r="W115" i="8"/>
  <c r="O115" i="8"/>
  <c r="N115" i="8"/>
  <c r="M115" i="8"/>
  <c r="S115" i="8" s="1"/>
  <c r="K115" i="8"/>
  <c r="J115" i="8"/>
  <c r="I115" i="8"/>
  <c r="H115" i="8"/>
  <c r="G115" i="8"/>
  <c r="F115" i="8"/>
  <c r="D115" i="8"/>
  <c r="B115" i="8"/>
  <c r="O114" i="8"/>
  <c r="N114" i="8"/>
  <c r="U113" i="8"/>
  <c r="T113" i="8"/>
  <c r="S113" i="8"/>
  <c r="R113" i="8"/>
  <c r="S112" i="8"/>
  <c r="R112" i="8"/>
  <c r="E112" i="8"/>
  <c r="U112" i="8" s="1"/>
  <c r="S111" i="8"/>
  <c r="R111" i="8"/>
  <c r="E111" i="8"/>
  <c r="S110" i="8"/>
  <c r="R110" i="8"/>
  <c r="E110" i="8"/>
  <c r="U110" i="8" s="1"/>
  <c r="S109" i="8"/>
  <c r="R109" i="8"/>
  <c r="E109" i="8"/>
  <c r="T109" i="8" s="1"/>
  <c r="S108" i="8"/>
  <c r="R108" i="8"/>
  <c r="E108" i="8"/>
  <c r="U108" i="8" s="1"/>
  <c r="S107" i="8"/>
  <c r="R107" i="8"/>
  <c r="E107" i="8"/>
  <c r="S106" i="8"/>
  <c r="R106" i="8"/>
  <c r="E106" i="8"/>
  <c r="U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S102" i="8"/>
  <c r="R102" i="8"/>
  <c r="E102" i="8"/>
  <c r="U102" i="8" s="1"/>
  <c r="S101" i="8"/>
  <c r="R101" i="8"/>
  <c r="E101" i="8"/>
  <c r="S100" i="8"/>
  <c r="R100" i="8"/>
  <c r="E100" i="8"/>
  <c r="S99" i="8"/>
  <c r="R99" i="8"/>
  <c r="E99" i="8"/>
  <c r="T99" i="8" s="1"/>
  <c r="S98" i="8"/>
  <c r="R98" i="8"/>
  <c r="E98" i="8"/>
  <c r="T98" i="8" s="1"/>
  <c r="W97" i="8"/>
  <c r="W114" i="8" s="1"/>
  <c r="V97" i="8"/>
  <c r="M97" i="8"/>
  <c r="L97" i="8"/>
  <c r="K97" i="8"/>
  <c r="K114" i="8" s="1"/>
  <c r="J97" i="8"/>
  <c r="J114" i="8" s="1"/>
  <c r="I97" i="8"/>
  <c r="I114" i="8" s="1"/>
  <c r="H97" i="8"/>
  <c r="H114" i="8" s="1"/>
  <c r="G97" i="8"/>
  <c r="G114" i="8" s="1"/>
  <c r="F97" i="8"/>
  <c r="D97" i="8"/>
  <c r="D114" i="8" s="1"/>
  <c r="C97" i="8"/>
  <c r="B97" i="8"/>
  <c r="B114" i="8" s="1"/>
  <c r="W115" i="9"/>
  <c r="V115" i="9"/>
  <c r="O115" i="9"/>
  <c r="N115" i="9"/>
  <c r="M115" i="9"/>
  <c r="S115" i="9" s="1"/>
  <c r="J115" i="9"/>
  <c r="H115" i="9"/>
  <c r="G115" i="9"/>
  <c r="F115" i="9"/>
  <c r="C115" i="9"/>
  <c r="O114" i="9"/>
  <c r="N114" i="9"/>
  <c r="U113" i="9"/>
  <c r="T113" i="9"/>
  <c r="S113" i="9"/>
  <c r="R113" i="9"/>
  <c r="S112" i="9"/>
  <c r="R112" i="9"/>
  <c r="E112" i="9"/>
  <c r="S111" i="9"/>
  <c r="R111" i="9"/>
  <c r="E111" i="9"/>
  <c r="U111" i="9" s="1"/>
  <c r="S110" i="9"/>
  <c r="R110" i="9"/>
  <c r="E110" i="9"/>
  <c r="S109" i="9"/>
  <c r="R109" i="9"/>
  <c r="E109" i="9"/>
  <c r="S108" i="9"/>
  <c r="R108" i="9"/>
  <c r="E108" i="9"/>
  <c r="T108" i="9" s="1"/>
  <c r="S107" i="9"/>
  <c r="R107" i="9"/>
  <c r="E107" i="9"/>
  <c r="T107" i="9" s="1"/>
  <c r="S106" i="9"/>
  <c r="R106" i="9"/>
  <c r="E106" i="9"/>
  <c r="U106" i="9" s="1"/>
  <c r="S105" i="9"/>
  <c r="R105" i="9"/>
  <c r="E105" i="9"/>
  <c r="T105" i="9" s="1"/>
  <c r="S104" i="9"/>
  <c r="R104" i="9"/>
  <c r="E104" i="9"/>
  <c r="S103" i="9"/>
  <c r="R103" i="9"/>
  <c r="E103" i="9"/>
  <c r="U103" i="9" s="1"/>
  <c r="S102" i="9"/>
  <c r="R102" i="9"/>
  <c r="E102" i="9"/>
  <c r="U102" i="9" s="1"/>
  <c r="S101" i="9"/>
  <c r="R101" i="9"/>
  <c r="E101" i="9"/>
  <c r="S100" i="9"/>
  <c r="R100" i="9"/>
  <c r="E100" i="9"/>
  <c r="T100" i="9" s="1"/>
  <c r="S99" i="9"/>
  <c r="R99" i="9"/>
  <c r="E99" i="9"/>
  <c r="U99" i="9" s="1"/>
  <c r="S98" i="9"/>
  <c r="R98" i="9"/>
  <c r="E98" i="9"/>
  <c r="U98" i="9" s="1"/>
  <c r="W97" i="9"/>
  <c r="W114" i="9" s="1"/>
  <c r="V97" i="9"/>
  <c r="V114" i="9" s="1"/>
  <c r="M97" i="9"/>
  <c r="S97" i="9" s="1"/>
  <c r="L97" i="9"/>
  <c r="R97" i="9" s="1"/>
  <c r="K97" i="9"/>
  <c r="J97" i="9"/>
  <c r="J114" i="9" s="1"/>
  <c r="I97" i="9"/>
  <c r="I114" i="9" s="1"/>
  <c r="H97" i="9"/>
  <c r="H114" i="9" s="1"/>
  <c r="G97" i="9"/>
  <c r="G114" i="9" s="1"/>
  <c r="F97" i="9"/>
  <c r="F114" i="9" s="1"/>
  <c r="D97" i="9"/>
  <c r="C97" i="9"/>
  <c r="C114" i="9" s="1"/>
  <c r="B97" i="9"/>
  <c r="W115" i="10"/>
  <c r="V115" i="10"/>
  <c r="O115" i="10"/>
  <c r="N115" i="10"/>
  <c r="M115" i="10"/>
  <c r="S115" i="10" s="1"/>
  <c r="L115" i="10"/>
  <c r="R115" i="10" s="1"/>
  <c r="K115" i="10"/>
  <c r="I115" i="10"/>
  <c r="H115" i="10"/>
  <c r="G115" i="10"/>
  <c r="F115" i="10"/>
  <c r="D115" i="10"/>
  <c r="C115" i="10"/>
  <c r="O114" i="10"/>
  <c r="N114" i="10"/>
  <c r="U113" i="10"/>
  <c r="T113" i="10"/>
  <c r="S113" i="10"/>
  <c r="R113" i="10"/>
  <c r="S112" i="10"/>
  <c r="R112" i="10"/>
  <c r="E112" i="10"/>
  <c r="U112" i="10" s="1"/>
  <c r="S111" i="10"/>
  <c r="R111" i="10"/>
  <c r="E111" i="10"/>
  <c r="S110" i="10"/>
  <c r="R110" i="10"/>
  <c r="E110" i="10"/>
  <c r="S109" i="10"/>
  <c r="R109" i="10"/>
  <c r="E109" i="10"/>
  <c r="T109" i="10" s="1"/>
  <c r="S108" i="10"/>
  <c r="R108" i="10"/>
  <c r="E108" i="10"/>
  <c r="U108" i="10" s="1"/>
  <c r="S107" i="10"/>
  <c r="R107" i="10"/>
  <c r="E107" i="10"/>
  <c r="U107" i="10" s="1"/>
  <c r="S106" i="10"/>
  <c r="R106" i="10"/>
  <c r="E106" i="10"/>
  <c r="U106" i="10" s="1"/>
  <c r="S105" i="10"/>
  <c r="R105" i="10"/>
  <c r="E105" i="10"/>
  <c r="S104" i="10"/>
  <c r="R104" i="10"/>
  <c r="E104" i="10"/>
  <c r="U104" i="10" s="1"/>
  <c r="S103" i="10"/>
  <c r="R103" i="10"/>
  <c r="E103" i="10"/>
  <c r="U103" i="10" s="1"/>
  <c r="S102" i="10"/>
  <c r="R102" i="10"/>
  <c r="E102" i="10"/>
  <c r="S101" i="10"/>
  <c r="R101" i="10"/>
  <c r="E101" i="10"/>
  <c r="T101" i="10" s="1"/>
  <c r="S100" i="10"/>
  <c r="R100" i="10"/>
  <c r="E100" i="10"/>
  <c r="U100" i="10" s="1"/>
  <c r="S99" i="10"/>
  <c r="R99" i="10"/>
  <c r="E99" i="10"/>
  <c r="U99" i="10" s="1"/>
  <c r="T98" i="10"/>
  <c r="S98" i="10"/>
  <c r="R98" i="10"/>
  <c r="E98" i="10"/>
  <c r="U98" i="10" s="1"/>
  <c r="W97" i="10"/>
  <c r="W114" i="10" s="1"/>
  <c r="V97" i="10"/>
  <c r="V114" i="10" s="1"/>
  <c r="M97" i="10"/>
  <c r="M114" i="10" s="1"/>
  <c r="S114" i="10" s="1"/>
  <c r="L97" i="10"/>
  <c r="R97" i="10" s="1"/>
  <c r="K97" i="10"/>
  <c r="K114" i="10" s="1"/>
  <c r="J97" i="10"/>
  <c r="I97" i="10"/>
  <c r="I114" i="10" s="1"/>
  <c r="H97" i="10"/>
  <c r="H114" i="10" s="1"/>
  <c r="G97" i="10"/>
  <c r="G114" i="10" s="1"/>
  <c r="F97" i="10"/>
  <c r="F114" i="10" s="1"/>
  <c r="D97" i="10"/>
  <c r="D114" i="10" s="1"/>
  <c r="C97" i="10"/>
  <c r="C114" i="10" s="1"/>
  <c r="B97" i="10"/>
  <c r="V115" i="11"/>
  <c r="O115" i="11"/>
  <c r="N115" i="11"/>
  <c r="M115" i="11"/>
  <c r="S115" i="11" s="1"/>
  <c r="L115" i="11"/>
  <c r="R115" i="11" s="1"/>
  <c r="K115" i="11"/>
  <c r="J115" i="11"/>
  <c r="G115" i="11"/>
  <c r="F115" i="11"/>
  <c r="D115" i="11"/>
  <c r="C115" i="11"/>
  <c r="B115" i="11"/>
  <c r="O114" i="11"/>
  <c r="N114" i="11"/>
  <c r="U113" i="11"/>
  <c r="T113" i="11"/>
  <c r="S113" i="11"/>
  <c r="R113" i="11"/>
  <c r="S112" i="11"/>
  <c r="R112" i="11"/>
  <c r="E112" i="11"/>
  <c r="U112" i="11" s="1"/>
  <c r="S111" i="11"/>
  <c r="R111" i="11"/>
  <c r="E111" i="11"/>
  <c r="S110" i="11"/>
  <c r="R110" i="11"/>
  <c r="E110" i="11"/>
  <c r="S109" i="11"/>
  <c r="R109" i="11"/>
  <c r="E109" i="11"/>
  <c r="T109" i="11" s="1"/>
  <c r="S108" i="11"/>
  <c r="R108" i="11"/>
  <c r="E108" i="11"/>
  <c r="U108" i="11" s="1"/>
  <c r="S107" i="11"/>
  <c r="R107" i="11"/>
  <c r="E107" i="11"/>
  <c r="T107" i="11" s="1"/>
  <c r="S106" i="11"/>
  <c r="R106" i="11"/>
  <c r="E106" i="11"/>
  <c r="S105" i="11"/>
  <c r="R105" i="11"/>
  <c r="E105" i="11"/>
  <c r="U105" i="11" s="1"/>
  <c r="S104" i="11"/>
  <c r="R104" i="11"/>
  <c r="E104" i="11"/>
  <c r="S103" i="11"/>
  <c r="R103" i="11"/>
  <c r="E103" i="11"/>
  <c r="S102" i="11"/>
  <c r="R102" i="11"/>
  <c r="E102" i="11"/>
  <c r="T102" i="11" s="1"/>
  <c r="S101" i="11"/>
  <c r="R101" i="11"/>
  <c r="E101" i="11"/>
  <c r="U101" i="11" s="1"/>
  <c r="S100" i="11"/>
  <c r="R100" i="11"/>
  <c r="E100" i="11"/>
  <c r="U100" i="11" s="1"/>
  <c r="S99" i="11"/>
  <c r="R99" i="11"/>
  <c r="E99" i="11"/>
  <c r="U99" i="11" s="1"/>
  <c r="S98" i="11"/>
  <c r="R98" i="11"/>
  <c r="E98" i="11"/>
  <c r="W97" i="11"/>
  <c r="V97" i="11"/>
  <c r="V114" i="11" s="1"/>
  <c r="M97" i="11"/>
  <c r="L97" i="11"/>
  <c r="R97" i="11" s="1"/>
  <c r="K97" i="11"/>
  <c r="K114" i="11" s="1"/>
  <c r="J97" i="11"/>
  <c r="J114" i="11" s="1"/>
  <c r="I97" i="11"/>
  <c r="H97" i="11"/>
  <c r="G97" i="11"/>
  <c r="G114" i="11" s="1"/>
  <c r="F97" i="11"/>
  <c r="F114" i="11" s="1"/>
  <c r="D97" i="11"/>
  <c r="D114" i="11" s="1"/>
  <c r="C97" i="11"/>
  <c r="C114" i="11" s="1"/>
  <c r="B97" i="11"/>
  <c r="B114" i="11" s="1"/>
  <c r="W115" i="12"/>
  <c r="O115" i="12"/>
  <c r="M115" i="12"/>
  <c r="S115" i="12" s="1"/>
  <c r="L115" i="12"/>
  <c r="R115" i="12" s="1"/>
  <c r="K115" i="12"/>
  <c r="J115" i="12"/>
  <c r="I115" i="12"/>
  <c r="G115" i="12"/>
  <c r="D115" i="12"/>
  <c r="C115" i="12"/>
  <c r="B115" i="12"/>
  <c r="O114" i="12"/>
  <c r="U113" i="12"/>
  <c r="T113" i="12"/>
  <c r="S113" i="12"/>
  <c r="R113" i="12"/>
  <c r="S112" i="12"/>
  <c r="R112" i="12"/>
  <c r="E112" i="12"/>
  <c r="S111" i="12"/>
  <c r="R111" i="12"/>
  <c r="E111" i="12"/>
  <c r="T111" i="12" s="1"/>
  <c r="S110" i="12"/>
  <c r="R110" i="12"/>
  <c r="E110" i="12"/>
  <c r="S109" i="12"/>
  <c r="R109" i="12"/>
  <c r="E109" i="12"/>
  <c r="S108" i="12"/>
  <c r="R108" i="12"/>
  <c r="E108" i="12"/>
  <c r="S107" i="12"/>
  <c r="R107" i="12"/>
  <c r="E107" i="12"/>
  <c r="U107" i="12" s="1"/>
  <c r="S106" i="12"/>
  <c r="R106" i="12"/>
  <c r="E106" i="12"/>
  <c r="S105" i="12"/>
  <c r="R105" i="12"/>
  <c r="E105" i="12"/>
  <c r="U105" i="12" s="1"/>
  <c r="S104" i="12"/>
  <c r="R104" i="12"/>
  <c r="E104" i="12"/>
  <c r="U103" i="12"/>
  <c r="S103" i="12"/>
  <c r="R103" i="12"/>
  <c r="E103" i="12"/>
  <c r="T103" i="12" s="1"/>
  <c r="S102" i="12"/>
  <c r="R102" i="12"/>
  <c r="E102" i="12"/>
  <c r="U102" i="12" s="1"/>
  <c r="S101" i="12"/>
  <c r="R101" i="12"/>
  <c r="E101" i="12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W97" i="12"/>
  <c r="W114" i="12" s="1"/>
  <c r="V97" i="12"/>
  <c r="M97" i="12"/>
  <c r="M114" i="12" s="1"/>
  <c r="S114" i="12" s="1"/>
  <c r="L97" i="12"/>
  <c r="K97" i="12"/>
  <c r="K114" i="12" s="1"/>
  <c r="J97" i="12"/>
  <c r="J114" i="12" s="1"/>
  <c r="I97" i="12"/>
  <c r="I114" i="12" s="1"/>
  <c r="H97" i="12"/>
  <c r="G97" i="12"/>
  <c r="G114" i="12" s="1"/>
  <c r="F97" i="12"/>
  <c r="D97" i="12"/>
  <c r="D114" i="12" s="1"/>
  <c r="C97" i="12"/>
  <c r="C114" i="12" s="1"/>
  <c r="B97" i="12"/>
  <c r="B114" i="12" s="1"/>
  <c r="W115" i="13"/>
  <c r="V115" i="13"/>
  <c r="O115" i="13"/>
  <c r="N115" i="13"/>
  <c r="M115" i="13"/>
  <c r="S115" i="13" s="1"/>
  <c r="K115" i="13"/>
  <c r="J115" i="13"/>
  <c r="I115" i="13"/>
  <c r="G115" i="13"/>
  <c r="F115" i="13"/>
  <c r="C115" i="13"/>
  <c r="B115" i="13"/>
  <c r="O114" i="13"/>
  <c r="N114" i="13"/>
  <c r="U113" i="13"/>
  <c r="T113" i="13"/>
  <c r="S113" i="13"/>
  <c r="R113" i="13"/>
  <c r="S112" i="13"/>
  <c r="R112" i="13"/>
  <c r="E112" i="13"/>
  <c r="T112" i="13" s="1"/>
  <c r="S111" i="13"/>
  <c r="R111" i="13"/>
  <c r="E111" i="13"/>
  <c r="U111" i="13" s="1"/>
  <c r="S110" i="13"/>
  <c r="R110" i="13"/>
  <c r="E110" i="13"/>
  <c r="U110" i="13" s="1"/>
  <c r="S109" i="13"/>
  <c r="R109" i="13"/>
  <c r="E109" i="13"/>
  <c r="T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U105" i="13" s="1"/>
  <c r="S104" i="13"/>
  <c r="R104" i="13"/>
  <c r="E104" i="13"/>
  <c r="S103" i="13"/>
  <c r="R103" i="13"/>
  <c r="E103" i="13"/>
  <c r="U103" i="13" s="1"/>
  <c r="S102" i="13"/>
  <c r="R102" i="13"/>
  <c r="E102" i="13"/>
  <c r="T102" i="13" s="1"/>
  <c r="S101" i="13"/>
  <c r="R101" i="13"/>
  <c r="E101" i="13"/>
  <c r="U101" i="13" s="1"/>
  <c r="S100" i="13"/>
  <c r="R100" i="13"/>
  <c r="E100" i="13"/>
  <c r="U100" i="13" s="1"/>
  <c r="U99" i="13"/>
  <c r="S99" i="13"/>
  <c r="R99" i="13"/>
  <c r="E99" i="13"/>
  <c r="T99" i="13" s="1"/>
  <c r="S98" i="13"/>
  <c r="R98" i="13"/>
  <c r="E98" i="13"/>
  <c r="U98" i="13" s="1"/>
  <c r="W97" i="13"/>
  <c r="W114" i="13" s="1"/>
  <c r="V97" i="13"/>
  <c r="V114" i="13" s="1"/>
  <c r="M97" i="13"/>
  <c r="M114" i="13" s="1"/>
  <c r="S114" i="13" s="1"/>
  <c r="L97" i="13"/>
  <c r="K97" i="13"/>
  <c r="K114" i="13" s="1"/>
  <c r="J97" i="13"/>
  <c r="J114" i="13" s="1"/>
  <c r="I97" i="13"/>
  <c r="I114" i="13" s="1"/>
  <c r="H97" i="13"/>
  <c r="G97" i="13"/>
  <c r="G114" i="13" s="1"/>
  <c r="F97" i="13"/>
  <c r="F114" i="13" s="1"/>
  <c r="D97" i="13"/>
  <c r="C97" i="13"/>
  <c r="C114" i="13" s="1"/>
  <c r="B97" i="13"/>
  <c r="B114" i="13" s="1"/>
  <c r="W115" i="14"/>
  <c r="V115" i="14"/>
  <c r="O115" i="14"/>
  <c r="N115" i="14"/>
  <c r="M115" i="14"/>
  <c r="S115" i="14" s="1"/>
  <c r="L115" i="14"/>
  <c r="R115" i="14" s="1"/>
  <c r="K115" i="14"/>
  <c r="I115" i="14"/>
  <c r="G115" i="14"/>
  <c r="F115" i="14"/>
  <c r="D115" i="14"/>
  <c r="C115" i="14"/>
  <c r="O114" i="14"/>
  <c r="N114" i="14"/>
  <c r="U113" i="14"/>
  <c r="T113" i="14"/>
  <c r="S113" i="14"/>
  <c r="R113" i="14"/>
  <c r="S112" i="14"/>
  <c r="R112" i="14"/>
  <c r="E112" i="14"/>
  <c r="U112" i="14" s="1"/>
  <c r="S111" i="14"/>
  <c r="R111" i="14"/>
  <c r="E111" i="14"/>
  <c r="T111" i="14" s="1"/>
  <c r="S110" i="14"/>
  <c r="R110" i="14"/>
  <c r="E110" i="14"/>
  <c r="U110" i="14" s="1"/>
  <c r="S109" i="14"/>
  <c r="R109" i="14"/>
  <c r="E109" i="14"/>
  <c r="T109" i="14" s="1"/>
  <c r="S108" i="14"/>
  <c r="R108" i="14"/>
  <c r="E108" i="14"/>
  <c r="S107" i="14"/>
  <c r="R107" i="14"/>
  <c r="E107" i="14"/>
  <c r="U107" i="14" s="1"/>
  <c r="S106" i="14"/>
  <c r="R106" i="14"/>
  <c r="E106" i="14"/>
  <c r="U106" i="14" s="1"/>
  <c r="S105" i="14"/>
  <c r="R105" i="14"/>
  <c r="E105" i="14"/>
  <c r="S104" i="14"/>
  <c r="R104" i="14"/>
  <c r="E104" i="14"/>
  <c r="U104" i="14" s="1"/>
  <c r="S103" i="14"/>
  <c r="R103" i="14"/>
  <c r="E103" i="14"/>
  <c r="S102" i="14"/>
  <c r="R102" i="14"/>
  <c r="E102" i="14"/>
  <c r="U102" i="14" s="1"/>
  <c r="S101" i="14"/>
  <c r="R101" i="14"/>
  <c r="E101" i="14"/>
  <c r="T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T98" i="14" s="1"/>
  <c r="W97" i="14"/>
  <c r="W114" i="14" s="1"/>
  <c r="V97" i="14"/>
  <c r="V114" i="14" s="1"/>
  <c r="M97" i="14"/>
  <c r="M114" i="14" s="1"/>
  <c r="S114" i="14" s="1"/>
  <c r="L97" i="14"/>
  <c r="R97" i="14" s="1"/>
  <c r="K97" i="14"/>
  <c r="K114" i="14" s="1"/>
  <c r="J97" i="14"/>
  <c r="I97" i="14"/>
  <c r="I114" i="14" s="1"/>
  <c r="H97" i="14"/>
  <c r="G97" i="14"/>
  <c r="G114" i="14" s="1"/>
  <c r="F97" i="14"/>
  <c r="F114" i="14" s="1"/>
  <c r="D97" i="14"/>
  <c r="D114" i="14" s="1"/>
  <c r="C97" i="14"/>
  <c r="C114" i="14" s="1"/>
  <c r="B97" i="14"/>
  <c r="B114" i="14" s="1"/>
  <c r="W115" i="15"/>
  <c r="V115" i="15"/>
  <c r="N115" i="15"/>
  <c r="M115" i="15"/>
  <c r="S115" i="15" s="1"/>
  <c r="L115" i="15"/>
  <c r="R115" i="15" s="1"/>
  <c r="K115" i="15"/>
  <c r="J115" i="15"/>
  <c r="I115" i="15"/>
  <c r="F115" i="15"/>
  <c r="D115" i="15"/>
  <c r="C115" i="15"/>
  <c r="B115" i="15"/>
  <c r="N114" i="15"/>
  <c r="U113" i="15"/>
  <c r="T113" i="15"/>
  <c r="S113" i="15"/>
  <c r="R113" i="15"/>
  <c r="S112" i="15"/>
  <c r="R112" i="15"/>
  <c r="E112" i="15"/>
  <c r="T112" i="15" s="1"/>
  <c r="S111" i="15"/>
  <c r="R111" i="15"/>
  <c r="E111" i="15"/>
  <c r="S110" i="15"/>
  <c r="R110" i="15"/>
  <c r="E110" i="15"/>
  <c r="T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S106" i="15"/>
  <c r="R106" i="15"/>
  <c r="E106" i="15"/>
  <c r="S105" i="15"/>
  <c r="R105" i="15"/>
  <c r="E105" i="15"/>
  <c r="U105" i="15" s="1"/>
  <c r="S104" i="15"/>
  <c r="R104" i="15"/>
  <c r="E104" i="15"/>
  <c r="T104" i="15" s="1"/>
  <c r="S103" i="15"/>
  <c r="R103" i="15"/>
  <c r="E103" i="15"/>
  <c r="U103" i="15" s="1"/>
  <c r="S102" i="15"/>
  <c r="R102" i="15"/>
  <c r="E102" i="15"/>
  <c r="T102" i="15" s="1"/>
  <c r="S101" i="15"/>
  <c r="R101" i="15"/>
  <c r="E101" i="15"/>
  <c r="S100" i="15"/>
  <c r="R100" i="15"/>
  <c r="E100" i="15"/>
  <c r="U100" i="15" s="1"/>
  <c r="S99" i="15"/>
  <c r="R99" i="15"/>
  <c r="E99" i="15"/>
  <c r="U99" i="15" s="1"/>
  <c r="S98" i="15"/>
  <c r="R98" i="15"/>
  <c r="E98" i="15"/>
  <c r="W97" i="15"/>
  <c r="W114" i="15" s="1"/>
  <c r="V97" i="15"/>
  <c r="V114" i="15" s="1"/>
  <c r="M97" i="15"/>
  <c r="M114" i="15" s="1"/>
  <c r="S114" i="15" s="1"/>
  <c r="L97" i="15"/>
  <c r="K97" i="15"/>
  <c r="K114" i="15" s="1"/>
  <c r="J97" i="15"/>
  <c r="J114" i="15" s="1"/>
  <c r="I97" i="15"/>
  <c r="I114" i="15" s="1"/>
  <c r="H97" i="15"/>
  <c r="G97" i="15"/>
  <c r="F97" i="15"/>
  <c r="F114" i="15" s="1"/>
  <c r="D97" i="15"/>
  <c r="D114" i="15" s="1"/>
  <c r="C97" i="15"/>
  <c r="C114" i="15" s="1"/>
  <c r="B97" i="15"/>
  <c r="B114" i="15" s="1"/>
  <c r="W115" i="16"/>
  <c r="O115" i="16"/>
  <c r="M115" i="16"/>
  <c r="S115" i="16" s="1"/>
  <c r="L115" i="16"/>
  <c r="R115" i="16" s="1"/>
  <c r="K115" i="16"/>
  <c r="J115" i="16"/>
  <c r="I115" i="16"/>
  <c r="H115" i="16"/>
  <c r="G115" i="16"/>
  <c r="D115" i="16"/>
  <c r="C115" i="16"/>
  <c r="B115" i="16"/>
  <c r="O114" i="16"/>
  <c r="U113" i="16"/>
  <c r="T113" i="16"/>
  <c r="S113" i="16"/>
  <c r="R113" i="16"/>
  <c r="S112" i="16"/>
  <c r="R112" i="16"/>
  <c r="E112" i="16"/>
  <c r="T112" i="16" s="1"/>
  <c r="S111" i="16"/>
  <c r="R111" i="16"/>
  <c r="E111" i="16"/>
  <c r="T111" i="16" s="1"/>
  <c r="S110" i="16"/>
  <c r="R110" i="16"/>
  <c r="E110" i="16"/>
  <c r="U110" i="16" s="1"/>
  <c r="S109" i="16"/>
  <c r="R109" i="16"/>
  <c r="E109" i="16"/>
  <c r="U109" i="16" s="1"/>
  <c r="S108" i="16"/>
  <c r="R108" i="16"/>
  <c r="E108" i="16"/>
  <c r="U108" i="16" s="1"/>
  <c r="S107" i="16"/>
  <c r="R107" i="16"/>
  <c r="E107" i="16"/>
  <c r="S106" i="16"/>
  <c r="R106" i="16"/>
  <c r="E106" i="16"/>
  <c r="U106" i="16" s="1"/>
  <c r="S105" i="16"/>
  <c r="R105" i="16"/>
  <c r="E105" i="16"/>
  <c r="T105" i="16" s="1"/>
  <c r="S104" i="16"/>
  <c r="R104" i="16"/>
  <c r="E104" i="16"/>
  <c r="S103" i="16"/>
  <c r="R103" i="16"/>
  <c r="E103" i="16"/>
  <c r="S102" i="16"/>
  <c r="R102" i="16"/>
  <c r="E102" i="16"/>
  <c r="T102" i="16" s="1"/>
  <c r="S101" i="16"/>
  <c r="R101" i="16"/>
  <c r="E101" i="16"/>
  <c r="U101" i="16" s="1"/>
  <c r="S100" i="16"/>
  <c r="R100" i="16"/>
  <c r="E100" i="16"/>
  <c r="S99" i="16"/>
  <c r="R99" i="16"/>
  <c r="E99" i="16"/>
  <c r="S98" i="16"/>
  <c r="R98" i="16"/>
  <c r="E98" i="16"/>
  <c r="U98" i="16" s="1"/>
  <c r="W97" i="16"/>
  <c r="W114" i="16" s="1"/>
  <c r="V97" i="16"/>
  <c r="M97" i="16"/>
  <c r="S97" i="16" s="1"/>
  <c r="L97" i="16"/>
  <c r="R97" i="16" s="1"/>
  <c r="K97" i="16"/>
  <c r="K114" i="16" s="1"/>
  <c r="J97" i="16"/>
  <c r="J114" i="16" s="1"/>
  <c r="I97" i="16"/>
  <c r="I114" i="16" s="1"/>
  <c r="H97" i="16"/>
  <c r="H114" i="16" s="1"/>
  <c r="G97" i="16"/>
  <c r="G114" i="16" s="1"/>
  <c r="F97" i="16"/>
  <c r="D97" i="16"/>
  <c r="D114" i="16" s="1"/>
  <c r="C97" i="16"/>
  <c r="C114" i="16" s="1"/>
  <c r="B97" i="16"/>
  <c r="B114" i="16" s="1"/>
  <c r="W115" i="17"/>
  <c r="V115" i="17"/>
  <c r="O115" i="17"/>
  <c r="K115" i="17"/>
  <c r="J115" i="17"/>
  <c r="I115" i="17"/>
  <c r="H115" i="17"/>
  <c r="G115" i="17"/>
  <c r="F115" i="17"/>
  <c r="C115" i="17"/>
  <c r="B115" i="17"/>
  <c r="O114" i="17"/>
  <c r="N114" i="17"/>
  <c r="U113" i="17"/>
  <c r="T113" i="17"/>
  <c r="S113" i="17"/>
  <c r="R113" i="17"/>
  <c r="S112" i="17"/>
  <c r="R112" i="17"/>
  <c r="E112" i="17"/>
  <c r="T112" i="17" s="1"/>
  <c r="S111" i="17"/>
  <c r="R111" i="17"/>
  <c r="E111" i="17"/>
  <c r="U111" i="17" s="1"/>
  <c r="S110" i="17"/>
  <c r="R110" i="17"/>
  <c r="E110" i="17"/>
  <c r="U110" i="17" s="1"/>
  <c r="S109" i="17"/>
  <c r="R109" i="17"/>
  <c r="E109" i="17"/>
  <c r="U109" i="17" s="1"/>
  <c r="S108" i="17"/>
  <c r="R108" i="17"/>
  <c r="E108" i="17"/>
  <c r="S107" i="17"/>
  <c r="R107" i="17"/>
  <c r="E107" i="17"/>
  <c r="U107" i="17" s="1"/>
  <c r="S106" i="17"/>
  <c r="R106" i="17"/>
  <c r="E106" i="17"/>
  <c r="S105" i="17"/>
  <c r="R105" i="17"/>
  <c r="E105" i="17"/>
  <c r="U105" i="17" s="1"/>
  <c r="S104" i="17"/>
  <c r="R104" i="17"/>
  <c r="E104" i="17"/>
  <c r="T104" i="17" s="1"/>
  <c r="S103" i="17"/>
  <c r="R103" i="17"/>
  <c r="E103" i="17"/>
  <c r="T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S99" i="17"/>
  <c r="R99" i="17"/>
  <c r="E99" i="17"/>
  <c r="U99" i="17" s="1"/>
  <c r="S98" i="17"/>
  <c r="R98" i="17"/>
  <c r="E98" i="17"/>
  <c r="U98" i="17" s="1"/>
  <c r="W97" i="17"/>
  <c r="W114" i="17" s="1"/>
  <c r="V97" i="17"/>
  <c r="V114" i="17" s="1"/>
  <c r="M97" i="17"/>
  <c r="S97" i="17" s="1"/>
  <c r="L97" i="17"/>
  <c r="R97" i="17" s="1"/>
  <c r="K97" i="17"/>
  <c r="K114" i="17" s="1"/>
  <c r="J97" i="17"/>
  <c r="J114" i="17" s="1"/>
  <c r="I97" i="17"/>
  <c r="I114" i="17" s="1"/>
  <c r="H97" i="17"/>
  <c r="H114" i="17" s="1"/>
  <c r="G97" i="17"/>
  <c r="G114" i="17" s="1"/>
  <c r="F97" i="17"/>
  <c r="D97" i="17"/>
  <c r="C97" i="17"/>
  <c r="C114" i="17" s="1"/>
  <c r="B97" i="17"/>
  <c r="B114" i="17" s="1"/>
  <c r="W115" i="18"/>
  <c r="V115" i="18"/>
  <c r="O115" i="18"/>
  <c r="N115" i="18"/>
  <c r="M115" i="18"/>
  <c r="S115" i="18" s="1"/>
  <c r="K115" i="18"/>
  <c r="I115" i="18"/>
  <c r="H115" i="18"/>
  <c r="G115" i="18"/>
  <c r="F115" i="18"/>
  <c r="D115" i="18"/>
  <c r="O114" i="18"/>
  <c r="N114" i="18"/>
  <c r="U113" i="18"/>
  <c r="T113" i="18"/>
  <c r="S113" i="18"/>
  <c r="R113" i="18"/>
  <c r="S112" i="18"/>
  <c r="R112" i="18"/>
  <c r="E112" i="18"/>
  <c r="U112" i="18" s="1"/>
  <c r="S111" i="18"/>
  <c r="R111" i="18"/>
  <c r="E111" i="18"/>
  <c r="U111" i="18" s="1"/>
  <c r="S110" i="18"/>
  <c r="R110" i="18"/>
  <c r="E110" i="18"/>
  <c r="U110" i="18" s="1"/>
  <c r="S109" i="18"/>
  <c r="R109" i="18"/>
  <c r="E109" i="18"/>
  <c r="S108" i="18"/>
  <c r="R108" i="18"/>
  <c r="E108" i="18"/>
  <c r="U108" i="18" s="1"/>
  <c r="S107" i="18"/>
  <c r="R107" i="18"/>
  <c r="E107" i="18"/>
  <c r="T107" i="18" s="1"/>
  <c r="S106" i="18"/>
  <c r="R106" i="18"/>
  <c r="E106" i="18"/>
  <c r="U106" i="18" s="1"/>
  <c r="S105" i="18"/>
  <c r="R105" i="18"/>
  <c r="E105" i="18"/>
  <c r="T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S100" i="18"/>
  <c r="R100" i="18"/>
  <c r="E100" i="18"/>
  <c r="U100" i="18" s="1"/>
  <c r="S99" i="18"/>
  <c r="R99" i="18"/>
  <c r="E99" i="18"/>
  <c r="T99" i="18" s="1"/>
  <c r="S98" i="18"/>
  <c r="R98" i="18"/>
  <c r="E98" i="18"/>
  <c r="U98" i="18" s="1"/>
  <c r="W97" i="18"/>
  <c r="W114" i="18" s="1"/>
  <c r="V97" i="18"/>
  <c r="V114" i="18" s="1"/>
  <c r="R97" i="18"/>
  <c r="M97" i="18"/>
  <c r="S97" i="18" s="1"/>
  <c r="L97" i="18"/>
  <c r="K97" i="18"/>
  <c r="K114" i="18" s="1"/>
  <c r="J97" i="18"/>
  <c r="I97" i="18"/>
  <c r="I114" i="18" s="1"/>
  <c r="H97" i="18"/>
  <c r="H114" i="18" s="1"/>
  <c r="G97" i="18"/>
  <c r="G114" i="18" s="1"/>
  <c r="F97" i="18"/>
  <c r="F114" i="18" s="1"/>
  <c r="D97" i="18"/>
  <c r="D114" i="18" s="1"/>
  <c r="C97" i="18"/>
  <c r="B97" i="18"/>
  <c r="W115" i="19"/>
  <c r="V115" i="19"/>
  <c r="O115" i="19"/>
  <c r="N115" i="19"/>
  <c r="M115" i="19"/>
  <c r="S115" i="19" s="1"/>
  <c r="L115" i="19"/>
  <c r="R115" i="19" s="1"/>
  <c r="J115" i="19"/>
  <c r="I115" i="19"/>
  <c r="G115" i="19"/>
  <c r="F115" i="19"/>
  <c r="D115" i="19"/>
  <c r="C115" i="19"/>
  <c r="O114" i="19"/>
  <c r="N114" i="19"/>
  <c r="U113" i="19"/>
  <c r="T113" i="19"/>
  <c r="S113" i="19"/>
  <c r="R113" i="19"/>
  <c r="S112" i="19"/>
  <c r="R112" i="19"/>
  <c r="E112" i="19"/>
  <c r="U112" i="19" s="1"/>
  <c r="S111" i="19"/>
  <c r="R111" i="19"/>
  <c r="E111" i="19"/>
  <c r="U111" i="19" s="1"/>
  <c r="S110" i="19"/>
  <c r="R110" i="19"/>
  <c r="E110" i="19"/>
  <c r="S109" i="19"/>
  <c r="R109" i="19"/>
  <c r="E109" i="19"/>
  <c r="U109" i="19" s="1"/>
  <c r="S108" i="19"/>
  <c r="R108" i="19"/>
  <c r="E108" i="19"/>
  <c r="T108" i="19" s="1"/>
  <c r="S107" i="19"/>
  <c r="R107" i="19"/>
  <c r="E107" i="19"/>
  <c r="S106" i="19"/>
  <c r="R106" i="19"/>
  <c r="E106" i="19"/>
  <c r="T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S102" i="19"/>
  <c r="R102" i="19"/>
  <c r="E102" i="19"/>
  <c r="S101" i="19"/>
  <c r="R101" i="19"/>
  <c r="E101" i="19"/>
  <c r="U101" i="19" s="1"/>
  <c r="S100" i="19"/>
  <c r="R100" i="19"/>
  <c r="E100" i="19"/>
  <c r="T100" i="19" s="1"/>
  <c r="S99" i="19"/>
  <c r="R99" i="19"/>
  <c r="E99" i="19"/>
  <c r="U99" i="19" s="1"/>
  <c r="S98" i="19"/>
  <c r="R98" i="19"/>
  <c r="E98" i="19"/>
  <c r="T98" i="19" s="1"/>
  <c r="W97" i="19"/>
  <c r="W114" i="19" s="1"/>
  <c r="V97" i="19"/>
  <c r="V114" i="19" s="1"/>
  <c r="M97" i="19"/>
  <c r="S97" i="19" s="1"/>
  <c r="L97" i="19"/>
  <c r="R97" i="19" s="1"/>
  <c r="K97" i="19"/>
  <c r="J97" i="19"/>
  <c r="J114" i="19" s="1"/>
  <c r="I97" i="19"/>
  <c r="I114" i="19" s="1"/>
  <c r="H97" i="19"/>
  <c r="G97" i="19"/>
  <c r="G114" i="19" s="1"/>
  <c r="F97" i="19"/>
  <c r="F114" i="19" s="1"/>
  <c r="D97" i="19"/>
  <c r="D114" i="19" s="1"/>
  <c r="C97" i="19"/>
  <c r="C114" i="19" s="1"/>
  <c r="B97" i="19"/>
  <c r="W115" i="20"/>
  <c r="O115" i="20"/>
  <c r="M115" i="20"/>
  <c r="S115" i="20" s="1"/>
  <c r="L115" i="20"/>
  <c r="R115" i="20" s="1"/>
  <c r="K115" i="20"/>
  <c r="I115" i="20"/>
  <c r="H115" i="20"/>
  <c r="G115" i="20"/>
  <c r="C115" i="20"/>
  <c r="B115" i="20"/>
  <c r="O114" i="20"/>
  <c r="U113" i="20"/>
  <c r="T113" i="20"/>
  <c r="S113" i="20"/>
  <c r="R113" i="20"/>
  <c r="S112" i="20"/>
  <c r="R112" i="20"/>
  <c r="E112" i="20"/>
  <c r="U112" i="20" s="1"/>
  <c r="S111" i="20"/>
  <c r="R111" i="20"/>
  <c r="E111" i="20"/>
  <c r="S110" i="20"/>
  <c r="R110" i="20"/>
  <c r="E110" i="20"/>
  <c r="U110" i="20" s="1"/>
  <c r="S109" i="20"/>
  <c r="R109" i="20"/>
  <c r="E109" i="20"/>
  <c r="S108" i="20"/>
  <c r="R108" i="20"/>
  <c r="E108" i="20"/>
  <c r="U108" i="20" s="1"/>
  <c r="S107" i="20"/>
  <c r="R107" i="20"/>
  <c r="E107" i="20"/>
  <c r="T107" i="20" s="1"/>
  <c r="S106" i="20"/>
  <c r="R106" i="20"/>
  <c r="E106" i="20"/>
  <c r="U106" i="20" s="1"/>
  <c r="S105" i="20"/>
  <c r="R105" i="20"/>
  <c r="E105" i="20"/>
  <c r="S104" i="20"/>
  <c r="R104" i="20"/>
  <c r="E104" i="20"/>
  <c r="U104" i="20" s="1"/>
  <c r="S103" i="20"/>
  <c r="R103" i="20"/>
  <c r="E103" i="20"/>
  <c r="S102" i="20"/>
  <c r="R102" i="20"/>
  <c r="E102" i="20"/>
  <c r="U102" i="20" s="1"/>
  <c r="S101" i="20"/>
  <c r="R101" i="20"/>
  <c r="E101" i="20"/>
  <c r="T101" i="20" s="1"/>
  <c r="T100" i="20"/>
  <c r="S100" i="20"/>
  <c r="R100" i="20"/>
  <c r="E100" i="20"/>
  <c r="U100" i="20" s="1"/>
  <c r="S99" i="20"/>
  <c r="R99" i="20"/>
  <c r="E99" i="20"/>
  <c r="T98" i="20"/>
  <c r="S98" i="20"/>
  <c r="R98" i="20"/>
  <c r="E98" i="20"/>
  <c r="U98" i="20" s="1"/>
  <c r="W97" i="20"/>
  <c r="W114" i="20" s="1"/>
  <c r="V97" i="20"/>
  <c r="M97" i="20"/>
  <c r="M114" i="20" s="1"/>
  <c r="S114" i="20" s="1"/>
  <c r="L97" i="20"/>
  <c r="R97" i="20" s="1"/>
  <c r="K97" i="20"/>
  <c r="K114" i="20" s="1"/>
  <c r="J97" i="20"/>
  <c r="I97" i="20"/>
  <c r="I114" i="20" s="1"/>
  <c r="H97" i="20"/>
  <c r="H114" i="20" s="1"/>
  <c r="G97" i="20"/>
  <c r="G114" i="20" s="1"/>
  <c r="F97" i="20"/>
  <c r="D97" i="20"/>
  <c r="D114" i="20" s="1"/>
  <c r="C97" i="20"/>
  <c r="C114" i="20" s="1"/>
  <c r="B97" i="20"/>
  <c r="B114" i="20" s="1"/>
  <c r="V115" i="21"/>
  <c r="O115" i="21"/>
  <c r="N115" i="21"/>
  <c r="M115" i="21"/>
  <c r="S115" i="21" s="1"/>
  <c r="K115" i="21"/>
  <c r="J115" i="21"/>
  <c r="H115" i="21"/>
  <c r="G115" i="21"/>
  <c r="F115" i="21"/>
  <c r="C115" i="21"/>
  <c r="B115" i="21"/>
  <c r="O114" i="21"/>
  <c r="N114" i="21"/>
  <c r="U113" i="21"/>
  <c r="T113" i="21"/>
  <c r="S113" i="21"/>
  <c r="R113" i="21"/>
  <c r="S112" i="21"/>
  <c r="R112" i="21"/>
  <c r="E112" i="21"/>
  <c r="S111" i="21"/>
  <c r="R111" i="21"/>
  <c r="E111" i="21"/>
  <c r="U111" i="21" s="1"/>
  <c r="S110" i="21"/>
  <c r="R110" i="21"/>
  <c r="E110" i="21"/>
  <c r="T110" i="21" s="1"/>
  <c r="S109" i="21"/>
  <c r="R109" i="21"/>
  <c r="E109" i="21"/>
  <c r="U109" i="21" s="1"/>
  <c r="S108" i="21"/>
  <c r="R108" i="21"/>
  <c r="E108" i="21"/>
  <c r="T108" i="21" s="1"/>
  <c r="S107" i="21"/>
  <c r="R107" i="21"/>
  <c r="E107" i="21"/>
  <c r="S106" i="21"/>
  <c r="R106" i="21"/>
  <c r="E106" i="21"/>
  <c r="S105" i="21"/>
  <c r="R105" i="21"/>
  <c r="E105" i="21"/>
  <c r="U105" i="21" s="1"/>
  <c r="S104" i="21"/>
  <c r="R104" i="21"/>
  <c r="E104" i="21"/>
  <c r="U104" i="21" s="1"/>
  <c r="S103" i="21"/>
  <c r="R103" i="21"/>
  <c r="E103" i="21"/>
  <c r="S102" i="21"/>
  <c r="R102" i="21"/>
  <c r="E102" i="21"/>
  <c r="T102" i="21" s="1"/>
  <c r="S101" i="21"/>
  <c r="R101" i="21"/>
  <c r="E101" i="21"/>
  <c r="U101" i="21" s="1"/>
  <c r="S100" i="21"/>
  <c r="R100" i="21"/>
  <c r="E100" i="21"/>
  <c r="T100" i="21" s="1"/>
  <c r="S99" i="21"/>
  <c r="R99" i="21"/>
  <c r="E99" i="21"/>
  <c r="U99" i="21" s="1"/>
  <c r="S98" i="21"/>
  <c r="R98" i="21"/>
  <c r="E98" i="21"/>
  <c r="U98" i="21" s="1"/>
  <c r="W97" i="21"/>
  <c r="V97" i="21"/>
  <c r="V114" i="21" s="1"/>
  <c r="M97" i="21"/>
  <c r="M114" i="21" s="1"/>
  <c r="S114" i="21" s="1"/>
  <c r="L97" i="21"/>
  <c r="K97" i="21"/>
  <c r="K114" i="21" s="1"/>
  <c r="J97" i="21"/>
  <c r="J114" i="21" s="1"/>
  <c r="I97" i="21"/>
  <c r="H97" i="21"/>
  <c r="H114" i="21" s="1"/>
  <c r="G97" i="21"/>
  <c r="G114" i="21" s="1"/>
  <c r="F97" i="21"/>
  <c r="F114" i="21" s="1"/>
  <c r="D97" i="21"/>
  <c r="C97" i="21"/>
  <c r="C114" i="21" s="1"/>
  <c r="B97" i="21"/>
  <c r="B114" i="21" s="1"/>
  <c r="W115" i="22"/>
  <c r="O115" i="22"/>
  <c r="N115" i="22"/>
  <c r="M115" i="22"/>
  <c r="S115" i="22" s="1"/>
  <c r="L115" i="22"/>
  <c r="R115" i="22" s="1"/>
  <c r="K115" i="22"/>
  <c r="I115" i="22"/>
  <c r="G115" i="22"/>
  <c r="F115" i="22"/>
  <c r="D115" i="22"/>
  <c r="C115" i="22"/>
  <c r="O114" i="22"/>
  <c r="N114" i="22"/>
  <c r="U113" i="22"/>
  <c r="T113" i="22"/>
  <c r="S113" i="22"/>
  <c r="R113" i="22"/>
  <c r="S112" i="22"/>
  <c r="R112" i="22"/>
  <c r="E112" i="22"/>
  <c r="U112" i="22" s="1"/>
  <c r="S111" i="22"/>
  <c r="R111" i="22"/>
  <c r="E111" i="22"/>
  <c r="T111" i="22" s="1"/>
  <c r="S110" i="22"/>
  <c r="R110" i="22"/>
  <c r="E110" i="22"/>
  <c r="U110" i="22" s="1"/>
  <c r="S109" i="22"/>
  <c r="R109" i="22"/>
  <c r="E109" i="22"/>
  <c r="U109" i="22" s="1"/>
  <c r="S108" i="22"/>
  <c r="R108" i="22"/>
  <c r="E108" i="22"/>
  <c r="U108" i="22" s="1"/>
  <c r="S107" i="22"/>
  <c r="R107" i="22"/>
  <c r="E107" i="22"/>
  <c r="U107" i="22" s="1"/>
  <c r="S106" i="22"/>
  <c r="R106" i="22"/>
  <c r="E106" i="22"/>
  <c r="U106" i="22" s="1"/>
  <c r="S105" i="22"/>
  <c r="R105" i="22"/>
  <c r="E105" i="22"/>
  <c r="U105" i="22" s="1"/>
  <c r="S104" i="22"/>
  <c r="R104" i="22"/>
  <c r="E104" i="22"/>
  <c r="S103" i="22"/>
  <c r="R103" i="22"/>
  <c r="E103" i="22"/>
  <c r="T103" i="22" s="1"/>
  <c r="S102" i="22"/>
  <c r="R102" i="22"/>
  <c r="E102" i="22"/>
  <c r="T102" i="22" s="1"/>
  <c r="S101" i="22"/>
  <c r="R101" i="22"/>
  <c r="E101" i="22"/>
  <c r="T101" i="22" s="1"/>
  <c r="U100" i="22"/>
  <c r="S100" i="22"/>
  <c r="R100" i="22"/>
  <c r="E100" i="22"/>
  <c r="T100" i="22" s="1"/>
  <c r="S99" i="22"/>
  <c r="R99" i="22"/>
  <c r="E99" i="22"/>
  <c r="U99" i="22" s="1"/>
  <c r="S98" i="22"/>
  <c r="R98" i="22"/>
  <c r="E98" i="22"/>
  <c r="W97" i="22"/>
  <c r="W114" i="22" s="1"/>
  <c r="V97" i="22"/>
  <c r="M97" i="22"/>
  <c r="M114" i="22" s="1"/>
  <c r="S114" i="22" s="1"/>
  <c r="L97" i="22"/>
  <c r="R97" i="22" s="1"/>
  <c r="K97" i="22"/>
  <c r="K114" i="22" s="1"/>
  <c r="J97" i="22"/>
  <c r="J114" i="22" s="1"/>
  <c r="I97" i="22"/>
  <c r="I114" i="22" s="1"/>
  <c r="H97" i="22"/>
  <c r="G97" i="22"/>
  <c r="G114" i="22" s="1"/>
  <c r="F97" i="22"/>
  <c r="F114" i="22" s="1"/>
  <c r="D97" i="22"/>
  <c r="D114" i="22" s="1"/>
  <c r="C97" i="22"/>
  <c r="C114" i="22" s="1"/>
  <c r="B97" i="22"/>
  <c r="B114" i="22" s="1"/>
  <c r="W115" i="23"/>
  <c r="V115" i="23"/>
  <c r="N115" i="23"/>
  <c r="M115" i="23"/>
  <c r="S115" i="23" s="1"/>
  <c r="L115" i="23"/>
  <c r="R115" i="23" s="1"/>
  <c r="K115" i="23"/>
  <c r="J115" i="23"/>
  <c r="I115" i="23"/>
  <c r="F115" i="23"/>
  <c r="D115" i="23"/>
  <c r="C115" i="23"/>
  <c r="B115" i="23"/>
  <c r="N114" i="23"/>
  <c r="U113" i="23"/>
  <c r="T113" i="23"/>
  <c r="S113" i="23"/>
  <c r="R113" i="23"/>
  <c r="S112" i="23"/>
  <c r="R112" i="23"/>
  <c r="E112" i="23"/>
  <c r="T112" i="23" s="1"/>
  <c r="S111" i="23"/>
  <c r="R111" i="23"/>
  <c r="E111" i="23"/>
  <c r="U111" i="23" s="1"/>
  <c r="S110" i="23"/>
  <c r="R110" i="23"/>
  <c r="E110" i="23"/>
  <c r="U110" i="23" s="1"/>
  <c r="S109" i="23"/>
  <c r="R109" i="23"/>
  <c r="E109" i="23"/>
  <c r="U109" i="23" s="1"/>
  <c r="S108" i="23"/>
  <c r="R108" i="23"/>
  <c r="E108" i="23"/>
  <c r="U108" i="23" s="1"/>
  <c r="S107" i="23"/>
  <c r="R107" i="23"/>
  <c r="E107" i="23"/>
  <c r="U107" i="23" s="1"/>
  <c r="S106" i="23"/>
  <c r="R106" i="23"/>
  <c r="E106" i="23"/>
  <c r="S105" i="23"/>
  <c r="R105" i="23"/>
  <c r="E105" i="23"/>
  <c r="U105" i="23" s="1"/>
  <c r="S104" i="23"/>
  <c r="R104" i="23"/>
  <c r="E104" i="23"/>
  <c r="T104" i="23" s="1"/>
  <c r="S103" i="23"/>
  <c r="R103" i="23"/>
  <c r="E103" i="23"/>
  <c r="T103" i="23" s="1"/>
  <c r="S102" i="23"/>
  <c r="R102" i="23"/>
  <c r="E102" i="23"/>
  <c r="S101" i="23"/>
  <c r="R101" i="23"/>
  <c r="E101" i="23"/>
  <c r="U101" i="23" s="1"/>
  <c r="S100" i="23"/>
  <c r="R100" i="23"/>
  <c r="E100" i="23"/>
  <c r="U100" i="23" s="1"/>
  <c r="S99" i="23"/>
  <c r="R99" i="23"/>
  <c r="E99" i="23"/>
  <c r="U99" i="23" s="1"/>
  <c r="S98" i="23"/>
  <c r="R98" i="23"/>
  <c r="E98" i="23"/>
  <c r="W97" i="23"/>
  <c r="W114" i="23" s="1"/>
  <c r="V97" i="23"/>
  <c r="V114" i="23" s="1"/>
  <c r="M97" i="23"/>
  <c r="S97" i="23" s="1"/>
  <c r="L97" i="23"/>
  <c r="L114" i="23" s="1"/>
  <c r="R114" i="23" s="1"/>
  <c r="K97" i="23"/>
  <c r="K114" i="23" s="1"/>
  <c r="J97" i="23"/>
  <c r="J114" i="23" s="1"/>
  <c r="I97" i="23"/>
  <c r="I114" i="23" s="1"/>
  <c r="H97" i="23"/>
  <c r="G97" i="23"/>
  <c r="F97" i="23"/>
  <c r="F114" i="23" s="1"/>
  <c r="D97" i="23"/>
  <c r="D114" i="23" s="1"/>
  <c r="C97" i="23"/>
  <c r="C114" i="23" s="1"/>
  <c r="B97" i="23"/>
  <c r="B114" i="23" s="1"/>
  <c r="W115" i="1"/>
  <c r="O115" i="1"/>
  <c r="M115" i="1"/>
  <c r="S115" i="1" s="1"/>
  <c r="L115" i="1"/>
  <c r="R115" i="1" s="1"/>
  <c r="K115" i="1"/>
  <c r="J115" i="1"/>
  <c r="I115" i="1"/>
  <c r="H115" i="1"/>
  <c r="G115" i="1"/>
  <c r="D115" i="1"/>
  <c r="C115" i="1"/>
  <c r="B115" i="1"/>
  <c r="O114" i="1"/>
  <c r="U113" i="1"/>
  <c r="T113" i="1"/>
  <c r="S113" i="1"/>
  <c r="R113" i="1"/>
  <c r="S112" i="1"/>
  <c r="R112" i="1"/>
  <c r="E112" i="1"/>
  <c r="S111" i="1"/>
  <c r="R111" i="1"/>
  <c r="E111" i="1"/>
  <c r="U111" i="1" s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T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W97" i="1"/>
  <c r="W114" i="1" s="1"/>
  <c r="V97" i="1"/>
  <c r="V114" i="1" s="1"/>
  <c r="M97" i="1"/>
  <c r="S97" i="1" s="1"/>
  <c r="L97" i="1"/>
  <c r="L114" i="1" s="1"/>
  <c r="R114" i="1" s="1"/>
  <c r="K97" i="1"/>
  <c r="K114" i="1" s="1"/>
  <c r="J97" i="1"/>
  <c r="J114" i="1" s="1"/>
  <c r="I97" i="1"/>
  <c r="I114" i="1" s="1"/>
  <c r="H97" i="1"/>
  <c r="H114" i="1" s="1"/>
  <c r="G97" i="1"/>
  <c r="G114" i="1" s="1"/>
  <c r="F97" i="1"/>
  <c r="D97" i="1"/>
  <c r="D114" i="1" s="1"/>
  <c r="C97" i="1"/>
  <c r="C114" i="1" s="1"/>
  <c r="B97" i="1"/>
  <c r="B114" i="1" s="1"/>
  <c r="E85" i="2"/>
  <c r="E84" i="2"/>
  <c r="E83" i="2"/>
  <c r="E82" i="2"/>
  <c r="W81" i="2"/>
  <c r="V81" i="2"/>
  <c r="M81" i="2"/>
  <c r="L81" i="2"/>
  <c r="K81" i="2"/>
  <c r="J81" i="2"/>
  <c r="I81" i="2"/>
  <c r="H81" i="2"/>
  <c r="G81" i="2"/>
  <c r="F81" i="2"/>
  <c r="D81" i="2"/>
  <c r="C81" i="2"/>
  <c r="B81" i="2"/>
  <c r="A78" i="2"/>
  <c r="E85" i="3"/>
  <c r="E84" i="3"/>
  <c r="E83" i="3"/>
  <c r="E82" i="3"/>
  <c r="W81" i="3"/>
  <c r="V81" i="3"/>
  <c r="M81" i="3"/>
  <c r="L81" i="3"/>
  <c r="K81" i="3"/>
  <c r="J81" i="3"/>
  <c r="I81" i="3"/>
  <c r="H81" i="3"/>
  <c r="G81" i="3"/>
  <c r="F81" i="3"/>
  <c r="D81" i="3"/>
  <c r="C81" i="3"/>
  <c r="B81" i="3"/>
  <c r="A78" i="3"/>
  <c r="E85" i="4"/>
  <c r="E84" i="4"/>
  <c r="E83" i="4"/>
  <c r="E82" i="4"/>
  <c r="W81" i="4"/>
  <c r="V81" i="4"/>
  <c r="M81" i="4"/>
  <c r="L81" i="4"/>
  <c r="K81" i="4"/>
  <c r="J81" i="4"/>
  <c r="I81" i="4"/>
  <c r="H81" i="4"/>
  <c r="G81" i="4"/>
  <c r="F81" i="4"/>
  <c r="D81" i="4"/>
  <c r="C81" i="4"/>
  <c r="B81" i="4"/>
  <c r="A78" i="4"/>
  <c r="E85" i="5"/>
  <c r="E84" i="5"/>
  <c r="E83" i="5"/>
  <c r="E82" i="5"/>
  <c r="W81" i="5"/>
  <c r="V81" i="5"/>
  <c r="M81" i="5"/>
  <c r="L81" i="5"/>
  <c r="K81" i="5"/>
  <c r="J81" i="5"/>
  <c r="I81" i="5"/>
  <c r="H81" i="5"/>
  <c r="G81" i="5"/>
  <c r="F81" i="5"/>
  <c r="D81" i="5"/>
  <c r="C81" i="5"/>
  <c r="B81" i="5"/>
  <c r="A78" i="5"/>
  <c r="E85" i="6"/>
  <c r="E84" i="6"/>
  <c r="E83" i="6"/>
  <c r="E82" i="6"/>
  <c r="W81" i="6"/>
  <c r="V81" i="6"/>
  <c r="M81" i="6"/>
  <c r="L81" i="6"/>
  <c r="K81" i="6"/>
  <c r="J81" i="6"/>
  <c r="I81" i="6"/>
  <c r="H81" i="6"/>
  <c r="G81" i="6"/>
  <c r="F81" i="6"/>
  <c r="D81" i="6"/>
  <c r="C81" i="6"/>
  <c r="B81" i="6"/>
  <c r="A78" i="6"/>
  <c r="E85" i="7"/>
  <c r="E84" i="7"/>
  <c r="E83" i="7"/>
  <c r="E82" i="7"/>
  <c r="W81" i="7"/>
  <c r="V81" i="7"/>
  <c r="M81" i="7"/>
  <c r="L81" i="7"/>
  <c r="K81" i="7"/>
  <c r="J81" i="7"/>
  <c r="I81" i="7"/>
  <c r="H81" i="7"/>
  <c r="G81" i="7"/>
  <c r="F81" i="7"/>
  <c r="D81" i="7"/>
  <c r="C81" i="7"/>
  <c r="B81" i="7"/>
  <c r="A78" i="7"/>
  <c r="E85" i="8"/>
  <c r="E84" i="8"/>
  <c r="E83" i="8"/>
  <c r="E82" i="8"/>
  <c r="W81" i="8"/>
  <c r="V81" i="8"/>
  <c r="M81" i="8"/>
  <c r="L81" i="8"/>
  <c r="K81" i="8"/>
  <c r="J81" i="8"/>
  <c r="I81" i="8"/>
  <c r="H81" i="8"/>
  <c r="G81" i="8"/>
  <c r="F81" i="8"/>
  <c r="D81" i="8"/>
  <c r="C81" i="8"/>
  <c r="B81" i="8"/>
  <c r="A78" i="8"/>
  <c r="E85" i="9"/>
  <c r="E84" i="9"/>
  <c r="E83" i="9"/>
  <c r="E82" i="9"/>
  <c r="W81" i="9"/>
  <c r="V81" i="9"/>
  <c r="M81" i="9"/>
  <c r="L81" i="9"/>
  <c r="K81" i="9"/>
  <c r="J81" i="9"/>
  <c r="I81" i="9"/>
  <c r="H81" i="9"/>
  <c r="G81" i="9"/>
  <c r="F81" i="9"/>
  <c r="D81" i="9"/>
  <c r="C81" i="9"/>
  <c r="B81" i="9"/>
  <c r="A78" i="9"/>
  <c r="E85" i="10"/>
  <c r="E84" i="10"/>
  <c r="E83" i="10"/>
  <c r="E82" i="10"/>
  <c r="W81" i="10"/>
  <c r="V81" i="10"/>
  <c r="M81" i="10"/>
  <c r="L81" i="10"/>
  <c r="K81" i="10"/>
  <c r="J81" i="10"/>
  <c r="I81" i="10"/>
  <c r="H81" i="10"/>
  <c r="G81" i="10"/>
  <c r="F81" i="10"/>
  <c r="D81" i="10"/>
  <c r="C81" i="10"/>
  <c r="B81" i="10"/>
  <c r="A78" i="10"/>
  <c r="E85" i="11"/>
  <c r="E84" i="11"/>
  <c r="E83" i="11"/>
  <c r="E82" i="11"/>
  <c r="W81" i="11"/>
  <c r="V81" i="11"/>
  <c r="M81" i="11"/>
  <c r="L81" i="11"/>
  <c r="K81" i="11"/>
  <c r="J81" i="11"/>
  <c r="I81" i="11"/>
  <c r="H81" i="11"/>
  <c r="G81" i="11"/>
  <c r="F81" i="11"/>
  <c r="D81" i="11"/>
  <c r="C81" i="11"/>
  <c r="B81" i="11"/>
  <c r="A78" i="11"/>
  <c r="E85" i="12"/>
  <c r="E84" i="12"/>
  <c r="E83" i="12"/>
  <c r="E82" i="12"/>
  <c r="W81" i="12"/>
  <c r="V81" i="12"/>
  <c r="M81" i="12"/>
  <c r="L81" i="12"/>
  <c r="K81" i="12"/>
  <c r="J81" i="12"/>
  <c r="I81" i="12"/>
  <c r="H81" i="12"/>
  <c r="G81" i="12"/>
  <c r="F81" i="12"/>
  <c r="D81" i="12"/>
  <c r="C81" i="12"/>
  <c r="B81" i="12"/>
  <c r="A78" i="12"/>
  <c r="E85" i="13"/>
  <c r="E84" i="13"/>
  <c r="E83" i="13"/>
  <c r="E82" i="13"/>
  <c r="W81" i="13"/>
  <c r="V81" i="13"/>
  <c r="M81" i="13"/>
  <c r="L81" i="13"/>
  <c r="K81" i="13"/>
  <c r="J81" i="13"/>
  <c r="I81" i="13"/>
  <c r="H81" i="13"/>
  <c r="G81" i="13"/>
  <c r="F81" i="13"/>
  <c r="D81" i="13"/>
  <c r="C81" i="13"/>
  <c r="B81" i="13"/>
  <c r="A78" i="13"/>
  <c r="E85" i="14"/>
  <c r="E84" i="14"/>
  <c r="E83" i="14"/>
  <c r="E82" i="14"/>
  <c r="W81" i="14"/>
  <c r="V81" i="14"/>
  <c r="M81" i="14"/>
  <c r="L81" i="14"/>
  <c r="K81" i="14"/>
  <c r="J81" i="14"/>
  <c r="I81" i="14"/>
  <c r="H81" i="14"/>
  <c r="G81" i="14"/>
  <c r="F81" i="14"/>
  <c r="D81" i="14"/>
  <c r="C81" i="14"/>
  <c r="B81" i="14"/>
  <c r="A78" i="14"/>
  <c r="E85" i="15"/>
  <c r="E84" i="15"/>
  <c r="E83" i="15"/>
  <c r="E82" i="15"/>
  <c r="W81" i="15"/>
  <c r="V81" i="15"/>
  <c r="M81" i="15"/>
  <c r="L81" i="15"/>
  <c r="K81" i="15"/>
  <c r="J81" i="15"/>
  <c r="I81" i="15"/>
  <c r="H81" i="15"/>
  <c r="G81" i="15"/>
  <c r="F81" i="15"/>
  <c r="D81" i="15"/>
  <c r="C81" i="15"/>
  <c r="B81" i="15"/>
  <c r="A78" i="15"/>
  <c r="E85" i="16"/>
  <c r="E84" i="16"/>
  <c r="E83" i="16"/>
  <c r="E82" i="16"/>
  <c r="W81" i="16"/>
  <c r="V81" i="16"/>
  <c r="M81" i="16"/>
  <c r="L81" i="16"/>
  <c r="K81" i="16"/>
  <c r="J81" i="16"/>
  <c r="I81" i="16"/>
  <c r="H81" i="16"/>
  <c r="G81" i="16"/>
  <c r="F81" i="16"/>
  <c r="D81" i="16"/>
  <c r="C81" i="16"/>
  <c r="B81" i="16"/>
  <c r="A78" i="16"/>
  <c r="E85" i="17"/>
  <c r="E84" i="17"/>
  <c r="E83" i="17"/>
  <c r="E82" i="17"/>
  <c r="W81" i="17"/>
  <c r="V81" i="17"/>
  <c r="M81" i="17"/>
  <c r="L81" i="17"/>
  <c r="K81" i="17"/>
  <c r="J81" i="17"/>
  <c r="I81" i="17"/>
  <c r="H81" i="17"/>
  <c r="G81" i="17"/>
  <c r="F81" i="17"/>
  <c r="D81" i="17"/>
  <c r="C81" i="17"/>
  <c r="B81" i="17"/>
  <c r="A78" i="17"/>
  <c r="E85" i="18"/>
  <c r="E84" i="18"/>
  <c r="E83" i="18"/>
  <c r="E82" i="18"/>
  <c r="W81" i="18"/>
  <c r="V81" i="18"/>
  <c r="M81" i="18"/>
  <c r="L81" i="18"/>
  <c r="K81" i="18"/>
  <c r="J81" i="18"/>
  <c r="I81" i="18"/>
  <c r="H81" i="18"/>
  <c r="G81" i="18"/>
  <c r="F81" i="18"/>
  <c r="D81" i="18"/>
  <c r="C81" i="18"/>
  <c r="B81" i="18"/>
  <c r="A78" i="18"/>
  <c r="E85" i="19"/>
  <c r="E84" i="19"/>
  <c r="E83" i="19"/>
  <c r="E82" i="19"/>
  <c r="W81" i="19"/>
  <c r="V81" i="19"/>
  <c r="M81" i="19"/>
  <c r="L81" i="19"/>
  <c r="K81" i="19"/>
  <c r="J81" i="19"/>
  <c r="I81" i="19"/>
  <c r="H81" i="19"/>
  <c r="G81" i="19"/>
  <c r="F81" i="19"/>
  <c r="D81" i="19"/>
  <c r="C81" i="19"/>
  <c r="B81" i="19"/>
  <c r="A78" i="19"/>
  <c r="E85" i="20"/>
  <c r="E84" i="20"/>
  <c r="E83" i="20"/>
  <c r="E82" i="20"/>
  <c r="W81" i="20"/>
  <c r="V81" i="20"/>
  <c r="M81" i="20"/>
  <c r="L81" i="20"/>
  <c r="K81" i="20"/>
  <c r="J81" i="20"/>
  <c r="I81" i="20"/>
  <c r="H81" i="20"/>
  <c r="G81" i="20"/>
  <c r="F81" i="20"/>
  <c r="D81" i="20"/>
  <c r="C81" i="20"/>
  <c r="B81" i="20"/>
  <c r="A78" i="20"/>
  <c r="E85" i="21"/>
  <c r="E84" i="21"/>
  <c r="E83" i="21"/>
  <c r="E82" i="21"/>
  <c r="W81" i="21"/>
  <c r="V81" i="21"/>
  <c r="M81" i="21"/>
  <c r="L81" i="21"/>
  <c r="K81" i="21"/>
  <c r="J81" i="21"/>
  <c r="I81" i="21"/>
  <c r="H81" i="21"/>
  <c r="G81" i="21"/>
  <c r="F81" i="21"/>
  <c r="D81" i="21"/>
  <c r="C81" i="21"/>
  <c r="B81" i="21"/>
  <c r="A78" i="21"/>
  <c r="E85" i="22"/>
  <c r="E84" i="22"/>
  <c r="E83" i="22"/>
  <c r="E82" i="22"/>
  <c r="W81" i="22"/>
  <c r="V81" i="22"/>
  <c r="M81" i="22"/>
  <c r="L81" i="22"/>
  <c r="K81" i="22"/>
  <c r="J81" i="22"/>
  <c r="I81" i="22"/>
  <c r="H81" i="22"/>
  <c r="G81" i="22"/>
  <c r="F81" i="22"/>
  <c r="D81" i="22"/>
  <c r="C81" i="22"/>
  <c r="B81" i="22"/>
  <c r="A78" i="22"/>
  <c r="E85" i="23"/>
  <c r="E84" i="23"/>
  <c r="E83" i="23"/>
  <c r="E82" i="23"/>
  <c r="W81" i="23"/>
  <c r="V81" i="23"/>
  <c r="M81" i="23"/>
  <c r="L81" i="23"/>
  <c r="K81" i="23"/>
  <c r="J81" i="23"/>
  <c r="I81" i="23"/>
  <c r="H81" i="23"/>
  <c r="G81" i="23"/>
  <c r="F81" i="23"/>
  <c r="D81" i="23"/>
  <c r="C81" i="23"/>
  <c r="B81" i="23"/>
  <c r="A78" i="23"/>
  <c r="E85" i="1"/>
  <c r="E84" i="1"/>
  <c r="E83" i="1"/>
  <c r="E82" i="1"/>
  <c r="W81" i="1"/>
  <c r="V81" i="1"/>
  <c r="M81" i="1"/>
  <c r="L81" i="1"/>
  <c r="K81" i="1"/>
  <c r="J81" i="1"/>
  <c r="I81" i="1"/>
  <c r="H81" i="1"/>
  <c r="G81" i="1"/>
  <c r="F81" i="1"/>
  <c r="D81" i="1"/>
  <c r="C81" i="1"/>
  <c r="B81" i="1"/>
  <c r="A78" i="1"/>
  <c r="S96" i="23"/>
  <c r="R96" i="23"/>
  <c r="Q96" i="23"/>
  <c r="P96" i="23"/>
  <c r="E96" i="23"/>
  <c r="U96" i="23" s="1"/>
  <c r="S95" i="23"/>
  <c r="R95" i="23"/>
  <c r="Q95" i="23"/>
  <c r="P95" i="23"/>
  <c r="E95" i="23"/>
  <c r="U95" i="23" s="1"/>
  <c r="S94" i="23"/>
  <c r="R94" i="23"/>
  <c r="Q94" i="23"/>
  <c r="P94" i="23"/>
  <c r="E94" i="23"/>
  <c r="S93" i="23"/>
  <c r="R93" i="23"/>
  <c r="Q93" i="23"/>
  <c r="P93" i="23"/>
  <c r="E93" i="23"/>
  <c r="U93" i="23" s="1"/>
  <c r="S92" i="23"/>
  <c r="R92" i="23"/>
  <c r="Q92" i="23"/>
  <c r="P92" i="23"/>
  <c r="E92" i="23"/>
  <c r="S91" i="23"/>
  <c r="R91" i="23"/>
  <c r="Q91" i="23"/>
  <c r="P91" i="23"/>
  <c r="E91" i="23"/>
  <c r="U91" i="23" s="1"/>
  <c r="S90" i="23"/>
  <c r="R90" i="23"/>
  <c r="Q90" i="23"/>
  <c r="P90" i="23"/>
  <c r="E90" i="23"/>
  <c r="T90" i="23" s="1"/>
  <c r="S89" i="23"/>
  <c r="R89" i="23"/>
  <c r="Q89" i="23"/>
  <c r="P89" i="23"/>
  <c r="E89" i="23"/>
  <c r="U89" i="23" s="1"/>
  <c r="S88" i="23"/>
  <c r="R88" i="23"/>
  <c r="Q88" i="23"/>
  <c r="P88" i="23"/>
  <c r="E88" i="23"/>
  <c r="U88" i="23" s="1"/>
  <c r="S86" i="23"/>
  <c r="R86" i="23"/>
  <c r="Q86" i="23"/>
  <c r="P86" i="23"/>
  <c r="E86" i="23"/>
  <c r="O74" i="23"/>
  <c r="N74" i="23"/>
  <c r="M74" i="23"/>
  <c r="L74" i="23"/>
  <c r="K74" i="23"/>
  <c r="J74" i="23"/>
  <c r="I74" i="23"/>
  <c r="S74" i="23" s="1"/>
  <c r="H74" i="23"/>
  <c r="G74" i="23"/>
  <c r="F74" i="23"/>
  <c r="C74" i="23"/>
  <c r="B74" i="23"/>
  <c r="E74" i="23" s="1"/>
  <c r="O73" i="23"/>
  <c r="N73" i="23"/>
  <c r="M73" i="23"/>
  <c r="L73" i="23"/>
  <c r="K73" i="23"/>
  <c r="J73" i="23"/>
  <c r="I73" i="23"/>
  <c r="S73" i="23" s="1"/>
  <c r="H73" i="23"/>
  <c r="R73" i="23" s="1"/>
  <c r="G73" i="23"/>
  <c r="F73" i="23"/>
  <c r="C73" i="23"/>
  <c r="B73" i="23"/>
  <c r="E73" i="23" s="1"/>
  <c r="O72" i="23"/>
  <c r="N72" i="23"/>
  <c r="M72" i="23"/>
  <c r="L72" i="23"/>
  <c r="K72" i="23"/>
  <c r="J72" i="23"/>
  <c r="I72" i="23"/>
  <c r="S72" i="23" s="1"/>
  <c r="H72" i="23"/>
  <c r="R72" i="23" s="1"/>
  <c r="G72" i="23"/>
  <c r="F72" i="23"/>
  <c r="C72" i="23"/>
  <c r="E72" i="23" s="1"/>
  <c r="B72" i="23"/>
  <c r="S71" i="23"/>
  <c r="R71" i="23"/>
  <c r="Q71" i="23"/>
  <c r="P71" i="23"/>
  <c r="E71" i="23"/>
  <c r="T70" i="23"/>
  <c r="S70" i="23"/>
  <c r="R70" i="23"/>
  <c r="Q70" i="23"/>
  <c r="P70" i="23"/>
  <c r="E70" i="23"/>
  <c r="U70" i="23" s="1"/>
  <c r="O68" i="23"/>
  <c r="N68" i="23"/>
  <c r="M68" i="23"/>
  <c r="L68" i="23"/>
  <c r="K68" i="23"/>
  <c r="J68" i="23"/>
  <c r="I68" i="23"/>
  <c r="S68" i="23" s="1"/>
  <c r="H68" i="23"/>
  <c r="R68" i="23" s="1"/>
  <c r="G68" i="23"/>
  <c r="F68" i="23"/>
  <c r="C68" i="23"/>
  <c r="B68" i="23"/>
  <c r="O67" i="23"/>
  <c r="N67" i="23"/>
  <c r="M67" i="23"/>
  <c r="L67" i="23"/>
  <c r="K67" i="23"/>
  <c r="J67" i="23"/>
  <c r="I67" i="23"/>
  <c r="S67" i="23" s="1"/>
  <c r="H67" i="23"/>
  <c r="R67" i="23" s="1"/>
  <c r="G67" i="23"/>
  <c r="F67" i="23"/>
  <c r="C67" i="23"/>
  <c r="B67" i="23"/>
  <c r="S66" i="23"/>
  <c r="R66" i="23"/>
  <c r="Q66" i="23"/>
  <c r="P66" i="23"/>
  <c r="E66" i="23"/>
  <c r="U66" i="23" s="1"/>
  <c r="S65" i="23"/>
  <c r="R65" i="23"/>
  <c r="Q65" i="23"/>
  <c r="P65" i="23"/>
  <c r="E65" i="23"/>
  <c r="U65" i="23" s="1"/>
  <c r="S64" i="23"/>
  <c r="R64" i="23"/>
  <c r="Q64" i="23"/>
  <c r="P64" i="23"/>
  <c r="E64" i="23"/>
  <c r="U64" i="23" s="1"/>
  <c r="T63" i="23"/>
  <c r="S63" i="23"/>
  <c r="R63" i="23"/>
  <c r="Q63" i="23"/>
  <c r="P63" i="23"/>
  <c r="E63" i="23"/>
  <c r="U63" i="23" s="1"/>
  <c r="S62" i="23"/>
  <c r="R62" i="23"/>
  <c r="Q62" i="23"/>
  <c r="P62" i="23"/>
  <c r="E62" i="23"/>
  <c r="O60" i="23"/>
  <c r="N60" i="23"/>
  <c r="M60" i="23"/>
  <c r="L60" i="23"/>
  <c r="K60" i="23"/>
  <c r="J60" i="23"/>
  <c r="I60" i="23"/>
  <c r="S60" i="23" s="1"/>
  <c r="H60" i="23"/>
  <c r="R60" i="23" s="1"/>
  <c r="C60" i="23"/>
  <c r="B60" i="23"/>
  <c r="E60" i="23" s="1"/>
  <c r="S59" i="23"/>
  <c r="R59" i="23"/>
  <c r="Q59" i="23"/>
  <c r="P59" i="23"/>
  <c r="E59" i="23"/>
  <c r="T59" i="23" s="1"/>
  <c r="S58" i="23"/>
  <c r="R58" i="23"/>
  <c r="Q58" i="23"/>
  <c r="P58" i="23"/>
  <c r="E58" i="23"/>
  <c r="U58" i="23" s="1"/>
  <c r="S57" i="23"/>
  <c r="R57" i="23"/>
  <c r="Q57" i="23"/>
  <c r="P57" i="23"/>
  <c r="E57" i="23"/>
  <c r="U57" i="23" s="1"/>
  <c r="S56" i="23"/>
  <c r="R56" i="23"/>
  <c r="Q56" i="23"/>
  <c r="P56" i="23"/>
  <c r="E56" i="23"/>
  <c r="U56" i="23" s="1"/>
  <c r="O54" i="23"/>
  <c r="N54" i="23"/>
  <c r="M54" i="23"/>
  <c r="L54" i="23"/>
  <c r="K54" i="23"/>
  <c r="J54" i="23"/>
  <c r="I54" i="23"/>
  <c r="S54" i="23" s="1"/>
  <c r="H54" i="23"/>
  <c r="R54" i="23" s="1"/>
  <c r="G54" i="23"/>
  <c r="F54" i="23"/>
  <c r="C54" i="23"/>
  <c r="B54" i="23"/>
  <c r="S53" i="23"/>
  <c r="R53" i="23"/>
  <c r="Q53" i="23"/>
  <c r="P53" i="23"/>
  <c r="E53" i="23"/>
  <c r="U53" i="23" s="1"/>
  <c r="S52" i="23"/>
  <c r="R52" i="23"/>
  <c r="Q52" i="23"/>
  <c r="P52" i="23"/>
  <c r="E52" i="23"/>
  <c r="U52" i="23" s="1"/>
  <c r="U51" i="23"/>
  <c r="S51" i="23"/>
  <c r="R51" i="23"/>
  <c r="Q51" i="23"/>
  <c r="P51" i="23"/>
  <c r="E51" i="23"/>
  <c r="T51" i="23" s="1"/>
  <c r="S50" i="23"/>
  <c r="R50" i="23"/>
  <c r="Q50" i="23"/>
  <c r="P50" i="23"/>
  <c r="E50" i="23"/>
  <c r="S49" i="23"/>
  <c r="R49" i="23"/>
  <c r="Q49" i="23"/>
  <c r="P49" i="23"/>
  <c r="E49" i="23"/>
  <c r="U49" i="23" s="1"/>
  <c r="S48" i="23"/>
  <c r="R48" i="23"/>
  <c r="Q48" i="23"/>
  <c r="P48" i="23"/>
  <c r="E48" i="23"/>
  <c r="T48" i="23" s="1"/>
  <c r="S47" i="23"/>
  <c r="R47" i="23"/>
  <c r="Q47" i="23"/>
  <c r="P47" i="23"/>
  <c r="E47" i="23"/>
  <c r="U47" i="23" s="1"/>
  <c r="S46" i="23"/>
  <c r="R46" i="23"/>
  <c r="Q46" i="23"/>
  <c r="P46" i="23"/>
  <c r="E46" i="23"/>
  <c r="U46" i="23" s="1"/>
  <c r="S45" i="23"/>
  <c r="R45" i="23"/>
  <c r="Q45" i="23"/>
  <c r="P45" i="23"/>
  <c r="E45" i="23"/>
  <c r="U45" i="23" s="1"/>
  <c r="S44" i="23"/>
  <c r="R44" i="23"/>
  <c r="Q44" i="23"/>
  <c r="P44" i="23"/>
  <c r="E44" i="23"/>
  <c r="U44" i="23" s="1"/>
  <c r="S43" i="23"/>
  <c r="R43" i="23"/>
  <c r="Q43" i="23"/>
  <c r="P43" i="23"/>
  <c r="E43" i="23"/>
  <c r="T43" i="23" s="1"/>
  <c r="O41" i="23"/>
  <c r="N41" i="23"/>
  <c r="M41" i="23"/>
  <c r="L41" i="23"/>
  <c r="K41" i="23"/>
  <c r="J41" i="23"/>
  <c r="I41" i="23"/>
  <c r="Q41" i="23" s="1"/>
  <c r="H41" i="23"/>
  <c r="G41" i="23"/>
  <c r="F41" i="23"/>
  <c r="E41" i="23"/>
  <c r="C41" i="23"/>
  <c r="B41" i="23"/>
  <c r="S40" i="23"/>
  <c r="R40" i="23"/>
  <c r="Q40" i="23"/>
  <c r="P40" i="23"/>
  <c r="E40" i="23"/>
  <c r="U40" i="23" s="1"/>
  <c r="S39" i="23"/>
  <c r="R39" i="23"/>
  <c r="Q39" i="23"/>
  <c r="P39" i="23"/>
  <c r="E39" i="23"/>
  <c r="T38" i="23"/>
  <c r="S38" i="23"/>
  <c r="R38" i="23"/>
  <c r="Q38" i="23"/>
  <c r="P38" i="23"/>
  <c r="E38" i="23"/>
  <c r="U38" i="23" s="1"/>
  <c r="U37" i="23"/>
  <c r="S37" i="23"/>
  <c r="R37" i="23"/>
  <c r="Q37" i="23"/>
  <c r="P37" i="23"/>
  <c r="E37" i="23"/>
  <c r="T37" i="23" s="1"/>
  <c r="S36" i="23"/>
  <c r="R36" i="23"/>
  <c r="Q36" i="23"/>
  <c r="P36" i="23"/>
  <c r="E36" i="23"/>
  <c r="U36" i="23" s="1"/>
  <c r="O34" i="23"/>
  <c r="N34" i="23"/>
  <c r="M34" i="23"/>
  <c r="L34" i="23"/>
  <c r="K34" i="23"/>
  <c r="J34" i="23"/>
  <c r="I34" i="23"/>
  <c r="H34" i="23"/>
  <c r="P34" i="23" s="1"/>
  <c r="G34" i="23"/>
  <c r="F34" i="23"/>
  <c r="C34" i="23"/>
  <c r="B34" i="23"/>
  <c r="E34" i="23" s="1"/>
  <c r="T33" i="23"/>
  <c r="S33" i="23"/>
  <c r="R33" i="23"/>
  <c r="Q33" i="23"/>
  <c r="P33" i="23"/>
  <c r="E33" i="23"/>
  <c r="O31" i="23"/>
  <c r="N31" i="23"/>
  <c r="M31" i="23"/>
  <c r="L31" i="23"/>
  <c r="K31" i="23"/>
  <c r="J31" i="23"/>
  <c r="I31" i="23"/>
  <c r="S31" i="23" s="1"/>
  <c r="H31" i="23"/>
  <c r="G31" i="23"/>
  <c r="F31" i="23"/>
  <c r="C31" i="23"/>
  <c r="B31" i="23"/>
  <c r="S30" i="23"/>
  <c r="R30" i="23"/>
  <c r="Q30" i="23"/>
  <c r="P30" i="23"/>
  <c r="E30" i="23"/>
  <c r="U30" i="23" s="1"/>
  <c r="S29" i="23"/>
  <c r="R29" i="23"/>
  <c r="Q29" i="23"/>
  <c r="P29" i="23"/>
  <c r="E29" i="23"/>
  <c r="U29" i="23" s="1"/>
  <c r="S28" i="23"/>
  <c r="R28" i="23"/>
  <c r="Q28" i="23"/>
  <c r="P28" i="23"/>
  <c r="E28" i="23"/>
  <c r="U28" i="23" s="1"/>
  <c r="S27" i="23"/>
  <c r="R27" i="23"/>
  <c r="Q27" i="23"/>
  <c r="P27" i="23"/>
  <c r="E27" i="23"/>
  <c r="U27" i="23" s="1"/>
  <c r="O25" i="23"/>
  <c r="N25" i="23"/>
  <c r="M25" i="23"/>
  <c r="L25" i="23"/>
  <c r="K25" i="23"/>
  <c r="J25" i="23"/>
  <c r="I25" i="23"/>
  <c r="S25" i="23" s="1"/>
  <c r="H25" i="23"/>
  <c r="R25" i="23" s="1"/>
  <c r="G25" i="23"/>
  <c r="F25" i="23"/>
  <c r="C25" i="23"/>
  <c r="E25" i="23" s="1"/>
  <c r="B25" i="23"/>
  <c r="S24" i="23"/>
  <c r="R24" i="23"/>
  <c r="Q24" i="23"/>
  <c r="P24" i="23"/>
  <c r="E24" i="23"/>
  <c r="U24" i="23" s="1"/>
  <c r="S23" i="23"/>
  <c r="R23" i="23"/>
  <c r="Q23" i="23"/>
  <c r="P23" i="23"/>
  <c r="E23" i="23"/>
  <c r="U23" i="23" s="1"/>
  <c r="S22" i="23"/>
  <c r="R22" i="23"/>
  <c r="Q22" i="23"/>
  <c r="P22" i="23"/>
  <c r="E22" i="23"/>
  <c r="S21" i="23"/>
  <c r="R21" i="23"/>
  <c r="Q21" i="23"/>
  <c r="P21" i="23"/>
  <c r="E21" i="23"/>
  <c r="S20" i="23"/>
  <c r="R20" i="23"/>
  <c r="Q20" i="23"/>
  <c r="P20" i="23"/>
  <c r="E20" i="23"/>
  <c r="U20" i="23" s="1"/>
  <c r="T19" i="23"/>
  <c r="S19" i="23"/>
  <c r="R19" i="23"/>
  <c r="Q19" i="23"/>
  <c r="P19" i="23"/>
  <c r="E19" i="23"/>
  <c r="U19" i="23" s="1"/>
  <c r="S18" i="23"/>
  <c r="R18" i="23"/>
  <c r="Q18" i="23"/>
  <c r="P18" i="23"/>
  <c r="E18" i="23"/>
  <c r="U18" i="23" s="1"/>
  <c r="S16" i="23"/>
  <c r="O16" i="23"/>
  <c r="N16" i="23"/>
  <c r="M16" i="23"/>
  <c r="L16" i="23"/>
  <c r="K16" i="23"/>
  <c r="J16" i="23"/>
  <c r="I16" i="23"/>
  <c r="H16" i="23"/>
  <c r="R16" i="23" s="1"/>
  <c r="G16" i="23"/>
  <c r="F16" i="23"/>
  <c r="C16" i="23"/>
  <c r="B16" i="23"/>
  <c r="E16" i="23" s="1"/>
  <c r="S15" i="23"/>
  <c r="R15" i="23"/>
  <c r="Q15" i="23"/>
  <c r="P15" i="23"/>
  <c r="E15" i="23"/>
  <c r="U15" i="23" s="1"/>
  <c r="S14" i="23"/>
  <c r="R14" i="23"/>
  <c r="Q14" i="23"/>
  <c r="P14" i="23"/>
  <c r="E14" i="23"/>
  <c r="T14" i="23" s="1"/>
  <c r="S13" i="23"/>
  <c r="R13" i="23"/>
  <c r="Q13" i="23"/>
  <c r="P13" i="23"/>
  <c r="E13" i="23"/>
  <c r="U13" i="23" s="1"/>
  <c r="S12" i="23"/>
  <c r="R12" i="23"/>
  <c r="Q12" i="23"/>
  <c r="P12" i="23"/>
  <c r="E12" i="23"/>
  <c r="U12" i="23" s="1"/>
  <c r="S11" i="23"/>
  <c r="R11" i="23"/>
  <c r="Q11" i="23"/>
  <c r="P11" i="23"/>
  <c r="E11" i="23"/>
  <c r="S10" i="23"/>
  <c r="R10" i="23"/>
  <c r="Q10" i="23"/>
  <c r="P10" i="23"/>
  <c r="E10" i="23"/>
  <c r="S9" i="23"/>
  <c r="R9" i="23"/>
  <c r="Q9" i="23"/>
  <c r="P9" i="23"/>
  <c r="E9" i="23"/>
  <c r="U9" i="23" s="1"/>
  <c r="T96" i="22"/>
  <c r="S96" i="22"/>
  <c r="R96" i="22"/>
  <c r="Q96" i="22"/>
  <c r="P96" i="22"/>
  <c r="E96" i="22"/>
  <c r="U96" i="22" s="1"/>
  <c r="S95" i="22"/>
  <c r="R95" i="22"/>
  <c r="Q95" i="22"/>
  <c r="P95" i="22"/>
  <c r="E95" i="22"/>
  <c r="U95" i="22" s="1"/>
  <c r="S94" i="22"/>
  <c r="R94" i="22"/>
  <c r="Q94" i="22"/>
  <c r="P94" i="22"/>
  <c r="E94" i="22"/>
  <c r="S93" i="22"/>
  <c r="R93" i="22"/>
  <c r="Q93" i="22"/>
  <c r="P93" i="22"/>
  <c r="E93" i="22"/>
  <c r="S92" i="22"/>
  <c r="R92" i="22"/>
  <c r="Q92" i="22"/>
  <c r="P92" i="22"/>
  <c r="E92" i="22"/>
  <c r="U92" i="22" s="1"/>
  <c r="S91" i="22"/>
  <c r="R91" i="22"/>
  <c r="Q91" i="22"/>
  <c r="P91" i="22"/>
  <c r="E91" i="22"/>
  <c r="U90" i="22"/>
  <c r="T90" i="22"/>
  <c r="S90" i="22"/>
  <c r="R90" i="22"/>
  <c r="Q90" i="22"/>
  <c r="P90" i="22"/>
  <c r="E90" i="22"/>
  <c r="U89" i="22"/>
  <c r="T89" i="22"/>
  <c r="S89" i="22"/>
  <c r="R89" i="22"/>
  <c r="Q89" i="22"/>
  <c r="P89" i="22"/>
  <c r="E89" i="22"/>
  <c r="S88" i="22"/>
  <c r="R88" i="22"/>
  <c r="Q88" i="22"/>
  <c r="P88" i="22"/>
  <c r="E88" i="22"/>
  <c r="U88" i="22" s="1"/>
  <c r="S86" i="22"/>
  <c r="R86" i="22"/>
  <c r="Q86" i="22"/>
  <c r="P86" i="22"/>
  <c r="E86" i="22"/>
  <c r="U86" i="22" s="1"/>
  <c r="O74" i="22"/>
  <c r="N74" i="22"/>
  <c r="M74" i="22"/>
  <c r="L74" i="22"/>
  <c r="K74" i="22"/>
  <c r="J74" i="22"/>
  <c r="I74" i="22"/>
  <c r="H74" i="22"/>
  <c r="G74" i="22"/>
  <c r="F74" i="22"/>
  <c r="C74" i="22"/>
  <c r="B74" i="22"/>
  <c r="O73" i="22"/>
  <c r="N73" i="22"/>
  <c r="M73" i="22"/>
  <c r="L73" i="22"/>
  <c r="K73" i="22"/>
  <c r="J73" i="22"/>
  <c r="I73" i="22"/>
  <c r="S73" i="22" s="1"/>
  <c r="H73" i="22"/>
  <c r="G73" i="22"/>
  <c r="F73" i="22"/>
  <c r="C73" i="22"/>
  <c r="E73" i="22" s="1"/>
  <c r="B73" i="22"/>
  <c r="O72" i="22"/>
  <c r="N72" i="22"/>
  <c r="M72" i="22"/>
  <c r="L72" i="22"/>
  <c r="K72" i="22"/>
  <c r="J72" i="22"/>
  <c r="I72" i="22"/>
  <c r="H72" i="22"/>
  <c r="P72" i="22" s="1"/>
  <c r="G72" i="22"/>
  <c r="F72" i="22"/>
  <c r="C72" i="22"/>
  <c r="B72" i="22"/>
  <c r="E72" i="22" s="1"/>
  <c r="S71" i="22"/>
  <c r="R71" i="22"/>
  <c r="Q71" i="22"/>
  <c r="P71" i="22"/>
  <c r="E71" i="22"/>
  <c r="U71" i="22" s="1"/>
  <c r="T70" i="22"/>
  <c r="S70" i="22"/>
  <c r="R70" i="22"/>
  <c r="Q70" i="22"/>
  <c r="P70" i="22"/>
  <c r="E70" i="22"/>
  <c r="O68" i="22"/>
  <c r="N68" i="22"/>
  <c r="M68" i="22"/>
  <c r="L68" i="22"/>
  <c r="K68" i="22"/>
  <c r="J68" i="22"/>
  <c r="I68" i="22"/>
  <c r="S68" i="22" s="1"/>
  <c r="H68" i="22"/>
  <c r="G68" i="22"/>
  <c r="F68" i="22"/>
  <c r="C68" i="22"/>
  <c r="B68" i="22"/>
  <c r="O67" i="22"/>
  <c r="N67" i="22"/>
  <c r="M67" i="22"/>
  <c r="L67" i="22"/>
  <c r="K67" i="22"/>
  <c r="J67" i="22"/>
  <c r="I67" i="22"/>
  <c r="H67" i="22"/>
  <c r="G67" i="22"/>
  <c r="F67" i="22"/>
  <c r="C67" i="22"/>
  <c r="B67" i="22"/>
  <c r="E67" i="22" s="1"/>
  <c r="U66" i="22"/>
  <c r="T66" i="22"/>
  <c r="S66" i="22"/>
  <c r="R66" i="22"/>
  <c r="Q66" i="22"/>
  <c r="P66" i="22"/>
  <c r="E66" i="22"/>
  <c r="T65" i="22"/>
  <c r="S65" i="22"/>
  <c r="R65" i="22"/>
  <c r="Q65" i="22"/>
  <c r="P65" i="22"/>
  <c r="E65" i="22"/>
  <c r="U65" i="22" s="1"/>
  <c r="S64" i="22"/>
  <c r="R64" i="22"/>
  <c r="Q64" i="22"/>
  <c r="P64" i="22"/>
  <c r="E64" i="22"/>
  <c r="U64" i="22" s="1"/>
  <c r="S63" i="22"/>
  <c r="R63" i="22"/>
  <c r="Q63" i="22"/>
  <c r="P63" i="22"/>
  <c r="E63" i="22"/>
  <c r="T63" i="22" s="1"/>
  <c r="S62" i="22"/>
  <c r="R62" i="22"/>
  <c r="Q62" i="22"/>
  <c r="P62" i="22"/>
  <c r="E62" i="22"/>
  <c r="U62" i="22" s="1"/>
  <c r="O60" i="22"/>
  <c r="N60" i="22"/>
  <c r="M60" i="22"/>
  <c r="L60" i="22"/>
  <c r="K60" i="22"/>
  <c r="J60" i="22"/>
  <c r="I60" i="22"/>
  <c r="S60" i="22" s="1"/>
  <c r="H60" i="22"/>
  <c r="C60" i="22"/>
  <c r="B60" i="22"/>
  <c r="S59" i="22"/>
  <c r="R59" i="22"/>
  <c r="Q59" i="22"/>
  <c r="P59" i="22"/>
  <c r="E59" i="22"/>
  <c r="S58" i="22"/>
  <c r="R58" i="22"/>
  <c r="Q58" i="22"/>
  <c r="P58" i="22"/>
  <c r="E58" i="22"/>
  <c r="U58" i="22" s="1"/>
  <c r="S57" i="22"/>
  <c r="R57" i="22"/>
  <c r="Q57" i="22"/>
  <c r="P57" i="22"/>
  <c r="E57" i="22"/>
  <c r="U57" i="22" s="1"/>
  <c r="T56" i="22"/>
  <c r="S56" i="22"/>
  <c r="R56" i="22"/>
  <c r="Q56" i="22"/>
  <c r="P56" i="22"/>
  <c r="E56" i="22"/>
  <c r="U56" i="22" s="1"/>
  <c r="O54" i="22"/>
  <c r="N54" i="22"/>
  <c r="M54" i="22"/>
  <c r="Q54" i="22" s="1"/>
  <c r="L54" i="22"/>
  <c r="K54" i="22"/>
  <c r="J54" i="22"/>
  <c r="I54" i="22"/>
  <c r="S54" i="22" s="1"/>
  <c r="H54" i="22"/>
  <c r="G54" i="22"/>
  <c r="F54" i="22"/>
  <c r="C54" i="22"/>
  <c r="E54" i="22" s="1"/>
  <c r="B54" i="22"/>
  <c r="S53" i="22"/>
  <c r="R53" i="22"/>
  <c r="Q53" i="22"/>
  <c r="P53" i="22"/>
  <c r="E53" i="22"/>
  <c r="U53" i="22" s="1"/>
  <c r="S52" i="22"/>
  <c r="R52" i="22"/>
  <c r="Q52" i="22"/>
  <c r="P52" i="22"/>
  <c r="E52" i="22"/>
  <c r="U52" i="22" s="1"/>
  <c r="S51" i="22"/>
  <c r="R51" i="22"/>
  <c r="Q51" i="22"/>
  <c r="P51" i="22"/>
  <c r="E51" i="22"/>
  <c r="T51" i="22" s="1"/>
  <c r="S50" i="22"/>
  <c r="R50" i="22"/>
  <c r="Q50" i="22"/>
  <c r="P50" i="22"/>
  <c r="E50" i="22"/>
  <c r="U50" i="22" s="1"/>
  <c r="S49" i="22"/>
  <c r="R49" i="22"/>
  <c r="Q49" i="22"/>
  <c r="P49" i="22"/>
  <c r="E49" i="22"/>
  <c r="U49" i="22" s="1"/>
  <c r="S48" i="22"/>
  <c r="R48" i="22"/>
  <c r="Q48" i="22"/>
  <c r="P48" i="22"/>
  <c r="E48" i="22"/>
  <c r="S47" i="22"/>
  <c r="R47" i="22"/>
  <c r="Q47" i="22"/>
  <c r="P47" i="22"/>
  <c r="E47" i="22"/>
  <c r="S46" i="22"/>
  <c r="R46" i="22"/>
  <c r="Q46" i="22"/>
  <c r="P46" i="22"/>
  <c r="E46" i="22"/>
  <c r="U46" i="22" s="1"/>
  <c r="T45" i="22"/>
  <c r="S45" i="22"/>
  <c r="R45" i="22"/>
  <c r="Q45" i="22"/>
  <c r="P45" i="22"/>
  <c r="E45" i="22"/>
  <c r="S44" i="22"/>
  <c r="R44" i="22"/>
  <c r="Q44" i="22"/>
  <c r="P44" i="22"/>
  <c r="E44" i="22"/>
  <c r="U44" i="22" s="1"/>
  <c r="S43" i="22"/>
  <c r="R43" i="22"/>
  <c r="Q43" i="22"/>
  <c r="P43" i="22"/>
  <c r="E43" i="22"/>
  <c r="O41" i="22"/>
  <c r="N41" i="22"/>
  <c r="M41" i="22"/>
  <c r="L41" i="22"/>
  <c r="K41" i="22"/>
  <c r="J41" i="22"/>
  <c r="I41" i="22"/>
  <c r="H41" i="22"/>
  <c r="G41" i="22"/>
  <c r="F41" i="22"/>
  <c r="C41" i="22"/>
  <c r="B41" i="22"/>
  <c r="E41" i="22" s="1"/>
  <c r="U40" i="22"/>
  <c r="S40" i="22"/>
  <c r="R40" i="22"/>
  <c r="Q40" i="22"/>
  <c r="P40" i="22"/>
  <c r="E40" i="22"/>
  <c r="T40" i="22" s="1"/>
  <c r="S39" i="22"/>
  <c r="R39" i="22"/>
  <c r="Q39" i="22"/>
  <c r="P39" i="22"/>
  <c r="E39" i="22"/>
  <c r="U39" i="22" s="1"/>
  <c r="S38" i="22"/>
  <c r="R38" i="22"/>
  <c r="Q38" i="22"/>
  <c r="P38" i="22"/>
  <c r="E38" i="22"/>
  <c r="U38" i="22" s="1"/>
  <c r="S37" i="22"/>
  <c r="R37" i="22"/>
  <c r="Q37" i="22"/>
  <c r="P37" i="22"/>
  <c r="E37" i="22"/>
  <c r="S36" i="22"/>
  <c r="R36" i="22"/>
  <c r="Q36" i="22"/>
  <c r="U36" i="22" s="1"/>
  <c r="P36" i="22"/>
  <c r="E36" i="22"/>
  <c r="T36" i="22" s="1"/>
  <c r="S34" i="22"/>
  <c r="O34" i="22"/>
  <c r="N34" i="22"/>
  <c r="M34" i="22"/>
  <c r="L34" i="22"/>
  <c r="K34" i="22"/>
  <c r="J34" i="22"/>
  <c r="I34" i="22"/>
  <c r="H34" i="22"/>
  <c r="P34" i="22" s="1"/>
  <c r="G34" i="22"/>
  <c r="F34" i="22"/>
  <c r="C34" i="22"/>
  <c r="B34" i="22"/>
  <c r="E34" i="22" s="1"/>
  <c r="T33" i="22"/>
  <c r="S33" i="22"/>
  <c r="R33" i="22"/>
  <c r="Q33" i="22"/>
  <c r="U33" i="22" s="1"/>
  <c r="P33" i="22"/>
  <c r="E33" i="22"/>
  <c r="O31" i="22"/>
  <c r="N31" i="22"/>
  <c r="M31" i="22"/>
  <c r="L31" i="22"/>
  <c r="K31" i="22"/>
  <c r="J31" i="22"/>
  <c r="I31" i="22"/>
  <c r="H31" i="22"/>
  <c r="G31" i="22"/>
  <c r="F31" i="22"/>
  <c r="C31" i="22"/>
  <c r="B31" i="22"/>
  <c r="E31" i="22" s="1"/>
  <c r="S30" i="22"/>
  <c r="R30" i="22"/>
  <c r="Q30" i="22"/>
  <c r="P30" i="22"/>
  <c r="E30" i="22"/>
  <c r="U30" i="22" s="1"/>
  <c r="U29" i="22"/>
  <c r="S29" i="22"/>
  <c r="R29" i="22"/>
  <c r="Q29" i="22"/>
  <c r="P29" i="22"/>
  <c r="E29" i="22"/>
  <c r="T29" i="22" s="1"/>
  <c r="S28" i="22"/>
  <c r="R28" i="22"/>
  <c r="Q28" i="22"/>
  <c r="P28" i="22"/>
  <c r="E28" i="22"/>
  <c r="U28" i="22" s="1"/>
  <c r="S27" i="22"/>
  <c r="R27" i="22"/>
  <c r="Q27" i="22"/>
  <c r="P27" i="22"/>
  <c r="E27" i="22"/>
  <c r="U27" i="22" s="1"/>
  <c r="O25" i="22"/>
  <c r="N25" i="22"/>
  <c r="M25" i="22"/>
  <c r="L25" i="22"/>
  <c r="K25" i="22"/>
  <c r="J25" i="22"/>
  <c r="I25" i="22"/>
  <c r="S25" i="22" s="1"/>
  <c r="H25" i="22"/>
  <c r="R25" i="22" s="1"/>
  <c r="G25" i="22"/>
  <c r="F25" i="22"/>
  <c r="C25" i="22"/>
  <c r="B25" i="22"/>
  <c r="S24" i="22"/>
  <c r="R24" i="22"/>
  <c r="Q24" i="22"/>
  <c r="P24" i="22"/>
  <c r="E24" i="22"/>
  <c r="U24" i="22" s="1"/>
  <c r="U23" i="22"/>
  <c r="S23" i="22"/>
  <c r="R23" i="22"/>
  <c r="Q23" i="22"/>
  <c r="P23" i="22"/>
  <c r="E23" i="22"/>
  <c r="T23" i="22" s="1"/>
  <c r="S22" i="22"/>
  <c r="R22" i="22"/>
  <c r="Q22" i="22"/>
  <c r="P22" i="22"/>
  <c r="E22" i="22"/>
  <c r="U22" i="22" s="1"/>
  <c r="S21" i="22"/>
  <c r="R21" i="22"/>
  <c r="Q21" i="22"/>
  <c r="P21" i="22"/>
  <c r="E21" i="22"/>
  <c r="U21" i="22" s="1"/>
  <c r="S20" i="22"/>
  <c r="R20" i="22"/>
  <c r="Q20" i="22"/>
  <c r="P20" i="22"/>
  <c r="E20" i="22"/>
  <c r="U19" i="22"/>
  <c r="S19" i="22"/>
  <c r="R19" i="22"/>
  <c r="Q19" i="22"/>
  <c r="P19" i="22"/>
  <c r="E19" i="22"/>
  <c r="T19" i="22" s="1"/>
  <c r="U18" i="22"/>
  <c r="T18" i="22"/>
  <c r="S18" i="22"/>
  <c r="R18" i="22"/>
  <c r="Q18" i="22"/>
  <c r="P18" i="22"/>
  <c r="E18" i="22"/>
  <c r="O16" i="22"/>
  <c r="N16" i="22"/>
  <c r="M16" i="22"/>
  <c r="L16" i="22"/>
  <c r="K16" i="22"/>
  <c r="J16" i="22"/>
  <c r="R16" i="22" s="1"/>
  <c r="I16" i="22"/>
  <c r="Q16" i="22" s="1"/>
  <c r="H16" i="22"/>
  <c r="G16" i="22"/>
  <c r="F16" i="22"/>
  <c r="E16" i="22"/>
  <c r="C16" i="22"/>
  <c r="B16" i="22"/>
  <c r="U15" i="22"/>
  <c r="T15" i="22"/>
  <c r="S15" i="22"/>
  <c r="R15" i="22"/>
  <c r="Q15" i="22"/>
  <c r="P15" i="22"/>
  <c r="E15" i="22"/>
  <c r="S14" i="22"/>
  <c r="R14" i="22"/>
  <c r="Q14" i="22"/>
  <c r="P14" i="22"/>
  <c r="E14" i="22"/>
  <c r="U14" i="22" s="1"/>
  <c r="S13" i="22"/>
  <c r="R13" i="22"/>
  <c r="Q13" i="22"/>
  <c r="P13" i="22"/>
  <c r="E13" i="22"/>
  <c r="U13" i="22" s="1"/>
  <c r="U12" i="22"/>
  <c r="S12" i="22"/>
  <c r="R12" i="22"/>
  <c r="Q12" i="22"/>
  <c r="P12" i="22"/>
  <c r="E12" i="22"/>
  <c r="T12" i="22" s="1"/>
  <c r="S11" i="22"/>
  <c r="R11" i="22"/>
  <c r="Q11" i="22"/>
  <c r="P11" i="22"/>
  <c r="E11" i="22"/>
  <c r="U11" i="22" s="1"/>
  <c r="S10" i="22"/>
  <c r="R10" i="22"/>
  <c r="Q10" i="22"/>
  <c r="P10" i="22"/>
  <c r="E10" i="22"/>
  <c r="U10" i="22" s="1"/>
  <c r="S9" i="22"/>
  <c r="R9" i="22"/>
  <c r="Q9" i="22"/>
  <c r="P9" i="22"/>
  <c r="E9" i="22"/>
  <c r="T96" i="21"/>
  <c r="S96" i="21"/>
  <c r="R96" i="21"/>
  <c r="Q96" i="21"/>
  <c r="P96" i="21"/>
  <c r="E96" i="21"/>
  <c r="U96" i="21" s="1"/>
  <c r="S95" i="21"/>
  <c r="R95" i="21"/>
  <c r="Q95" i="21"/>
  <c r="P95" i="21"/>
  <c r="E95" i="21"/>
  <c r="U95" i="21" s="1"/>
  <c r="T94" i="21"/>
  <c r="S94" i="21"/>
  <c r="R94" i="21"/>
  <c r="Q94" i="21"/>
  <c r="P94" i="21"/>
  <c r="E94" i="21"/>
  <c r="U94" i="21" s="1"/>
  <c r="S93" i="21"/>
  <c r="R93" i="21"/>
  <c r="Q93" i="21"/>
  <c r="P93" i="21"/>
  <c r="E93" i="21"/>
  <c r="U92" i="21"/>
  <c r="S92" i="21"/>
  <c r="R92" i="21"/>
  <c r="Q92" i="21"/>
  <c r="P92" i="21"/>
  <c r="E92" i="21"/>
  <c r="T92" i="21" s="1"/>
  <c r="S91" i="21"/>
  <c r="R91" i="21"/>
  <c r="Q91" i="21"/>
  <c r="P91" i="21"/>
  <c r="E91" i="21"/>
  <c r="S90" i="21"/>
  <c r="R90" i="21"/>
  <c r="Q90" i="21"/>
  <c r="P90" i="21"/>
  <c r="E90" i="21"/>
  <c r="U90" i="21" s="1"/>
  <c r="S89" i="21"/>
  <c r="R89" i="21"/>
  <c r="Q89" i="21"/>
  <c r="P89" i="21"/>
  <c r="E89" i="21"/>
  <c r="U88" i="21"/>
  <c r="S88" i="21"/>
  <c r="R88" i="21"/>
  <c r="Q88" i="21"/>
  <c r="P88" i="21"/>
  <c r="E88" i="21"/>
  <c r="T88" i="21" s="1"/>
  <c r="S86" i="21"/>
  <c r="R86" i="21"/>
  <c r="Q86" i="21"/>
  <c r="P86" i="21"/>
  <c r="E86" i="21"/>
  <c r="O74" i="21"/>
  <c r="N74" i="21"/>
  <c r="M74" i="21"/>
  <c r="L74" i="21"/>
  <c r="K74" i="21"/>
  <c r="J74" i="21"/>
  <c r="I74" i="21"/>
  <c r="H74" i="21"/>
  <c r="G74" i="21"/>
  <c r="F74" i="21"/>
  <c r="C74" i="21"/>
  <c r="B74" i="21"/>
  <c r="E74" i="21" s="1"/>
  <c r="O73" i="21"/>
  <c r="N73" i="21"/>
  <c r="M73" i="21"/>
  <c r="L73" i="21"/>
  <c r="K73" i="21"/>
  <c r="J73" i="21"/>
  <c r="R73" i="21" s="1"/>
  <c r="I73" i="21"/>
  <c r="S73" i="21" s="1"/>
  <c r="H73" i="21"/>
  <c r="G73" i="21"/>
  <c r="F73" i="21"/>
  <c r="C73" i="21"/>
  <c r="B73" i="21"/>
  <c r="O72" i="21"/>
  <c r="N72" i="21"/>
  <c r="M72" i="21"/>
  <c r="L72" i="21"/>
  <c r="K72" i="21"/>
  <c r="J72" i="21"/>
  <c r="R72" i="21" s="1"/>
  <c r="I72" i="21"/>
  <c r="S72" i="21" s="1"/>
  <c r="H72" i="21"/>
  <c r="G72" i="21"/>
  <c r="F72" i="21"/>
  <c r="C72" i="21"/>
  <c r="B72" i="21"/>
  <c r="S71" i="21"/>
  <c r="R71" i="21"/>
  <c r="Q71" i="21"/>
  <c r="P71" i="21"/>
  <c r="E71" i="21"/>
  <c r="S70" i="21"/>
  <c r="R70" i="21"/>
  <c r="Q70" i="21"/>
  <c r="U70" i="21" s="1"/>
  <c r="P70" i="21"/>
  <c r="E70" i="21"/>
  <c r="T70" i="21" s="1"/>
  <c r="O68" i="21"/>
  <c r="N68" i="21"/>
  <c r="M68" i="21"/>
  <c r="L68" i="21"/>
  <c r="K68" i="21"/>
  <c r="J68" i="21"/>
  <c r="R68" i="21" s="1"/>
  <c r="I68" i="21"/>
  <c r="S68" i="21" s="1"/>
  <c r="H68" i="21"/>
  <c r="G68" i="21"/>
  <c r="F68" i="21"/>
  <c r="C68" i="21"/>
  <c r="B68" i="21"/>
  <c r="O67" i="21"/>
  <c r="N67" i="21"/>
  <c r="M67" i="21"/>
  <c r="L67" i="21"/>
  <c r="K67" i="21"/>
  <c r="J67" i="21"/>
  <c r="I67" i="21"/>
  <c r="H67" i="21"/>
  <c r="R67" i="21" s="1"/>
  <c r="G67" i="21"/>
  <c r="F67" i="21"/>
  <c r="C67" i="21"/>
  <c r="B67" i="21"/>
  <c r="E67" i="21" s="1"/>
  <c r="S66" i="21"/>
  <c r="R66" i="21"/>
  <c r="Q66" i="21"/>
  <c r="P66" i="21"/>
  <c r="E66" i="21"/>
  <c r="S65" i="21"/>
  <c r="R65" i="21"/>
  <c r="Q65" i="21"/>
  <c r="P65" i="21"/>
  <c r="E65" i="21"/>
  <c r="U64" i="21"/>
  <c r="T64" i="21"/>
  <c r="S64" i="21"/>
  <c r="R64" i="21"/>
  <c r="Q64" i="21"/>
  <c r="P64" i="21"/>
  <c r="E64" i="21"/>
  <c r="T63" i="21"/>
  <c r="S63" i="21"/>
  <c r="R63" i="21"/>
  <c r="Q63" i="21"/>
  <c r="P63" i="21"/>
  <c r="E63" i="21"/>
  <c r="U63" i="21" s="1"/>
  <c r="S62" i="21"/>
  <c r="R62" i="21"/>
  <c r="Q62" i="21"/>
  <c r="P62" i="21"/>
  <c r="E62" i="21"/>
  <c r="U62" i="21" s="1"/>
  <c r="S60" i="21"/>
  <c r="O60" i="21"/>
  <c r="N60" i="21"/>
  <c r="M60" i="21"/>
  <c r="L60" i="21"/>
  <c r="K60" i="21"/>
  <c r="J60" i="21"/>
  <c r="I60" i="21"/>
  <c r="H60" i="21"/>
  <c r="R60" i="21" s="1"/>
  <c r="C60" i="21"/>
  <c r="B60" i="21"/>
  <c r="S59" i="21"/>
  <c r="R59" i="21"/>
  <c r="Q59" i="21"/>
  <c r="P59" i="21"/>
  <c r="E59" i="21"/>
  <c r="U59" i="21" s="1"/>
  <c r="S58" i="21"/>
  <c r="R58" i="21"/>
  <c r="Q58" i="21"/>
  <c r="P58" i="21"/>
  <c r="E58" i="21"/>
  <c r="U58" i="21" s="1"/>
  <c r="S57" i="21"/>
  <c r="R57" i="21"/>
  <c r="Q57" i="21"/>
  <c r="P57" i="21"/>
  <c r="E57" i="21"/>
  <c r="S56" i="21"/>
  <c r="R56" i="21"/>
  <c r="Q56" i="21"/>
  <c r="P56" i="21"/>
  <c r="E56" i="21"/>
  <c r="U56" i="21" s="1"/>
  <c r="O54" i="21"/>
  <c r="N54" i="21"/>
  <c r="M54" i="21"/>
  <c r="L54" i="21"/>
  <c r="K54" i="21"/>
  <c r="J54" i="21"/>
  <c r="I54" i="21"/>
  <c r="S54" i="21" s="1"/>
  <c r="H54" i="21"/>
  <c r="G54" i="21"/>
  <c r="F54" i="21"/>
  <c r="C54" i="21"/>
  <c r="B54" i="21"/>
  <c r="S53" i="21"/>
  <c r="R53" i="21"/>
  <c r="Q53" i="21"/>
  <c r="P53" i="21"/>
  <c r="E53" i="21"/>
  <c r="T52" i="21"/>
  <c r="S52" i="21"/>
  <c r="R52" i="21"/>
  <c r="Q52" i="21"/>
  <c r="U52" i="21" s="1"/>
  <c r="P52" i="21"/>
  <c r="E52" i="21"/>
  <c r="T51" i="21"/>
  <c r="S51" i="21"/>
  <c r="R51" i="21"/>
  <c r="Q51" i="21"/>
  <c r="P51" i="21"/>
  <c r="E51" i="21"/>
  <c r="U51" i="21" s="1"/>
  <c r="S50" i="21"/>
  <c r="R50" i="21"/>
  <c r="Q50" i="21"/>
  <c r="P50" i="21"/>
  <c r="E50" i="21"/>
  <c r="U50" i="21" s="1"/>
  <c r="S49" i="21"/>
  <c r="R49" i="21"/>
  <c r="Q49" i="21"/>
  <c r="P49" i="21"/>
  <c r="E49" i="21"/>
  <c r="S48" i="21"/>
  <c r="R48" i="21"/>
  <c r="Q48" i="21"/>
  <c r="P48" i="21"/>
  <c r="E48" i="21"/>
  <c r="U48" i="21" s="1"/>
  <c r="S47" i="21"/>
  <c r="R47" i="21"/>
  <c r="Q47" i="21"/>
  <c r="P47" i="21"/>
  <c r="E47" i="21"/>
  <c r="U47" i="21" s="1"/>
  <c r="S46" i="21"/>
  <c r="R46" i="21"/>
  <c r="Q46" i="21"/>
  <c r="P46" i="21"/>
  <c r="E46" i="21"/>
  <c r="U45" i="21"/>
  <c r="T45" i="21"/>
  <c r="S45" i="21"/>
  <c r="R45" i="21"/>
  <c r="Q45" i="21"/>
  <c r="P45" i="21"/>
  <c r="E45" i="21"/>
  <c r="T44" i="21"/>
  <c r="S44" i="21"/>
  <c r="R44" i="21"/>
  <c r="Q44" i="21"/>
  <c r="P44" i="21"/>
  <c r="E44" i="21"/>
  <c r="U44" i="21" s="1"/>
  <c r="S43" i="21"/>
  <c r="R43" i="21"/>
  <c r="Q43" i="21"/>
  <c r="P43" i="21"/>
  <c r="E43" i="21"/>
  <c r="U43" i="21" s="1"/>
  <c r="Q41" i="21"/>
  <c r="O41" i="21"/>
  <c r="N41" i="21"/>
  <c r="M41" i="21"/>
  <c r="L41" i="21"/>
  <c r="K41" i="21"/>
  <c r="J41" i="21"/>
  <c r="I41" i="21"/>
  <c r="S41" i="21" s="1"/>
  <c r="H41" i="21"/>
  <c r="G41" i="21"/>
  <c r="F41" i="21"/>
  <c r="C41" i="21"/>
  <c r="B41" i="21"/>
  <c r="T40" i="21"/>
  <c r="S40" i="21"/>
  <c r="R40" i="21"/>
  <c r="Q40" i="21"/>
  <c r="P40" i="21"/>
  <c r="E40" i="21"/>
  <c r="U40" i="21" s="1"/>
  <c r="S39" i="21"/>
  <c r="R39" i="21"/>
  <c r="Q39" i="21"/>
  <c r="P39" i="21"/>
  <c r="E39" i="21"/>
  <c r="U39" i="21" s="1"/>
  <c r="U38" i="21"/>
  <c r="S38" i="21"/>
  <c r="R38" i="21"/>
  <c r="Q38" i="21"/>
  <c r="P38" i="21"/>
  <c r="E38" i="21"/>
  <c r="T38" i="21" s="1"/>
  <c r="S37" i="21"/>
  <c r="R37" i="21"/>
  <c r="Q37" i="21"/>
  <c r="P37" i="21"/>
  <c r="E37" i="21"/>
  <c r="S36" i="21"/>
  <c r="R36" i="21"/>
  <c r="Q36" i="21"/>
  <c r="P36" i="21"/>
  <c r="E36" i="21"/>
  <c r="U36" i="21" s="1"/>
  <c r="S34" i="21"/>
  <c r="O34" i="21"/>
  <c r="N34" i="21"/>
  <c r="M34" i="21"/>
  <c r="L34" i="21"/>
  <c r="K34" i="21"/>
  <c r="J34" i="21"/>
  <c r="I34" i="21"/>
  <c r="H34" i="21"/>
  <c r="R34" i="21" s="1"/>
  <c r="G34" i="21"/>
  <c r="F34" i="21"/>
  <c r="C34" i="21"/>
  <c r="B34" i="21"/>
  <c r="E34" i="21" s="1"/>
  <c r="S33" i="21"/>
  <c r="R33" i="21"/>
  <c r="Q33" i="21"/>
  <c r="P33" i="21"/>
  <c r="E33" i="21"/>
  <c r="O31" i="21"/>
  <c r="N31" i="21"/>
  <c r="M31" i="21"/>
  <c r="L31" i="21"/>
  <c r="K31" i="21"/>
  <c r="J31" i="21"/>
  <c r="I31" i="21"/>
  <c r="S31" i="21" s="1"/>
  <c r="H31" i="21"/>
  <c r="R31" i="21" s="1"/>
  <c r="G31" i="21"/>
  <c r="F31" i="21"/>
  <c r="C31" i="21"/>
  <c r="B31" i="21"/>
  <c r="E31" i="21" s="1"/>
  <c r="S30" i="21"/>
  <c r="R30" i="21"/>
  <c r="Q30" i="21"/>
  <c r="P30" i="21"/>
  <c r="E30" i="21"/>
  <c r="U30" i="21" s="1"/>
  <c r="S29" i="21"/>
  <c r="R29" i="21"/>
  <c r="Q29" i="21"/>
  <c r="P29" i="21"/>
  <c r="E29" i="21"/>
  <c r="U28" i="21"/>
  <c r="T28" i="21"/>
  <c r="S28" i="21"/>
  <c r="R28" i="21"/>
  <c r="Q28" i="21"/>
  <c r="P28" i="21"/>
  <c r="E28" i="21"/>
  <c r="S27" i="21"/>
  <c r="R27" i="21"/>
  <c r="Q27" i="21"/>
  <c r="P27" i="21"/>
  <c r="E27" i="21"/>
  <c r="U27" i="21" s="1"/>
  <c r="O25" i="21"/>
  <c r="N25" i="21"/>
  <c r="M25" i="21"/>
  <c r="L25" i="21"/>
  <c r="K25" i="21"/>
  <c r="J25" i="21"/>
  <c r="I25" i="21"/>
  <c r="H25" i="21"/>
  <c r="G25" i="21"/>
  <c r="F25" i="21"/>
  <c r="E25" i="21"/>
  <c r="C25" i="21"/>
  <c r="B25" i="21"/>
  <c r="U24" i="21"/>
  <c r="T24" i="21"/>
  <c r="S24" i="21"/>
  <c r="R24" i="21"/>
  <c r="Q24" i="21"/>
  <c r="P24" i="21"/>
  <c r="E24" i="21"/>
  <c r="S23" i="21"/>
  <c r="R23" i="21"/>
  <c r="Q23" i="21"/>
  <c r="P23" i="21"/>
  <c r="E23" i="21"/>
  <c r="U23" i="21" s="1"/>
  <c r="S22" i="21"/>
  <c r="R22" i="21"/>
  <c r="Q22" i="21"/>
  <c r="P22" i="21"/>
  <c r="E22" i="21"/>
  <c r="U22" i="21" s="1"/>
  <c r="U21" i="21"/>
  <c r="S21" i="21"/>
  <c r="R21" i="21"/>
  <c r="Q21" i="21"/>
  <c r="P21" i="21"/>
  <c r="E21" i="21"/>
  <c r="T21" i="21" s="1"/>
  <c r="S20" i="21"/>
  <c r="R20" i="21"/>
  <c r="Q20" i="21"/>
  <c r="P20" i="21"/>
  <c r="E20" i="21"/>
  <c r="U20" i="21" s="1"/>
  <c r="S19" i="21"/>
  <c r="R19" i="21"/>
  <c r="Q19" i="21"/>
  <c r="P19" i="21"/>
  <c r="E19" i="21"/>
  <c r="U19" i="21" s="1"/>
  <c r="S18" i="21"/>
  <c r="R18" i="21"/>
  <c r="Q18" i="21"/>
  <c r="P18" i="21"/>
  <c r="E18" i="21"/>
  <c r="O16" i="21"/>
  <c r="N16" i="21"/>
  <c r="M16" i="21"/>
  <c r="L16" i="21"/>
  <c r="K16" i="21"/>
  <c r="J16" i="21"/>
  <c r="I16" i="21"/>
  <c r="H16" i="21"/>
  <c r="R16" i="21" s="1"/>
  <c r="G16" i="21"/>
  <c r="F16" i="21"/>
  <c r="C16" i="21"/>
  <c r="B16" i="21"/>
  <c r="E16" i="21" s="1"/>
  <c r="S15" i="21"/>
  <c r="R15" i="21"/>
  <c r="Q15" i="21"/>
  <c r="P15" i="21"/>
  <c r="E15" i="21"/>
  <c r="S14" i="21"/>
  <c r="R14" i="21"/>
  <c r="Q14" i="21"/>
  <c r="P14" i="21"/>
  <c r="E14" i="21"/>
  <c r="U14" i="21" s="1"/>
  <c r="U13" i="21"/>
  <c r="S13" i="21"/>
  <c r="R13" i="21"/>
  <c r="Q13" i="21"/>
  <c r="P13" i="21"/>
  <c r="E13" i="21"/>
  <c r="T13" i="21" s="1"/>
  <c r="S12" i="21"/>
  <c r="R12" i="21"/>
  <c r="Q12" i="21"/>
  <c r="P12" i="21"/>
  <c r="E12" i="21"/>
  <c r="S11" i="21"/>
  <c r="R11" i="21"/>
  <c r="Q11" i="21"/>
  <c r="P11" i="21"/>
  <c r="E11" i="21"/>
  <c r="U11" i="21" s="1"/>
  <c r="S10" i="21"/>
  <c r="R10" i="21"/>
  <c r="Q10" i="21"/>
  <c r="P10" i="21"/>
  <c r="E10" i="21"/>
  <c r="U10" i="21" s="1"/>
  <c r="T9" i="21"/>
  <c r="S9" i="21"/>
  <c r="R9" i="21"/>
  <c r="Q9" i="21"/>
  <c r="P9" i="21"/>
  <c r="E9" i="21"/>
  <c r="U9" i="21" s="1"/>
  <c r="S96" i="20"/>
  <c r="R96" i="20"/>
  <c r="Q96" i="20"/>
  <c r="P96" i="20"/>
  <c r="E96" i="20"/>
  <c r="U96" i="20" s="1"/>
  <c r="S95" i="20"/>
  <c r="R95" i="20"/>
  <c r="Q95" i="20"/>
  <c r="P95" i="20"/>
  <c r="E95" i="20"/>
  <c r="U94" i="20"/>
  <c r="T94" i="20"/>
  <c r="S94" i="20"/>
  <c r="R94" i="20"/>
  <c r="Q94" i="20"/>
  <c r="P94" i="20"/>
  <c r="E94" i="20"/>
  <c r="S93" i="20"/>
  <c r="R93" i="20"/>
  <c r="Q93" i="20"/>
  <c r="P93" i="20"/>
  <c r="E93" i="20"/>
  <c r="U93" i="20" s="1"/>
  <c r="S92" i="20"/>
  <c r="R92" i="20"/>
  <c r="Q92" i="20"/>
  <c r="P92" i="20"/>
  <c r="E92" i="20"/>
  <c r="U92" i="20" s="1"/>
  <c r="S91" i="20"/>
  <c r="R91" i="20"/>
  <c r="Q91" i="20"/>
  <c r="P91" i="20"/>
  <c r="E91" i="20"/>
  <c r="U91" i="20" s="1"/>
  <c r="U90" i="20"/>
  <c r="S90" i="20"/>
  <c r="R90" i="20"/>
  <c r="Q90" i="20"/>
  <c r="P90" i="20"/>
  <c r="E90" i="20"/>
  <c r="T90" i="20" s="1"/>
  <c r="S89" i="20"/>
  <c r="R89" i="20"/>
  <c r="Q89" i="20"/>
  <c r="P89" i="20"/>
  <c r="E89" i="20"/>
  <c r="S88" i="20"/>
  <c r="R88" i="20"/>
  <c r="Q88" i="20"/>
  <c r="P88" i="20"/>
  <c r="E88" i="20"/>
  <c r="U88" i="20" s="1"/>
  <c r="S86" i="20"/>
  <c r="R86" i="20"/>
  <c r="Q86" i="20"/>
  <c r="P86" i="20"/>
  <c r="E86" i="20"/>
  <c r="O74" i="20"/>
  <c r="N74" i="20"/>
  <c r="M74" i="20"/>
  <c r="L74" i="20"/>
  <c r="K74" i="20"/>
  <c r="J74" i="20"/>
  <c r="I74" i="20"/>
  <c r="H74" i="20"/>
  <c r="G74" i="20"/>
  <c r="F74" i="20"/>
  <c r="C74" i="20"/>
  <c r="B74" i="20"/>
  <c r="O73" i="20"/>
  <c r="N73" i="20"/>
  <c r="M73" i="20"/>
  <c r="L73" i="20"/>
  <c r="K73" i="20"/>
  <c r="J73" i="20"/>
  <c r="I73" i="20"/>
  <c r="H73" i="20"/>
  <c r="R73" i="20" s="1"/>
  <c r="G73" i="20"/>
  <c r="F73" i="20"/>
  <c r="C73" i="20"/>
  <c r="B73" i="20"/>
  <c r="E73" i="20" s="1"/>
  <c r="O72" i="20"/>
  <c r="N72" i="20"/>
  <c r="M72" i="20"/>
  <c r="L72" i="20"/>
  <c r="K72" i="20"/>
  <c r="J72" i="20"/>
  <c r="I72" i="20"/>
  <c r="H72" i="20"/>
  <c r="R72" i="20" s="1"/>
  <c r="G72" i="20"/>
  <c r="F72" i="20"/>
  <c r="C72" i="20"/>
  <c r="B72" i="20"/>
  <c r="E72" i="20" s="1"/>
  <c r="S71" i="20"/>
  <c r="R71" i="20"/>
  <c r="Q71" i="20"/>
  <c r="P71" i="20"/>
  <c r="E71" i="20"/>
  <c r="U71" i="20" s="1"/>
  <c r="S70" i="20"/>
  <c r="R70" i="20"/>
  <c r="Q70" i="20"/>
  <c r="P70" i="20"/>
  <c r="E70" i="20"/>
  <c r="U70" i="20" s="1"/>
  <c r="O68" i="20"/>
  <c r="N68" i="20"/>
  <c r="M68" i="20"/>
  <c r="L68" i="20"/>
  <c r="K68" i="20"/>
  <c r="J68" i="20"/>
  <c r="I68" i="20"/>
  <c r="H68" i="20"/>
  <c r="G68" i="20"/>
  <c r="F68" i="20"/>
  <c r="C68" i="20"/>
  <c r="B68" i="20"/>
  <c r="O67" i="20"/>
  <c r="N67" i="20"/>
  <c r="M67" i="20"/>
  <c r="L67" i="20"/>
  <c r="K67" i="20"/>
  <c r="J67" i="20"/>
  <c r="I67" i="20"/>
  <c r="S67" i="20" s="1"/>
  <c r="H67" i="20"/>
  <c r="R67" i="20" s="1"/>
  <c r="G67" i="20"/>
  <c r="F67" i="20"/>
  <c r="C67" i="20"/>
  <c r="B67" i="20"/>
  <c r="E67" i="20" s="1"/>
  <c r="S66" i="20"/>
  <c r="R66" i="20"/>
  <c r="Q66" i="20"/>
  <c r="P66" i="20"/>
  <c r="E66" i="20"/>
  <c r="U66" i="20" s="1"/>
  <c r="S65" i="20"/>
  <c r="R65" i="20"/>
  <c r="Q65" i="20"/>
  <c r="P65" i="20"/>
  <c r="E65" i="20"/>
  <c r="S64" i="20"/>
  <c r="R64" i="20"/>
  <c r="Q64" i="20"/>
  <c r="P64" i="20"/>
  <c r="E64" i="20"/>
  <c r="T64" i="20" s="1"/>
  <c r="U63" i="20"/>
  <c r="T63" i="20"/>
  <c r="S63" i="20"/>
  <c r="R63" i="20"/>
  <c r="Q63" i="20"/>
  <c r="P63" i="20"/>
  <c r="E63" i="20"/>
  <c r="U62" i="20"/>
  <c r="T62" i="20"/>
  <c r="S62" i="20"/>
  <c r="R62" i="20"/>
  <c r="Q62" i="20"/>
  <c r="P62" i="20"/>
  <c r="E62" i="20"/>
  <c r="O60" i="20"/>
  <c r="N60" i="20"/>
  <c r="M60" i="20"/>
  <c r="L60" i="20"/>
  <c r="K60" i="20"/>
  <c r="J60" i="20"/>
  <c r="I60" i="20"/>
  <c r="S60" i="20" s="1"/>
  <c r="H60" i="20"/>
  <c r="R60" i="20" s="1"/>
  <c r="C60" i="20"/>
  <c r="B60" i="20"/>
  <c r="S59" i="20"/>
  <c r="R59" i="20"/>
  <c r="Q59" i="20"/>
  <c r="P59" i="20"/>
  <c r="E59" i="20"/>
  <c r="U59" i="20" s="1"/>
  <c r="S58" i="20"/>
  <c r="R58" i="20"/>
  <c r="Q58" i="20"/>
  <c r="P58" i="20"/>
  <c r="E58" i="20"/>
  <c r="U58" i="20" s="1"/>
  <c r="S57" i="20"/>
  <c r="R57" i="20"/>
  <c r="Q57" i="20"/>
  <c r="P57" i="20"/>
  <c r="E57" i="20"/>
  <c r="U57" i="20" s="1"/>
  <c r="S56" i="20"/>
  <c r="R56" i="20"/>
  <c r="Q56" i="20"/>
  <c r="P56" i="20"/>
  <c r="E56" i="20"/>
  <c r="O54" i="20"/>
  <c r="N54" i="20"/>
  <c r="M54" i="20"/>
  <c r="L54" i="20"/>
  <c r="K54" i="20"/>
  <c r="J54" i="20"/>
  <c r="I54" i="20"/>
  <c r="S54" i="20" s="1"/>
  <c r="H54" i="20"/>
  <c r="G54" i="20"/>
  <c r="F54" i="20"/>
  <c r="C54" i="20"/>
  <c r="B54" i="20"/>
  <c r="S53" i="20"/>
  <c r="R53" i="20"/>
  <c r="Q53" i="20"/>
  <c r="P53" i="20"/>
  <c r="E53" i="20"/>
  <c r="U52" i="20"/>
  <c r="S52" i="20"/>
  <c r="R52" i="20"/>
  <c r="Q52" i="20"/>
  <c r="P52" i="20"/>
  <c r="E52" i="20"/>
  <c r="S51" i="20"/>
  <c r="R51" i="20"/>
  <c r="Q51" i="20"/>
  <c r="P51" i="20"/>
  <c r="E51" i="20"/>
  <c r="S50" i="20"/>
  <c r="R50" i="20"/>
  <c r="Q50" i="20"/>
  <c r="P50" i="20"/>
  <c r="E50" i="20"/>
  <c r="U50" i="20" s="1"/>
  <c r="S49" i="20"/>
  <c r="R49" i="20"/>
  <c r="Q49" i="20"/>
  <c r="P49" i="20"/>
  <c r="E49" i="20"/>
  <c r="U49" i="20" s="1"/>
  <c r="S48" i="20"/>
  <c r="R48" i="20"/>
  <c r="Q48" i="20"/>
  <c r="P48" i="20"/>
  <c r="E48" i="20"/>
  <c r="U48" i="20" s="1"/>
  <c r="S47" i="20"/>
  <c r="R47" i="20"/>
  <c r="Q47" i="20"/>
  <c r="P47" i="20"/>
  <c r="E47" i="20"/>
  <c r="S46" i="20"/>
  <c r="R46" i="20"/>
  <c r="Q46" i="20"/>
  <c r="P46" i="20"/>
  <c r="E46" i="20"/>
  <c r="S45" i="20"/>
  <c r="R45" i="20"/>
  <c r="Q45" i="20"/>
  <c r="P45" i="20"/>
  <c r="E45" i="20"/>
  <c r="S44" i="20"/>
  <c r="R44" i="20"/>
  <c r="Q44" i="20"/>
  <c r="P44" i="20"/>
  <c r="E44" i="20"/>
  <c r="U44" i="20" s="1"/>
  <c r="U43" i="20"/>
  <c r="S43" i="20"/>
  <c r="R43" i="20"/>
  <c r="Q43" i="20"/>
  <c r="P43" i="20"/>
  <c r="E43" i="20"/>
  <c r="T43" i="20" s="1"/>
  <c r="Q41" i="20"/>
  <c r="O41" i="20"/>
  <c r="N41" i="20"/>
  <c r="M41" i="20"/>
  <c r="L41" i="20"/>
  <c r="K41" i="20"/>
  <c r="J41" i="20"/>
  <c r="I41" i="20"/>
  <c r="S41" i="20" s="1"/>
  <c r="H41" i="20"/>
  <c r="G41" i="20"/>
  <c r="F41" i="20"/>
  <c r="C41" i="20"/>
  <c r="B41" i="20"/>
  <c r="E41" i="20" s="1"/>
  <c r="T40" i="20"/>
  <c r="S40" i="20"/>
  <c r="R40" i="20"/>
  <c r="Q40" i="20"/>
  <c r="P40" i="20"/>
  <c r="E40" i="20"/>
  <c r="U40" i="20" s="1"/>
  <c r="U39" i="20"/>
  <c r="S39" i="20"/>
  <c r="R39" i="20"/>
  <c r="Q39" i="20"/>
  <c r="P39" i="20"/>
  <c r="T39" i="20" s="1"/>
  <c r="E39" i="20"/>
  <c r="S38" i="20"/>
  <c r="R38" i="20"/>
  <c r="Q38" i="20"/>
  <c r="P38" i="20"/>
  <c r="E38" i="20"/>
  <c r="U38" i="20" s="1"/>
  <c r="S37" i="20"/>
  <c r="R37" i="20"/>
  <c r="Q37" i="20"/>
  <c r="P37" i="20"/>
  <c r="E37" i="20"/>
  <c r="S36" i="20"/>
  <c r="R36" i="20"/>
  <c r="Q36" i="20"/>
  <c r="U36" i="20" s="1"/>
  <c r="P36" i="20"/>
  <c r="T36" i="20" s="1"/>
  <c r="E36" i="20"/>
  <c r="O34" i="20"/>
  <c r="N34" i="20"/>
  <c r="M34" i="20"/>
  <c r="L34" i="20"/>
  <c r="K34" i="20"/>
  <c r="J34" i="20"/>
  <c r="R34" i="20" s="1"/>
  <c r="I34" i="20"/>
  <c r="H34" i="20"/>
  <c r="G34" i="20"/>
  <c r="F34" i="20"/>
  <c r="C34" i="20"/>
  <c r="B34" i="20"/>
  <c r="E34" i="20" s="1"/>
  <c r="S33" i="20"/>
  <c r="R33" i="20"/>
  <c r="Q33" i="20"/>
  <c r="P33" i="20"/>
  <c r="E33" i="20"/>
  <c r="U33" i="20" s="1"/>
  <c r="O31" i="20"/>
  <c r="N31" i="20"/>
  <c r="M31" i="20"/>
  <c r="L31" i="20"/>
  <c r="K31" i="20"/>
  <c r="J31" i="20"/>
  <c r="I31" i="20"/>
  <c r="S31" i="20" s="1"/>
  <c r="H31" i="20"/>
  <c r="R31" i="20" s="1"/>
  <c r="G31" i="20"/>
  <c r="F31" i="20"/>
  <c r="C31" i="20"/>
  <c r="B31" i="20"/>
  <c r="S30" i="20"/>
  <c r="R30" i="20"/>
  <c r="Q30" i="20"/>
  <c r="P30" i="20"/>
  <c r="E30" i="20"/>
  <c r="S29" i="20"/>
  <c r="R29" i="20"/>
  <c r="Q29" i="20"/>
  <c r="P29" i="20"/>
  <c r="E29" i="20"/>
  <c r="U29" i="20" s="1"/>
  <c r="S28" i="20"/>
  <c r="R28" i="20"/>
  <c r="Q28" i="20"/>
  <c r="P28" i="20"/>
  <c r="E28" i="20"/>
  <c r="S27" i="20"/>
  <c r="R27" i="20"/>
  <c r="Q27" i="20"/>
  <c r="P27" i="20"/>
  <c r="E27" i="20"/>
  <c r="T27" i="20" s="1"/>
  <c r="O25" i="20"/>
  <c r="N25" i="20"/>
  <c r="M25" i="20"/>
  <c r="L25" i="20"/>
  <c r="K25" i="20"/>
  <c r="J25" i="20"/>
  <c r="I25" i="20"/>
  <c r="H25" i="20"/>
  <c r="P25" i="20" s="1"/>
  <c r="G25" i="20"/>
  <c r="F25" i="20"/>
  <c r="C25" i="20"/>
  <c r="B25" i="20"/>
  <c r="E25" i="20" s="1"/>
  <c r="U24" i="20"/>
  <c r="S24" i="20"/>
  <c r="R24" i="20"/>
  <c r="Q24" i="20"/>
  <c r="P24" i="20"/>
  <c r="E24" i="20"/>
  <c r="T24" i="20" s="1"/>
  <c r="S23" i="20"/>
  <c r="R23" i="20"/>
  <c r="Q23" i="20"/>
  <c r="P23" i="20"/>
  <c r="E23" i="20"/>
  <c r="U23" i="20" s="1"/>
  <c r="U22" i="20"/>
  <c r="S22" i="20"/>
  <c r="R22" i="20"/>
  <c r="Q22" i="20"/>
  <c r="P22" i="20"/>
  <c r="E22" i="20"/>
  <c r="T22" i="20" s="1"/>
  <c r="S21" i="20"/>
  <c r="R21" i="20"/>
  <c r="Q21" i="20"/>
  <c r="P21" i="20"/>
  <c r="E21" i="20"/>
  <c r="S20" i="20"/>
  <c r="R20" i="20"/>
  <c r="Q20" i="20"/>
  <c r="P20" i="20"/>
  <c r="E20" i="20"/>
  <c r="S19" i="20"/>
  <c r="R19" i="20"/>
  <c r="Q19" i="20"/>
  <c r="P19" i="20"/>
  <c r="E19" i="20"/>
  <c r="U19" i="20" s="1"/>
  <c r="S18" i="20"/>
  <c r="R18" i="20"/>
  <c r="Q18" i="20"/>
  <c r="P18" i="20"/>
  <c r="E18" i="20"/>
  <c r="T18" i="20" s="1"/>
  <c r="O16" i="20"/>
  <c r="N16" i="20"/>
  <c r="M16" i="20"/>
  <c r="L16" i="20"/>
  <c r="K16" i="20"/>
  <c r="J16" i="20"/>
  <c r="I16" i="20"/>
  <c r="H16" i="20"/>
  <c r="R16" i="20" s="1"/>
  <c r="G16" i="20"/>
  <c r="F16" i="20"/>
  <c r="C16" i="20"/>
  <c r="B16" i="20"/>
  <c r="U15" i="20"/>
  <c r="S15" i="20"/>
  <c r="R15" i="20"/>
  <c r="Q15" i="20"/>
  <c r="P15" i="20"/>
  <c r="E15" i="20"/>
  <c r="T15" i="20" s="1"/>
  <c r="S14" i="20"/>
  <c r="R14" i="20"/>
  <c r="Q14" i="20"/>
  <c r="P14" i="20"/>
  <c r="E14" i="20"/>
  <c r="U14" i="20" s="1"/>
  <c r="S13" i="20"/>
  <c r="R13" i="20"/>
  <c r="Q13" i="20"/>
  <c r="P13" i="20"/>
  <c r="E13" i="20"/>
  <c r="S12" i="20"/>
  <c r="R12" i="20"/>
  <c r="Q12" i="20"/>
  <c r="P12" i="20"/>
  <c r="E12" i="20"/>
  <c r="S11" i="20"/>
  <c r="R11" i="20"/>
  <c r="Q11" i="20"/>
  <c r="P11" i="20"/>
  <c r="E11" i="20"/>
  <c r="S10" i="20"/>
  <c r="R10" i="20"/>
  <c r="Q10" i="20"/>
  <c r="P10" i="20"/>
  <c r="E10" i="20"/>
  <c r="S9" i="20"/>
  <c r="R9" i="20"/>
  <c r="Q9" i="20"/>
  <c r="P9" i="20"/>
  <c r="E9" i="20"/>
  <c r="U9" i="20" s="1"/>
  <c r="S96" i="19"/>
  <c r="R96" i="19"/>
  <c r="Q96" i="19"/>
  <c r="P96" i="19"/>
  <c r="E96" i="19"/>
  <c r="U96" i="19" s="1"/>
  <c r="T95" i="19"/>
  <c r="S95" i="19"/>
  <c r="R95" i="19"/>
  <c r="Q95" i="19"/>
  <c r="P95" i="19"/>
  <c r="E95" i="19"/>
  <c r="U95" i="19" s="1"/>
  <c r="S94" i="19"/>
  <c r="R94" i="19"/>
  <c r="Q94" i="19"/>
  <c r="P94" i="19"/>
  <c r="E94" i="19"/>
  <c r="S93" i="19"/>
  <c r="R93" i="19"/>
  <c r="Q93" i="19"/>
  <c r="P93" i="19"/>
  <c r="E93" i="19"/>
  <c r="U93" i="19" s="1"/>
  <c r="S92" i="19"/>
  <c r="R92" i="19"/>
  <c r="Q92" i="19"/>
  <c r="P92" i="19"/>
  <c r="E92" i="19"/>
  <c r="S91" i="19"/>
  <c r="R91" i="19"/>
  <c r="Q91" i="19"/>
  <c r="P91" i="19"/>
  <c r="E91" i="19"/>
  <c r="S90" i="19"/>
  <c r="R90" i="19"/>
  <c r="Q90" i="19"/>
  <c r="P90" i="19"/>
  <c r="E90" i="19"/>
  <c r="S89" i="19"/>
  <c r="R89" i="19"/>
  <c r="Q89" i="19"/>
  <c r="P89" i="19"/>
  <c r="E89" i="19"/>
  <c r="S88" i="19"/>
  <c r="R88" i="19"/>
  <c r="Q88" i="19"/>
  <c r="P88" i="19"/>
  <c r="E88" i="19"/>
  <c r="U88" i="19" s="1"/>
  <c r="S86" i="19"/>
  <c r="R86" i="19"/>
  <c r="Q86" i="19"/>
  <c r="P86" i="19"/>
  <c r="E86" i="19"/>
  <c r="U86" i="19" s="1"/>
  <c r="O74" i="19"/>
  <c r="N74" i="19"/>
  <c r="M74" i="19"/>
  <c r="L74" i="19"/>
  <c r="K74" i="19"/>
  <c r="J74" i="19"/>
  <c r="I74" i="19"/>
  <c r="S74" i="19" s="1"/>
  <c r="H74" i="19"/>
  <c r="R74" i="19" s="1"/>
  <c r="G74" i="19"/>
  <c r="F74" i="19"/>
  <c r="C74" i="19"/>
  <c r="B74" i="19"/>
  <c r="O73" i="19"/>
  <c r="N73" i="19"/>
  <c r="M73" i="19"/>
  <c r="L73" i="19"/>
  <c r="K73" i="19"/>
  <c r="J73" i="19"/>
  <c r="R73" i="19" s="1"/>
  <c r="I73" i="19"/>
  <c r="H73" i="19"/>
  <c r="G73" i="19"/>
  <c r="F73" i="19"/>
  <c r="C73" i="19"/>
  <c r="B73" i="19"/>
  <c r="S72" i="19"/>
  <c r="O72" i="19"/>
  <c r="N72" i="19"/>
  <c r="M72" i="19"/>
  <c r="L72" i="19"/>
  <c r="K72" i="19"/>
  <c r="J72" i="19"/>
  <c r="I72" i="19"/>
  <c r="H72" i="19"/>
  <c r="G72" i="19"/>
  <c r="F72" i="19"/>
  <c r="C72" i="19"/>
  <c r="B72" i="19"/>
  <c r="E72" i="19" s="1"/>
  <c r="S71" i="19"/>
  <c r="R71" i="19"/>
  <c r="Q71" i="19"/>
  <c r="P71" i="19"/>
  <c r="E71" i="19"/>
  <c r="S70" i="19"/>
  <c r="R70" i="19"/>
  <c r="Q70" i="19"/>
  <c r="P70" i="19"/>
  <c r="E70" i="19"/>
  <c r="U70" i="19" s="1"/>
  <c r="O68" i="19"/>
  <c r="N68" i="19"/>
  <c r="M68" i="19"/>
  <c r="L68" i="19"/>
  <c r="K68" i="19"/>
  <c r="J68" i="19"/>
  <c r="I68" i="19"/>
  <c r="S68" i="19" s="1"/>
  <c r="H68" i="19"/>
  <c r="R68" i="19" s="1"/>
  <c r="G68" i="19"/>
  <c r="F68" i="19"/>
  <c r="C68" i="19"/>
  <c r="B68" i="19"/>
  <c r="O67" i="19"/>
  <c r="N67" i="19"/>
  <c r="M67" i="19"/>
  <c r="L67" i="19"/>
  <c r="K67" i="19"/>
  <c r="J67" i="19"/>
  <c r="I67" i="19"/>
  <c r="S67" i="19" s="1"/>
  <c r="H67" i="19"/>
  <c r="R67" i="19" s="1"/>
  <c r="G67" i="19"/>
  <c r="F67" i="19"/>
  <c r="C67" i="19"/>
  <c r="B67" i="19"/>
  <c r="S66" i="19"/>
  <c r="R66" i="19"/>
  <c r="Q66" i="19"/>
  <c r="P66" i="19"/>
  <c r="E66" i="19"/>
  <c r="T66" i="19" s="1"/>
  <c r="U65" i="19"/>
  <c r="T65" i="19"/>
  <c r="S65" i="19"/>
  <c r="R65" i="19"/>
  <c r="Q65" i="19"/>
  <c r="P65" i="19"/>
  <c r="E65" i="19"/>
  <c r="T64" i="19"/>
  <c r="S64" i="19"/>
  <c r="R64" i="19"/>
  <c r="Q64" i="19"/>
  <c r="P64" i="19"/>
  <c r="E64" i="19"/>
  <c r="U64" i="19" s="1"/>
  <c r="S63" i="19"/>
  <c r="R63" i="19"/>
  <c r="Q63" i="19"/>
  <c r="P63" i="19"/>
  <c r="E63" i="19"/>
  <c r="T63" i="19" s="1"/>
  <c r="S62" i="19"/>
  <c r="R62" i="19"/>
  <c r="Q62" i="19"/>
  <c r="P62" i="19"/>
  <c r="E62" i="19"/>
  <c r="U62" i="19" s="1"/>
  <c r="O60" i="19"/>
  <c r="N60" i="19"/>
  <c r="M60" i="19"/>
  <c r="L60" i="19"/>
  <c r="K60" i="19"/>
  <c r="J60" i="19"/>
  <c r="I60" i="19"/>
  <c r="S60" i="19" s="1"/>
  <c r="H60" i="19"/>
  <c r="C60" i="19"/>
  <c r="B60" i="19"/>
  <c r="E60" i="19" s="1"/>
  <c r="S59" i="19"/>
  <c r="R59" i="19"/>
  <c r="Q59" i="19"/>
  <c r="P59" i="19"/>
  <c r="E59" i="19"/>
  <c r="S58" i="19"/>
  <c r="R58" i="19"/>
  <c r="Q58" i="19"/>
  <c r="P58" i="19"/>
  <c r="E58" i="19"/>
  <c r="S57" i="19"/>
  <c r="R57" i="19"/>
  <c r="Q57" i="19"/>
  <c r="P57" i="19"/>
  <c r="E57" i="19"/>
  <c r="T57" i="19" s="1"/>
  <c r="U56" i="19"/>
  <c r="S56" i="19"/>
  <c r="R56" i="19"/>
  <c r="Q56" i="19"/>
  <c r="P56" i="19"/>
  <c r="E56" i="19"/>
  <c r="T56" i="19" s="1"/>
  <c r="O54" i="19"/>
  <c r="N54" i="19"/>
  <c r="M54" i="19"/>
  <c r="L54" i="19"/>
  <c r="K54" i="19"/>
  <c r="J54" i="19"/>
  <c r="I54" i="19"/>
  <c r="S54" i="19" s="1"/>
  <c r="H54" i="19"/>
  <c r="G54" i="19"/>
  <c r="F54" i="19"/>
  <c r="C54" i="19"/>
  <c r="E54" i="19" s="1"/>
  <c r="B54" i="19"/>
  <c r="T53" i="19"/>
  <c r="S53" i="19"/>
  <c r="R53" i="19"/>
  <c r="Q53" i="19"/>
  <c r="P53" i="19"/>
  <c r="E53" i="19"/>
  <c r="U53" i="19" s="1"/>
  <c r="S52" i="19"/>
  <c r="R52" i="19"/>
  <c r="Q52" i="19"/>
  <c r="P52" i="19"/>
  <c r="E52" i="19"/>
  <c r="U52" i="19" s="1"/>
  <c r="S51" i="19"/>
  <c r="R51" i="19"/>
  <c r="Q51" i="19"/>
  <c r="P51" i="19"/>
  <c r="E51" i="19"/>
  <c r="T51" i="19" s="1"/>
  <c r="S50" i="19"/>
  <c r="R50" i="19"/>
  <c r="Q50" i="19"/>
  <c r="P50" i="19"/>
  <c r="E50" i="19"/>
  <c r="S49" i="19"/>
  <c r="R49" i="19"/>
  <c r="Q49" i="19"/>
  <c r="P49" i="19"/>
  <c r="E49" i="19"/>
  <c r="U49" i="19" s="1"/>
  <c r="S48" i="19"/>
  <c r="R48" i="19"/>
  <c r="Q48" i="19"/>
  <c r="P48" i="19"/>
  <c r="E48" i="19"/>
  <c r="S47" i="19"/>
  <c r="R47" i="19"/>
  <c r="Q47" i="19"/>
  <c r="P47" i="19"/>
  <c r="E47" i="19"/>
  <c r="S46" i="19"/>
  <c r="R46" i="19"/>
  <c r="Q46" i="19"/>
  <c r="P46" i="19"/>
  <c r="E46" i="19"/>
  <c r="T46" i="19" s="1"/>
  <c r="U45" i="19"/>
  <c r="S45" i="19"/>
  <c r="R45" i="19"/>
  <c r="Q45" i="19"/>
  <c r="P45" i="19"/>
  <c r="E45" i="19"/>
  <c r="T45" i="19" s="1"/>
  <c r="T44" i="19"/>
  <c r="S44" i="19"/>
  <c r="R44" i="19"/>
  <c r="Q44" i="19"/>
  <c r="P44" i="19"/>
  <c r="E44" i="19"/>
  <c r="U44" i="19" s="1"/>
  <c r="U43" i="19"/>
  <c r="S43" i="19"/>
  <c r="R43" i="19"/>
  <c r="Q43" i="19"/>
  <c r="P43" i="19"/>
  <c r="E43" i="19"/>
  <c r="T43" i="19" s="1"/>
  <c r="S41" i="19"/>
  <c r="O41" i="19"/>
  <c r="N41" i="19"/>
  <c r="M41" i="19"/>
  <c r="L41" i="19"/>
  <c r="K41" i="19"/>
  <c r="J41" i="19"/>
  <c r="I41" i="19"/>
  <c r="H41" i="19"/>
  <c r="R41" i="19" s="1"/>
  <c r="G41" i="19"/>
  <c r="F41" i="19"/>
  <c r="C41" i="19"/>
  <c r="B41" i="19"/>
  <c r="E41" i="19" s="1"/>
  <c r="S40" i="19"/>
  <c r="R40" i="19"/>
  <c r="Q40" i="19"/>
  <c r="P40" i="19"/>
  <c r="E40" i="19"/>
  <c r="U40" i="19" s="1"/>
  <c r="S39" i="19"/>
  <c r="R39" i="19"/>
  <c r="Q39" i="19"/>
  <c r="P39" i="19"/>
  <c r="E39" i="19"/>
  <c r="U39" i="19" s="1"/>
  <c r="S38" i="19"/>
  <c r="R38" i="19"/>
  <c r="Q38" i="19"/>
  <c r="P38" i="19"/>
  <c r="E38" i="19"/>
  <c r="U38" i="19" s="1"/>
  <c r="S37" i="19"/>
  <c r="R37" i="19"/>
  <c r="Q37" i="19"/>
  <c r="P37" i="19"/>
  <c r="E37" i="19"/>
  <c r="S36" i="19"/>
  <c r="R36" i="19"/>
  <c r="Q36" i="19"/>
  <c r="P36" i="19"/>
  <c r="E36" i="19"/>
  <c r="O34" i="19"/>
  <c r="N34" i="19"/>
  <c r="M34" i="19"/>
  <c r="L34" i="19"/>
  <c r="K34" i="19"/>
  <c r="J34" i="19"/>
  <c r="I34" i="19"/>
  <c r="S34" i="19" s="1"/>
  <c r="H34" i="19"/>
  <c r="R34" i="19" s="1"/>
  <c r="G34" i="19"/>
  <c r="F34" i="19"/>
  <c r="C34" i="19"/>
  <c r="B34" i="19"/>
  <c r="S33" i="19"/>
  <c r="R33" i="19"/>
  <c r="Q33" i="19"/>
  <c r="P33" i="19"/>
  <c r="E33" i="19"/>
  <c r="O31" i="19"/>
  <c r="N31" i="19"/>
  <c r="M31" i="19"/>
  <c r="L31" i="19"/>
  <c r="K31" i="19"/>
  <c r="J31" i="19"/>
  <c r="I31" i="19"/>
  <c r="S31" i="19" s="1"/>
  <c r="H31" i="19"/>
  <c r="R31" i="19" s="1"/>
  <c r="G31" i="19"/>
  <c r="F31" i="19"/>
  <c r="C31" i="19"/>
  <c r="B31" i="19"/>
  <c r="E31" i="19" s="1"/>
  <c r="S30" i="19"/>
  <c r="R30" i="19"/>
  <c r="Q30" i="19"/>
  <c r="P30" i="19"/>
  <c r="E30" i="19"/>
  <c r="S29" i="19"/>
  <c r="R29" i="19"/>
  <c r="Q29" i="19"/>
  <c r="P29" i="19"/>
  <c r="E29" i="19"/>
  <c r="T29" i="19" s="1"/>
  <c r="T28" i="19"/>
  <c r="S28" i="19"/>
  <c r="R28" i="19"/>
  <c r="Q28" i="19"/>
  <c r="P28" i="19"/>
  <c r="E28" i="19"/>
  <c r="U28" i="19" s="1"/>
  <c r="T27" i="19"/>
  <c r="S27" i="19"/>
  <c r="R27" i="19"/>
  <c r="Q27" i="19"/>
  <c r="P27" i="19"/>
  <c r="E27" i="19"/>
  <c r="U27" i="19" s="1"/>
  <c r="O25" i="19"/>
  <c r="N25" i="19"/>
  <c r="M25" i="19"/>
  <c r="L25" i="19"/>
  <c r="K25" i="19"/>
  <c r="J25" i="19"/>
  <c r="I25" i="19"/>
  <c r="S25" i="19" s="1"/>
  <c r="H25" i="19"/>
  <c r="R25" i="19" s="1"/>
  <c r="G25" i="19"/>
  <c r="F25" i="19"/>
  <c r="C25" i="19"/>
  <c r="B25" i="19"/>
  <c r="T24" i="19"/>
  <c r="S24" i="19"/>
  <c r="R24" i="19"/>
  <c r="Q24" i="19"/>
  <c r="P24" i="19"/>
  <c r="E24" i="19"/>
  <c r="U24" i="19" s="1"/>
  <c r="S23" i="19"/>
  <c r="R23" i="19"/>
  <c r="Q23" i="19"/>
  <c r="P23" i="19"/>
  <c r="E23" i="19"/>
  <c r="U23" i="19" s="1"/>
  <c r="U22" i="19"/>
  <c r="T22" i="19"/>
  <c r="S22" i="19"/>
  <c r="R22" i="19"/>
  <c r="Q22" i="19"/>
  <c r="P22" i="19"/>
  <c r="E22" i="19"/>
  <c r="S21" i="19"/>
  <c r="R21" i="19"/>
  <c r="Q21" i="19"/>
  <c r="P21" i="19"/>
  <c r="E21" i="19"/>
  <c r="S20" i="19"/>
  <c r="R20" i="19"/>
  <c r="Q20" i="19"/>
  <c r="P20" i="19"/>
  <c r="E20" i="19"/>
  <c r="S19" i="19"/>
  <c r="R19" i="19"/>
  <c r="Q19" i="19"/>
  <c r="P19" i="19"/>
  <c r="E19" i="19"/>
  <c r="S18" i="19"/>
  <c r="R18" i="19"/>
  <c r="Q18" i="19"/>
  <c r="P18" i="19"/>
  <c r="E18" i="19"/>
  <c r="O16" i="19"/>
  <c r="N16" i="19"/>
  <c r="M16" i="19"/>
  <c r="L16" i="19"/>
  <c r="K16" i="19"/>
  <c r="J16" i="19"/>
  <c r="I16" i="19"/>
  <c r="H16" i="19"/>
  <c r="G16" i="19"/>
  <c r="F16" i="19"/>
  <c r="C16" i="19"/>
  <c r="B16" i="19"/>
  <c r="E16" i="19" s="1"/>
  <c r="S15" i="19"/>
  <c r="R15" i="19"/>
  <c r="Q15" i="19"/>
  <c r="P15" i="19"/>
  <c r="E15" i="19"/>
  <c r="T15" i="19" s="1"/>
  <c r="T14" i="19"/>
  <c r="S14" i="19"/>
  <c r="R14" i="19"/>
  <c r="Q14" i="19"/>
  <c r="P14" i="19"/>
  <c r="E14" i="19"/>
  <c r="U14" i="19" s="1"/>
  <c r="T13" i="19"/>
  <c r="S13" i="19"/>
  <c r="R13" i="19"/>
  <c r="Q13" i="19"/>
  <c r="P13" i="19"/>
  <c r="E13" i="19"/>
  <c r="U13" i="19" s="1"/>
  <c r="S12" i="19"/>
  <c r="R12" i="19"/>
  <c r="Q12" i="19"/>
  <c r="P12" i="19"/>
  <c r="E12" i="19"/>
  <c r="U12" i="19" s="1"/>
  <c r="T11" i="19"/>
  <c r="S11" i="19"/>
  <c r="R11" i="19"/>
  <c r="Q11" i="19"/>
  <c r="P11" i="19"/>
  <c r="E11" i="19"/>
  <c r="U11" i="19" s="1"/>
  <c r="S10" i="19"/>
  <c r="R10" i="19"/>
  <c r="Q10" i="19"/>
  <c r="U10" i="19" s="1"/>
  <c r="P10" i="19"/>
  <c r="E10" i="19"/>
  <c r="S9" i="19"/>
  <c r="R9" i="19"/>
  <c r="Q9" i="19"/>
  <c r="P9" i="19"/>
  <c r="E9" i="19"/>
  <c r="S96" i="18"/>
  <c r="R96" i="18"/>
  <c r="Q96" i="18"/>
  <c r="P96" i="18"/>
  <c r="E96" i="18"/>
  <c r="U95" i="18"/>
  <c r="S95" i="18"/>
  <c r="R95" i="18"/>
  <c r="Q95" i="18"/>
  <c r="P95" i="18"/>
  <c r="E95" i="18"/>
  <c r="T95" i="18" s="1"/>
  <c r="S94" i="18"/>
  <c r="R94" i="18"/>
  <c r="Q94" i="18"/>
  <c r="P94" i="18"/>
  <c r="E94" i="18"/>
  <c r="U94" i="18" s="1"/>
  <c r="S93" i="18"/>
  <c r="R93" i="18"/>
  <c r="Q93" i="18"/>
  <c r="P93" i="18"/>
  <c r="E93" i="18"/>
  <c r="S92" i="18"/>
  <c r="R92" i="18"/>
  <c r="Q92" i="18"/>
  <c r="P92" i="18"/>
  <c r="E92" i="18"/>
  <c r="U92" i="18" s="1"/>
  <c r="U91" i="18"/>
  <c r="S91" i="18"/>
  <c r="R91" i="18"/>
  <c r="Q91" i="18"/>
  <c r="P91" i="18"/>
  <c r="E91" i="18"/>
  <c r="T91" i="18" s="1"/>
  <c r="T90" i="18"/>
  <c r="S90" i="18"/>
  <c r="R90" i="18"/>
  <c r="Q90" i="18"/>
  <c r="P90" i="18"/>
  <c r="E90" i="18"/>
  <c r="U90" i="18" s="1"/>
  <c r="S89" i="18"/>
  <c r="R89" i="18"/>
  <c r="Q89" i="18"/>
  <c r="P89" i="18"/>
  <c r="E89" i="18"/>
  <c r="S88" i="18"/>
  <c r="R88" i="18"/>
  <c r="Q88" i="18"/>
  <c r="P88" i="18"/>
  <c r="E88" i="18"/>
  <c r="S86" i="18"/>
  <c r="R86" i="18"/>
  <c r="Q86" i="18"/>
  <c r="P86" i="18"/>
  <c r="E86" i="18"/>
  <c r="T86" i="18" s="1"/>
  <c r="O74" i="18"/>
  <c r="N74" i="18"/>
  <c r="M74" i="18"/>
  <c r="L74" i="18"/>
  <c r="K74" i="18"/>
  <c r="J74" i="18"/>
  <c r="I74" i="18"/>
  <c r="H74" i="18"/>
  <c r="G74" i="18"/>
  <c r="F74" i="18"/>
  <c r="C74" i="18"/>
  <c r="B74" i="18"/>
  <c r="E74" i="18" s="1"/>
  <c r="O73" i="18"/>
  <c r="N73" i="18"/>
  <c r="M73" i="18"/>
  <c r="L73" i="18"/>
  <c r="K73" i="18"/>
  <c r="J73" i="18"/>
  <c r="I73" i="18"/>
  <c r="S73" i="18" s="1"/>
  <c r="H73" i="18"/>
  <c r="G73" i="18"/>
  <c r="F73" i="18"/>
  <c r="C73" i="18"/>
  <c r="B73" i="18"/>
  <c r="O72" i="18"/>
  <c r="N72" i="18"/>
  <c r="M72" i="18"/>
  <c r="L72" i="18"/>
  <c r="K72" i="18"/>
  <c r="J72" i="18"/>
  <c r="I72" i="18"/>
  <c r="S72" i="18" s="1"/>
  <c r="H72" i="18"/>
  <c r="G72" i="18"/>
  <c r="F72" i="18"/>
  <c r="C72" i="18"/>
  <c r="E72" i="18" s="1"/>
  <c r="B72" i="18"/>
  <c r="S71" i="18"/>
  <c r="R71" i="18"/>
  <c r="Q71" i="18"/>
  <c r="P71" i="18"/>
  <c r="E71" i="18"/>
  <c r="S70" i="18"/>
  <c r="R70" i="18"/>
  <c r="Q70" i="18"/>
  <c r="P70" i="18"/>
  <c r="E70" i="18"/>
  <c r="O68" i="18"/>
  <c r="N68" i="18"/>
  <c r="M68" i="18"/>
  <c r="L68" i="18"/>
  <c r="K68" i="18"/>
  <c r="J68" i="18"/>
  <c r="I68" i="18"/>
  <c r="S68" i="18" s="1"/>
  <c r="H68" i="18"/>
  <c r="R68" i="18" s="1"/>
  <c r="G68" i="18"/>
  <c r="F68" i="18"/>
  <c r="C68" i="18"/>
  <c r="B68" i="18"/>
  <c r="E68" i="18" s="1"/>
  <c r="O67" i="18"/>
  <c r="N67" i="18"/>
  <c r="M67" i="18"/>
  <c r="L67" i="18"/>
  <c r="K67" i="18"/>
  <c r="J67" i="18"/>
  <c r="I67" i="18"/>
  <c r="S67" i="18" s="1"/>
  <c r="H67" i="18"/>
  <c r="R67" i="18" s="1"/>
  <c r="G67" i="18"/>
  <c r="F67" i="18"/>
  <c r="C67" i="18"/>
  <c r="B67" i="18"/>
  <c r="S66" i="18"/>
  <c r="R66" i="18"/>
  <c r="Q66" i="18"/>
  <c r="P66" i="18"/>
  <c r="E66" i="18"/>
  <c r="S65" i="18"/>
  <c r="R65" i="18"/>
  <c r="Q65" i="18"/>
  <c r="P65" i="18"/>
  <c r="E65" i="18"/>
  <c r="U64" i="18"/>
  <c r="S64" i="18"/>
  <c r="R64" i="18"/>
  <c r="Q64" i="18"/>
  <c r="P64" i="18"/>
  <c r="E64" i="18"/>
  <c r="T64" i="18" s="1"/>
  <c r="S63" i="18"/>
  <c r="R63" i="18"/>
  <c r="Q63" i="18"/>
  <c r="P63" i="18"/>
  <c r="E63" i="18"/>
  <c r="T62" i="18"/>
  <c r="S62" i="18"/>
  <c r="R62" i="18"/>
  <c r="Q62" i="18"/>
  <c r="P62" i="18"/>
  <c r="E62" i="18"/>
  <c r="U62" i="18" s="1"/>
  <c r="O60" i="18"/>
  <c r="N60" i="18"/>
  <c r="M60" i="18"/>
  <c r="L60" i="18"/>
  <c r="K60" i="18"/>
  <c r="J60" i="18"/>
  <c r="I60" i="18"/>
  <c r="S60" i="18" s="1"/>
  <c r="H60" i="18"/>
  <c r="R60" i="18" s="1"/>
  <c r="C60" i="18"/>
  <c r="B60" i="18"/>
  <c r="E60" i="18" s="1"/>
  <c r="S59" i="18"/>
  <c r="R59" i="18"/>
  <c r="Q59" i="18"/>
  <c r="P59" i="18"/>
  <c r="E59" i="18"/>
  <c r="T59" i="18" s="1"/>
  <c r="T58" i="18"/>
  <c r="S58" i="18"/>
  <c r="R58" i="18"/>
  <c r="Q58" i="18"/>
  <c r="P58" i="18"/>
  <c r="E58" i="18"/>
  <c r="U58" i="18" s="1"/>
  <c r="S57" i="18"/>
  <c r="R57" i="18"/>
  <c r="Q57" i="18"/>
  <c r="P57" i="18"/>
  <c r="E57" i="18"/>
  <c r="S56" i="18"/>
  <c r="R56" i="18"/>
  <c r="Q56" i="18"/>
  <c r="P56" i="18"/>
  <c r="E56" i="18"/>
  <c r="O54" i="18"/>
  <c r="N54" i="18"/>
  <c r="M54" i="18"/>
  <c r="L54" i="18"/>
  <c r="K54" i="18"/>
  <c r="J54" i="18"/>
  <c r="I54" i="18"/>
  <c r="S54" i="18" s="1"/>
  <c r="H54" i="18"/>
  <c r="R54" i="18" s="1"/>
  <c r="G54" i="18"/>
  <c r="F54" i="18"/>
  <c r="C54" i="18"/>
  <c r="B54" i="18"/>
  <c r="E54" i="18" s="1"/>
  <c r="S53" i="18"/>
  <c r="R53" i="18"/>
  <c r="Q53" i="18"/>
  <c r="P53" i="18"/>
  <c r="E53" i="18"/>
  <c r="S52" i="18"/>
  <c r="R52" i="18"/>
  <c r="Q52" i="18"/>
  <c r="P52" i="18"/>
  <c r="E52" i="18"/>
  <c r="T52" i="18" s="1"/>
  <c r="T51" i="18"/>
  <c r="S51" i="18"/>
  <c r="R51" i="18"/>
  <c r="Q51" i="18"/>
  <c r="P51" i="18"/>
  <c r="E51" i="18"/>
  <c r="U51" i="18" s="1"/>
  <c r="T50" i="18"/>
  <c r="S50" i="18"/>
  <c r="R50" i="18"/>
  <c r="Q50" i="18"/>
  <c r="P50" i="18"/>
  <c r="E50" i="18"/>
  <c r="U50" i="18" s="1"/>
  <c r="U49" i="18"/>
  <c r="S49" i="18"/>
  <c r="R49" i="18"/>
  <c r="Q49" i="18"/>
  <c r="P49" i="18"/>
  <c r="E49" i="18"/>
  <c r="T49" i="18" s="1"/>
  <c r="S48" i="18"/>
  <c r="R48" i="18"/>
  <c r="Q48" i="18"/>
  <c r="P48" i="18"/>
  <c r="E48" i="18"/>
  <c r="U47" i="18"/>
  <c r="S47" i="18"/>
  <c r="R47" i="18"/>
  <c r="Q47" i="18"/>
  <c r="P47" i="18"/>
  <c r="E47" i="18"/>
  <c r="T47" i="18" s="1"/>
  <c r="S46" i="18"/>
  <c r="R46" i="18"/>
  <c r="Q46" i="18"/>
  <c r="P46" i="18"/>
  <c r="E46" i="18"/>
  <c r="S45" i="18"/>
  <c r="R45" i="18"/>
  <c r="Q45" i="18"/>
  <c r="P45" i="18"/>
  <c r="E45" i="18"/>
  <c r="S44" i="18"/>
  <c r="R44" i="18"/>
  <c r="Q44" i="18"/>
  <c r="P44" i="18"/>
  <c r="E44" i="18"/>
  <c r="U44" i="18" s="1"/>
  <c r="U43" i="18"/>
  <c r="S43" i="18"/>
  <c r="R43" i="18"/>
  <c r="Q43" i="18"/>
  <c r="P43" i="18"/>
  <c r="E43" i="18"/>
  <c r="T43" i="18" s="1"/>
  <c r="Q41" i="18"/>
  <c r="O41" i="18"/>
  <c r="N41" i="18"/>
  <c r="M41" i="18"/>
  <c r="L41" i="18"/>
  <c r="K41" i="18"/>
  <c r="J41" i="18"/>
  <c r="I41" i="18"/>
  <c r="S41" i="18" s="1"/>
  <c r="H41" i="18"/>
  <c r="G41" i="18"/>
  <c r="F41" i="18"/>
  <c r="C41" i="18"/>
  <c r="B41" i="18"/>
  <c r="S40" i="18"/>
  <c r="R40" i="18"/>
  <c r="Q40" i="18"/>
  <c r="P40" i="18"/>
  <c r="E40" i="18"/>
  <c r="U40" i="18" s="1"/>
  <c r="S39" i="18"/>
  <c r="R39" i="18"/>
  <c r="Q39" i="18"/>
  <c r="P39" i="18"/>
  <c r="E39" i="18"/>
  <c r="U39" i="18" s="1"/>
  <c r="S38" i="18"/>
  <c r="R38" i="18"/>
  <c r="Q38" i="18"/>
  <c r="P38" i="18"/>
  <c r="E38" i="18"/>
  <c r="T38" i="18" s="1"/>
  <c r="T37" i="18"/>
  <c r="S37" i="18"/>
  <c r="R37" i="18"/>
  <c r="Q37" i="18"/>
  <c r="U37" i="18" s="1"/>
  <c r="P37" i="18"/>
  <c r="E37" i="18"/>
  <c r="S36" i="18"/>
  <c r="R36" i="18"/>
  <c r="Q36" i="18"/>
  <c r="P36" i="18"/>
  <c r="E36" i="18"/>
  <c r="U36" i="18" s="1"/>
  <c r="O34" i="18"/>
  <c r="N34" i="18"/>
  <c r="M34" i="18"/>
  <c r="L34" i="18"/>
  <c r="K34" i="18"/>
  <c r="J34" i="18"/>
  <c r="I34" i="18"/>
  <c r="S34" i="18" s="1"/>
  <c r="H34" i="18"/>
  <c r="R34" i="18" s="1"/>
  <c r="G34" i="18"/>
  <c r="F34" i="18"/>
  <c r="C34" i="18"/>
  <c r="B34" i="18"/>
  <c r="E34" i="18" s="1"/>
  <c r="S33" i="18"/>
  <c r="R33" i="18"/>
  <c r="Q33" i="18"/>
  <c r="U33" i="18" s="1"/>
  <c r="P33" i="18"/>
  <c r="E33" i="18"/>
  <c r="O31" i="18"/>
  <c r="N31" i="18"/>
  <c r="M31" i="18"/>
  <c r="L31" i="18"/>
  <c r="K31" i="18"/>
  <c r="J31" i="18"/>
  <c r="I31" i="18"/>
  <c r="S31" i="18" s="1"/>
  <c r="H31" i="18"/>
  <c r="R31" i="18" s="1"/>
  <c r="G31" i="18"/>
  <c r="F31" i="18"/>
  <c r="C31" i="18"/>
  <c r="B31" i="18"/>
  <c r="E31" i="18" s="1"/>
  <c r="U30" i="18"/>
  <c r="T30" i="18"/>
  <c r="S30" i="18"/>
  <c r="R30" i="18"/>
  <c r="Q30" i="18"/>
  <c r="P30" i="18"/>
  <c r="E30" i="18"/>
  <c r="S29" i="18"/>
  <c r="R29" i="18"/>
  <c r="Q29" i="18"/>
  <c r="P29" i="18"/>
  <c r="E29" i="18"/>
  <c r="S28" i="18"/>
  <c r="R28" i="18"/>
  <c r="Q28" i="18"/>
  <c r="P28" i="18"/>
  <c r="E28" i="18"/>
  <c r="U27" i="18"/>
  <c r="S27" i="18"/>
  <c r="R27" i="18"/>
  <c r="Q27" i="18"/>
  <c r="P27" i="18"/>
  <c r="E27" i="18"/>
  <c r="T27" i="18" s="1"/>
  <c r="O25" i="18"/>
  <c r="N25" i="18"/>
  <c r="M25" i="18"/>
  <c r="L25" i="18"/>
  <c r="K25" i="18"/>
  <c r="J25" i="18"/>
  <c r="I25" i="18"/>
  <c r="Q25" i="18" s="1"/>
  <c r="H25" i="18"/>
  <c r="R25" i="18" s="1"/>
  <c r="G25" i="18"/>
  <c r="F25" i="18"/>
  <c r="C25" i="18"/>
  <c r="B25" i="18"/>
  <c r="E25" i="18" s="1"/>
  <c r="U24" i="18"/>
  <c r="S24" i="18"/>
  <c r="R24" i="18"/>
  <c r="Q24" i="18"/>
  <c r="P24" i="18"/>
  <c r="E24" i="18"/>
  <c r="T24" i="18" s="1"/>
  <c r="T23" i="18"/>
  <c r="S23" i="18"/>
  <c r="R23" i="18"/>
  <c r="Q23" i="18"/>
  <c r="P23" i="18"/>
  <c r="E23" i="18"/>
  <c r="U23" i="18" s="1"/>
  <c r="S22" i="18"/>
  <c r="R22" i="18"/>
  <c r="Q22" i="18"/>
  <c r="P22" i="18"/>
  <c r="E22" i="18"/>
  <c r="U22" i="18" s="1"/>
  <c r="U21" i="18"/>
  <c r="S21" i="18"/>
  <c r="R21" i="18"/>
  <c r="Q21" i="18"/>
  <c r="P21" i="18"/>
  <c r="E21" i="18"/>
  <c r="T21" i="18" s="1"/>
  <c r="S20" i="18"/>
  <c r="R20" i="18"/>
  <c r="Q20" i="18"/>
  <c r="P20" i="18"/>
  <c r="E20" i="18"/>
  <c r="U19" i="18"/>
  <c r="T19" i="18"/>
  <c r="S19" i="18"/>
  <c r="R19" i="18"/>
  <c r="Q19" i="18"/>
  <c r="P19" i="18"/>
  <c r="E19" i="18"/>
  <c r="S18" i="18"/>
  <c r="R18" i="18"/>
  <c r="Q18" i="18"/>
  <c r="P18" i="18"/>
  <c r="E18" i="18"/>
  <c r="O16" i="18"/>
  <c r="N16" i="18"/>
  <c r="M16" i="18"/>
  <c r="L16" i="18"/>
  <c r="K16" i="18"/>
  <c r="J16" i="18"/>
  <c r="I16" i="18"/>
  <c r="S16" i="18" s="1"/>
  <c r="H16" i="18"/>
  <c r="R16" i="18" s="1"/>
  <c r="G16" i="18"/>
  <c r="F16" i="18"/>
  <c r="C16" i="18"/>
  <c r="B16" i="18"/>
  <c r="S15" i="18"/>
  <c r="R15" i="18"/>
  <c r="Q15" i="18"/>
  <c r="P15" i="18"/>
  <c r="E15" i="18"/>
  <c r="S14" i="18"/>
  <c r="R14" i="18"/>
  <c r="Q14" i="18"/>
  <c r="P14" i="18"/>
  <c r="E14" i="18"/>
  <c r="S13" i="18"/>
  <c r="R13" i="18"/>
  <c r="Q13" i="18"/>
  <c r="P13" i="18"/>
  <c r="E13" i="18"/>
  <c r="U12" i="18"/>
  <c r="S12" i="18"/>
  <c r="R12" i="18"/>
  <c r="Q12" i="18"/>
  <c r="P12" i="18"/>
  <c r="E12" i="18"/>
  <c r="T12" i="18" s="1"/>
  <c r="T11" i="18"/>
  <c r="S11" i="18"/>
  <c r="R11" i="18"/>
  <c r="Q11" i="18"/>
  <c r="P11" i="18"/>
  <c r="E11" i="18"/>
  <c r="U11" i="18" s="1"/>
  <c r="S10" i="18"/>
  <c r="R10" i="18"/>
  <c r="Q10" i="18"/>
  <c r="P10" i="18"/>
  <c r="E10" i="18"/>
  <c r="T10" i="18" s="1"/>
  <c r="U9" i="18"/>
  <c r="T9" i="18"/>
  <c r="S9" i="18"/>
  <c r="R9" i="18"/>
  <c r="Q9" i="18"/>
  <c r="P9" i="18"/>
  <c r="E9" i="18"/>
  <c r="U96" i="17"/>
  <c r="T96" i="17"/>
  <c r="S96" i="17"/>
  <c r="R96" i="17"/>
  <c r="Q96" i="17"/>
  <c r="P96" i="17"/>
  <c r="E96" i="17"/>
  <c r="S95" i="17"/>
  <c r="R95" i="17"/>
  <c r="Q95" i="17"/>
  <c r="P95" i="17"/>
  <c r="E95" i="17"/>
  <c r="S94" i="17"/>
  <c r="R94" i="17"/>
  <c r="Q94" i="17"/>
  <c r="P94" i="17"/>
  <c r="E94" i="17"/>
  <c r="U93" i="17"/>
  <c r="S93" i="17"/>
  <c r="R93" i="17"/>
  <c r="Q93" i="17"/>
  <c r="P93" i="17"/>
  <c r="E93" i="17"/>
  <c r="S92" i="17"/>
  <c r="R92" i="17"/>
  <c r="Q92" i="17"/>
  <c r="P92" i="17"/>
  <c r="E92" i="17"/>
  <c r="S91" i="17"/>
  <c r="R91" i="17"/>
  <c r="Q91" i="17"/>
  <c r="P91" i="17"/>
  <c r="E91" i="17"/>
  <c r="S90" i="17"/>
  <c r="R90" i="17"/>
  <c r="Q90" i="17"/>
  <c r="P90" i="17"/>
  <c r="E90" i="17"/>
  <c r="T90" i="17" s="1"/>
  <c r="S89" i="17"/>
  <c r="R89" i="17"/>
  <c r="Q89" i="17"/>
  <c r="P89" i="17"/>
  <c r="E89" i="17"/>
  <c r="U89" i="17" s="1"/>
  <c r="U88" i="17"/>
  <c r="S88" i="17"/>
  <c r="R88" i="17"/>
  <c r="Q88" i="17"/>
  <c r="P88" i="17"/>
  <c r="E88" i="17"/>
  <c r="T88" i="17" s="1"/>
  <c r="S86" i="17"/>
  <c r="R86" i="17"/>
  <c r="Q86" i="17"/>
  <c r="P86" i="17"/>
  <c r="E86" i="17"/>
  <c r="O74" i="17"/>
  <c r="N74" i="17"/>
  <c r="M74" i="17"/>
  <c r="L74" i="17"/>
  <c r="K74" i="17"/>
  <c r="J74" i="17"/>
  <c r="I74" i="17"/>
  <c r="H74" i="17"/>
  <c r="G74" i="17"/>
  <c r="F74" i="17"/>
  <c r="C74" i="17"/>
  <c r="B74" i="17"/>
  <c r="E74" i="17" s="1"/>
  <c r="O73" i="17"/>
  <c r="N73" i="17"/>
  <c r="M73" i="17"/>
  <c r="L73" i="17"/>
  <c r="K73" i="17"/>
  <c r="J73" i="17"/>
  <c r="I73" i="17"/>
  <c r="H73" i="17"/>
  <c r="R73" i="17" s="1"/>
  <c r="G73" i="17"/>
  <c r="F73" i="17"/>
  <c r="C73" i="17"/>
  <c r="B73" i="17"/>
  <c r="E73" i="17" s="1"/>
  <c r="O72" i="17"/>
  <c r="N72" i="17"/>
  <c r="M72" i="17"/>
  <c r="L72" i="17"/>
  <c r="K72" i="17"/>
  <c r="J72" i="17"/>
  <c r="I72" i="17"/>
  <c r="S72" i="17" s="1"/>
  <c r="H72" i="17"/>
  <c r="P72" i="17" s="1"/>
  <c r="G72" i="17"/>
  <c r="F72" i="17"/>
  <c r="C72" i="17"/>
  <c r="B72" i="17"/>
  <c r="S71" i="17"/>
  <c r="R71" i="17"/>
  <c r="Q71" i="17"/>
  <c r="P71" i="17"/>
  <c r="E71" i="17"/>
  <c r="U71" i="17" s="1"/>
  <c r="S70" i="17"/>
  <c r="R70" i="17"/>
  <c r="Q70" i="17"/>
  <c r="P70" i="17"/>
  <c r="E70" i="17"/>
  <c r="O68" i="17"/>
  <c r="N68" i="17"/>
  <c r="M68" i="17"/>
  <c r="L68" i="17"/>
  <c r="K68" i="17"/>
  <c r="J68" i="17"/>
  <c r="I68" i="17"/>
  <c r="H68" i="17"/>
  <c r="R68" i="17" s="1"/>
  <c r="G68" i="17"/>
  <c r="F68" i="17"/>
  <c r="C68" i="17"/>
  <c r="B68" i="17"/>
  <c r="O67" i="17"/>
  <c r="N67" i="17"/>
  <c r="M67" i="17"/>
  <c r="L67" i="17"/>
  <c r="K67" i="17"/>
  <c r="J67" i="17"/>
  <c r="I67" i="17"/>
  <c r="S67" i="17" s="1"/>
  <c r="H67" i="17"/>
  <c r="R67" i="17" s="1"/>
  <c r="G67" i="17"/>
  <c r="F67" i="17"/>
  <c r="C67" i="17"/>
  <c r="B67" i="17"/>
  <c r="S66" i="17"/>
  <c r="R66" i="17"/>
  <c r="Q66" i="17"/>
  <c r="P66" i="17"/>
  <c r="E66" i="17"/>
  <c r="U65" i="17"/>
  <c r="T65" i="17"/>
  <c r="S65" i="17"/>
  <c r="R65" i="17"/>
  <c r="Q65" i="17"/>
  <c r="P65" i="17"/>
  <c r="E65" i="17"/>
  <c r="S64" i="17"/>
  <c r="R64" i="17"/>
  <c r="Q64" i="17"/>
  <c r="P64" i="17"/>
  <c r="E64" i="17"/>
  <c r="S63" i="17"/>
  <c r="R63" i="17"/>
  <c r="Q63" i="17"/>
  <c r="P63" i="17"/>
  <c r="E63" i="17"/>
  <c r="U62" i="17"/>
  <c r="S62" i="17"/>
  <c r="R62" i="17"/>
  <c r="Q62" i="17"/>
  <c r="P62" i="17"/>
  <c r="E62" i="17"/>
  <c r="O60" i="17"/>
  <c r="N60" i="17"/>
  <c r="M60" i="17"/>
  <c r="L60" i="17"/>
  <c r="K60" i="17"/>
  <c r="J60" i="17"/>
  <c r="I60" i="17"/>
  <c r="H60" i="17"/>
  <c r="R60" i="17" s="1"/>
  <c r="C60" i="17"/>
  <c r="B60" i="17"/>
  <c r="S59" i="17"/>
  <c r="R59" i="17"/>
  <c r="Q59" i="17"/>
  <c r="P59" i="17"/>
  <c r="E59" i="17"/>
  <c r="U59" i="17" s="1"/>
  <c r="S58" i="17"/>
  <c r="R58" i="17"/>
  <c r="Q58" i="17"/>
  <c r="P58" i="17"/>
  <c r="E58" i="17"/>
  <c r="T58" i="17" s="1"/>
  <c r="S57" i="17"/>
  <c r="R57" i="17"/>
  <c r="Q57" i="17"/>
  <c r="P57" i="17"/>
  <c r="E57" i="17"/>
  <c r="U57" i="17" s="1"/>
  <c r="S56" i="17"/>
  <c r="R56" i="17"/>
  <c r="Q56" i="17"/>
  <c r="P56" i="17"/>
  <c r="E56" i="17"/>
  <c r="U56" i="17" s="1"/>
  <c r="O54" i="17"/>
  <c r="N54" i="17"/>
  <c r="M54" i="17"/>
  <c r="L54" i="17"/>
  <c r="K54" i="17"/>
  <c r="J54" i="17"/>
  <c r="I54" i="17"/>
  <c r="S54" i="17" s="1"/>
  <c r="H54" i="17"/>
  <c r="R54" i="17" s="1"/>
  <c r="G54" i="17"/>
  <c r="F54" i="17"/>
  <c r="C54" i="17"/>
  <c r="B54" i="17"/>
  <c r="E54" i="17" s="1"/>
  <c r="U53" i="17"/>
  <c r="T53" i="17"/>
  <c r="S53" i="17"/>
  <c r="R53" i="17"/>
  <c r="Q53" i="17"/>
  <c r="P53" i="17"/>
  <c r="E53" i="17"/>
  <c r="S52" i="17"/>
  <c r="R52" i="17"/>
  <c r="Q52" i="17"/>
  <c r="P52" i="17"/>
  <c r="E52" i="17"/>
  <c r="S51" i="17"/>
  <c r="R51" i="17"/>
  <c r="Q51" i="17"/>
  <c r="P51" i="17"/>
  <c r="E51" i="17"/>
  <c r="U50" i="17"/>
  <c r="S50" i="17"/>
  <c r="R50" i="17"/>
  <c r="Q50" i="17"/>
  <c r="P50" i="17"/>
  <c r="E50" i="17"/>
  <c r="T50" i="17" s="1"/>
  <c r="S49" i="17"/>
  <c r="R49" i="17"/>
  <c r="Q49" i="17"/>
  <c r="P49" i="17"/>
  <c r="E49" i="17"/>
  <c r="S48" i="17"/>
  <c r="R48" i="17"/>
  <c r="Q48" i="17"/>
  <c r="P48" i="17"/>
  <c r="E48" i="17"/>
  <c r="U48" i="17" s="1"/>
  <c r="U47" i="17"/>
  <c r="S47" i="17"/>
  <c r="R47" i="17"/>
  <c r="Q47" i="17"/>
  <c r="P47" i="17"/>
  <c r="E47" i="17"/>
  <c r="T47" i="17" s="1"/>
  <c r="T46" i="17"/>
  <c r="S46" i="17"/>
  <c r="R46" i="17"/>
  <c r="Q46" i="17"/>
  <c r="P46" i="17"/>
  <c r="E46" i="17"/>
  <c r="U46" i="17" s="1"/>
  <c r="S45" i="17"/>
  <c r="R45" i="17"/>
  <c r="Q45" i="17"/>
  <c r="P45" i="17"/>
  <c r="E45" i="17"/>
  <c r="U45" i="17" s="1"/>
  <c r="S44" i="17"/>
  <c r="R44" i="17"/>
  <c r="Q44" i="17"/>
  <c r="P44" i="17"/>
  <c r="E44" i="17"/>
  <c r="S43" i="17"/>
  <c r="R43" i="17"/>
  <c r="Q43" i="17"/>
  <c r="P43" i="17"/>
  <c r="E43" i="17"/>
  <c r="O41" i="17"/>
  <c r="N41" i="17"/>
  <c r="M41" i="17"/>
  <c r="L41" i="17"/>
  <c r="K41" i="17"/>
  <c r="J41" i="17"/>
  <c r="I41" i="17"/>
  <c r="S41" i="17" s="1"/>
  <c r="H41" i="17"/>
  <c r="R41" i="17" s="1"/>
  <c r="G41" i="17"/>
  <c r="F41" i="17"/>
  <c r="C41" i="17"/>
  <c r="B41" i="17"/>
  <c r="S40" i="17"/>
  <c r="R40" i="17"/>
  <c r="Q40" i="17"/>
  <c r="P40" i="17"/>
  <c r="E40" i="17"/>
  <c r="U39" i="17"/>
  <c r="S39" i="17"/>
  <c r="R39" i="17"/>
  <c r="Q39" i="17"/>
  <c r="P39" i="17"/>
  <c r="E39" i="17"/>
  <c r="U38" i="17"/>
  <c r="T38" i="17"/>
  <c r="S38" i="17"/>
  <c r="R38" i="17"/>
  <c r="Q38" i="17"/>
  <c r="P38" i="17"/>
  <c r="E38" i="17"/>
  <c r="S37" i="17"/>
  <c r="R37" i="17"/>
  <c r="Q37" i="17"/>
  <c r="P37" i="17"/>
  <c r="E37" i="17"/>
  <c r="S36" i="17"/>
  <c r="R36" i="17"/>
  <c r="Q36" i="17"/>
  <c r="P36" i="17"/>
  <c r="E36" i="17"/>
  <c r="O34" i="17"/>
  <c r="N34" i="17"/>
  <c r="M34" i="17"/>
  <c r="L34" i="17"/>
  <c r="K34" i="17"/>
  <c r="J34" i="17"/>
  <c r="I34" i="17"/>
  <c r="S34" i="17" s="1"/>
  <c r="H34" i="17"/>
  <c r="G34" i="17"/>
  <c r="F34" i="17"/>
  <c r="C34" i="17"/>
  <c r="B34" i="17"/>
  <c r="E34" i="17" s="1"/>
  <c r="S33" i="17"/>
  <c r="R33" i="17"/>
  <c r="Q33" i="17"/>
  <c r="P33" i="17"/>
  <c r="E33" i="17"/>
  <c r="U33" i="17" s="1"/>
  <c r="O31" i="17"/>
  <c r="N31" i="17"/>
  <c r="M31" i="17"/>
  <c r="L31" i="17"/>
  <c r="K31" i="17"/>
  <c r="J31" i="17"/>
  <c r="I31" i="17"/>
  <c r="S31" i="17" s="1"/>
  <c r="H31" i="17"/>
  <c r="R31" i="17" s="1"/>
  <c r="G31" i="17"/>
  <c r="F31" i="17"/>
  <c r="C31" i="17"/>
  <c r="B31" i="17"/>
  <c r="E31" i="17" s="1"/>
  <c r="U30" i="17"/>
  <c r="S30" i="17"/>
  <c r="R30" i="17"/>
  <c r="Q30" i="17"/>
  <c r="P30" i="17"/>
  <c r="E30" i="17"/>
  <c r="T30" i="17" s="1"/>
  <c r="U29" i="17"/>
  <c r="T29" i="17"/>
  <c r="S29" i="17"/>
  <c r="R29" i="17"/>
  <c r="Q29" i="17"/>
  <c r="P29" i="17"/>
  <c r="E29" i="17"/>
  <c r="S28" i="17"/>
  <c r="R28" i="17"/>
  <c r="Q28" i="17"/>
  <c r="P28" i="17"/>
  <c r="E28" i="17"/>
  <c r="U28" i="17" s="1"/>
  <c r="S27" i="17"/>
  <c r="R27" i="17"/>
  <c r="Q27" i="17"/>
  <c r="P27" i="17"/>
  <c r="E27" i="17"/>
  <c r="O25" i="17"/>
  <c r="N25" i="17"/>
  <c r="M25" i="17"/>
  <c r="L25" i="17"/>
  <c r="K25" i="17"/>
  <c r="J25" i="17"/>
  <c r="I25" i="17"/>
  <c r="S25" i="17" s="1"/>
  <c r="H25" i="17"/>
  <c r="R25" i="17" s="1"/>
  <c r="G25" i="17"/>
  <c r="F25" i="17"/>
  <c r="E25" i="17"/>
  <c r="C25" i="17"/>
  <c r="B25" i="17"/>
  <c r="S24" i="17"/>
  <c r="R24" i="17"/>
  <c r="Q24" i="17"/>
  <c r="P24" i="17"/>
  <c r="E24" i="17"/>
  <c r="S23" i="17"/>
  <c r="R23" i="17"/>
  <c r="Q23" i="17"/>
  <c r="P23" i="17"/>
  <c r="E23" i="17"/>
  <c r="U22" i="17"/>
  <c r="S22" i="17"/>
  <c r="R22" i="17"/>
  <c r="Q22" i="17"/>
  <c r="P22" i="17"/>
  <c r="E22" i="17"/>
  <c r="T22" i="17" s="1"/>
  <c r="S21" i="17"/>
  <c r="R21" i="17"/>
  <c r="Q21" i="17"/>
  <c r="P21" i="17"/>
  <c r="E21" i="17"/>
  <c r="U21" i="17" s="1"/>
  <c r="S20" i="17"/>
  <c r="R20" i="17"/>
  <c r="Q20" i="17"/>
  <c r="P20" i="17"/>
  <c r="E20" i="17"/>
  <c r="S19" i="17"/>
  <c r="R19" i="17"/>
  <c r="Q19" i="17"/>
  <c r="P19" i="17"/>
  <c r="E19" i="17"/>
  <c r="T19" i="17" s="1"/>
  <c r="U18" i="17"/>
  <c r="T18" i="17"/>
  <c r="S18" i="17"/>
  <c r="R18" i="17"/>
  <c r="Q18" i="17"/>
  <c r="P18" i="17"/>
  <c r="E18" i="17"/>
  <c r="O16" i="17"/>
  <c r="N16" i="17"/>
  <c r="M16" i="17"/>
  <c r="L16" i="17"/>
  <c r="K16" i="17"/>
  <c r="S16" i="17" s="1"/>
  <c r="J16" i="17"/>
  <c r="I16" i="17"/>
  <c r="H16" i="17"/>
  <c r="G16" i="17"/>
  <c r="F16" i="17"/>
  <c r="C16" i="17"/>
  <c r="B16" i="17"/>
  <c r="E16" i="17" s="1"/>
  <c r="S15" i="17"/>
  <c r="R15" i="17"/>
  <c r="Q15" i="17"/>
  <c r="P15" i="17"/>
  <c r="E15" i="17"/>
  <c r="U15" i="17" s="1"/>
  <c r="S14" i="17"/>
  <c r="R14" i="17"/>
  <c r="Q14" i="17"/>
  <c r="P14" i="17"/>
  <c r="E14" i="17"/>
  <c r="S13" i="17"/>
  <c r="R13" i="17"/>
  <c r="Q13" i="17"/>
  <c r="P13" i="17"/>
  <c r="E13" i="17"/>
  <c r="T12" i="17"/>
  <c r="S12" i="17"/>
  <c r="R12" i="17"/>
  <c r="Q12" i="17"/>
  <c r="P12" i="17"/>
  <c r="E12" i="17"/>
  <c r="U12" i="17" s="1"/>
  <c r="S11" i="17"/>
  <c r="R11" i="17"/>
  <c r="Q11" i="17"/>
  <c r="P11" i="17"/>
  <c r="E11" i="17"/>
  <c r="T11" i="17" s="1"/>
  <c r="S10" i="17"/>
  <c r="R10" i="17"/>
  <c r="Q10" i="17"/>
  <c r="P10" i="17"/>
  <c r="T10" i="17" s="1"/>
  <c r="E10" i="17"/>
  <c r="S9" i="17"/>
  <c r="R9" i="17"/>
  <c r="Q9" i="17"/>
  <c r="P9" i="17"/>
  <c r="E9" i="17"/>
  <c r="U9" i="17" s="1"/>
  <c r="S96" i="16"/>
  <c r="R96" i="16"/>
  <c r="Q96" i="16"/>
  <c r="P96" i="16"/>
  <c r="E96" i="16"/>
  <c r="S95" i="16"/>
  <c r="R95" i="16"/>
  <c r="Q95" i="16"/>
  <c r="P95" i="16"/>
  <c r="E95" i="16"/>
  <c r="U94" i="16"/>
  <c r="T94" i="16"/>
  <c r="S94" i="16"/>
  <c r="R94" i="16"/>
  <c r="Q94" i="16"/>
  <c r="P94" i="16"/>
  <c r="E94" i="16"/>
  <c r="U93" i="16"/>
  <c r="S93" i="16"/>
  <c r="R93" i="16"/>
  <c r="Q93" i="16"/>
  <c r="P93" i="16"/>
  <c r="E93" i="16"/>
  <c r="T93" i="16" s="1"/>
  <c r="S92" i="16"/>
  <c r="R92" i="16"/>
  <c r="Q92" i="16"/>
  <c r="P92" i="16"/>
  <c r="E92" i="16"/>
  <c r="U92" i="16" s="1"/>
  <c r="S91" i="16"/>
  <c r="R91" i="16"/>
  <c r="Q91" i="16"/>
  <c r="P91" i="16"/>
  <c r="E91" i="16"/>
  <c r="S90" i="16"/>
  <c r="R90" i="16"/>
  <c r="Q90" i="16"/>
  <c r="P90" i="16"/>
  <c r="E90" i="16"/>
  <c r="S89" i="16"/>
  <c r="R89" i="16"/>
  <c r="Q89" i="16"/>
  <c r="P89" i="16"/>
  <c r="E89" i="16"/>
  <c r="S88" i="16"/>
  <c r="R88" i="16"/>
  <c r="Q88" i="16"/>
  <c r="P88" i="16"/>
  <c r="E88" i="16"/>
  <c r="U88" i="16" s="1"/>
  <c r="S86" i="16"/>
  <c r="R86" i="16"/>
  <c r="Q86" i="16"/>
  <c r="P86" i="16"/>
  <c r="E86" i="16"/>
  <c r="U86" i="16" s="1"/>
  <c r="O74" i="16"/>
  <c r="N74" i="16"/>
  <c r="M74" i="16"/>
  <c r="L74" i="16"/>
  <c r="K74" i="16"/>
  <c r="J74" i="16"/>
  <c r="I74" i="16"/>
  <c r="H74" i="16"/>
  <c r="G74" i="16"/>
  <c r="F74" i="16"/>
  <c r="C74" i="16"/>
  <c r="B74" i="16"/>
  <c r="R73" i="16"/>
  <c r="O73" i="16"/>
  <c r="N73" i="16"/>
  <c r="M73" i="16"/>
  <c r="L73" i="16"/>
  <c r="K73" i="16"/>
  <c r="J73" i="16"/>
  <c r="I73" i="16"/>
  <c r="H73" i="16"/>
  <c r="G73" i="16"/>
  <c r="F73" i="16"/>
  <c r="C73" i="16"/>
  <c r="B73" i="16"/>
  <c r="E73" i="16" s="1"/>
  <c r="S72" i="16"/>
  <c r="O72" i="16"/>
  <c r="N72" i="16"/>
  <c r="M72" i="16"/>
  <c r="L72" i="16"/>
  <c r="K72" i="16"/>
  <c r="J72" i="16"/>
  <c r="I72" i="16"/>
  <c r="Q72" i="16" s="1"/>
  <c r="H72" i="16"/>
  <c r="G72" i="16"/>
  <c r="F72" i="16"/>
  <c r="C72" i="16"/>
  <c r="B72" i="16"/>
  <c r="E72" i="16" s="1"/>
  <c r="S71" i="16"/>
  <c r="R71" i="16"/>
  <c r="Q71" i="16"/>
  <c r="P71" i="16"/>
  <c r="E71" i="16"/>
  <c r="S70" i="16"/>
  <c r="R70" i="16"/>
  <c r="Q70" i="16"/>
  <c r="P70" i="16"/>
  <c r="E70" i="16"/>
  <c r="U70" i="16" s="1"/>
  <c r="O68" i="16"/>
  <c r="N68" i="16"/>
  <c r="M68" i="16"/>
  <c r="L68" i="16"/>
  <c r="K68" i="16"/>
  <c r="J68" i="16"/>
  <c r="I68" i="16"/>
  <c r="H68" i="16"/>
  <c r="R68" i="16" s="1"/>
  <c r="G68" i="16"/>
  <c r="F68" i="16"/>
  <c r="C68" i="16"/>
  <c r="B68" i="16"/>
  <c r="O67" i="16"/>
  <c r="N67" i="16"/>
  <c r="M67" i="16"/>
  <c r="L67" i="16"/>
  <c r="K67" i="16"/>
  <c r="J67" i="16"/>
  <c r="I67" i="16"/>
  <c r="S67" i="16" s="1"/>
  <c r="H67" i="16"/>
  <c r="R67" i="16" s="1"/>
  <c r="G67" i="16"/>
  <c r="F67" i="16"/>
  <c r="C67" i="16"/>
  <c r="B67" i="16"/>
  <c r="S66" i="16"/>
  <c r="R66" i="16"/>
  <c r="Q66" i="16"/>
  <c r="P66" i="16"/>
  <c r="E66" i="16"/>
  <c r="T66" i="16" s="1"/>
  <c r="U65" i="16"/>
  <c r="S65" i="16"/>
  <c r="R65" i="16"/>
  <c r="Q65" i="16"/>
  <c r="P65" i="16"/>
  <c r="E65" i="16"/>
  <c r="T65" i="16" s="1"/>
  <c r="T64" i="16"/>
  <c r="S64" i="16"/>
  <c r="R64" i="16"/>
  <c r="Q64" i="16"/>
  <c r="P64" i="16"/>
  <c r="E64" i="16"/>
  <c r="U64" i="16" s="1"/>
  <c r="U63" i="16"/>
  <c r="T63" i="16"/>
  <c r="S63" i="16"/>
  <c r="R63" i="16"/>
  <c r="Q63" i="16"/>
  <c r="P63" i="16"/>
  <c r="E63" i="16"/>
  <c r="S62" i="16"/>
  <c r="R62" i="16"/>
  <c r="Q62" i="16"/>
  <c r="P62" i="16"/>
  <c r="E62" i="16"/>
  <c r="U62" i="16" s="1"/>
  <c r="O60" i="16"/>
  <c r="N60" i="16"/>
  <c r="M60" i="16"/>
  <c r="L60" i="16"/>
  <c r="K60" i="16"/>
  <c r="J60" i="16"/>
  <c r="I60" i="16"/>
  <c r="S60" i="16" s="1"/>
  <c r="H60" i="16"/>
  <c r="R60" i="16" s="1"/>
  <c r="C60" i="16"/>
  <c r="B60" i="16"/>
  <c r="E60" i="16" s="1"/>
  <c r="S59" i="16"/>
  <c r="R59" i="16"/>
  <c r="Q59" i="16"/>
  <c r="P59" i="16"/>
  <c r="E59" i="16"/>
  <c r="S58" i="16"/>
  <c r="R58" i="16"/>
  <c r="Q58" i="16"/>
  <c r="P58" i="16"/>
  <c r="E58" i="16"/>
  <c r="S57" i="16"/>
  <c r="R57" i="16"/>
  <c r="Q57" i="16"/>
  <c r="P57" i="16"/>
  <c r="E57" i="16"/>
  <c r="U57" i="16" s="1"/>
  <c r="U56" i="16"/>
  <c r="S56" i="16"/>
  <c r="R56" i="16"/>
  <c r="Q56" i="16"/>
  <c r="P56" i="16"/>
  <c r="E56" i="16"/>
  <c r="T56" i="16" s="1"/>
  <c r="O54" i="16"/>
  <c r="N54" i="16"/>
  <c r="M54" i="16"/>
  <c r="L54" i="16"/>
  <c r="K54" i="16"/>
  <c r="J54" i="16"/>
  <c r="I54" i="16"/>
  <c r="S54" i="16" s="1"/>
  <c r="H54" i="16"/>
  <c r="R54" i="16" s="1"/>
  <c r="G54" i="16"/>
  <c r="F54" i="16"/>
  <c r="C54" i="16"/>
  <c r="B54" i="16"/>
  <c r="E54" i="16" s="1"/>
  <c r="S53" i="16"/>
  <c r="R53" i="16"/>
  <c r="Q53" i="16"/>
  <c r="P53" i="16"/>
  <c r="E53" i="16"/>
  <c r="U52" i="16"/>
  <c r="S52" i="16"/>
  <c r="R52" i="16"/>
  <c r="Q52" i="16"/>
  <c r="P52" i="16"/>
  <c r="E52" i="16"/>
  <c r="T52" i="16" s="1"/>
  <c r="U51" i="16"/>
  <c r="T51" i="16"/>
  <c r="S51" i="16"/>
  <c r="R51" i="16"/>
  <c r="Q51" i="16"/>
  <c r="P51" i="16"/>
  <c r="E51" i="16"/>
  <c r="S50" i="16"/>
  <c r="R50" i="16"/>
  <c r="Q50" i="16"/>
  <c r="P50" i="16"/>
  <c r="E50" i="16"/>
  <c r="U50" i="16" s="1"/>
  <c r="S49" i="16"/>
  <c r="R49" i="16"/>
  <c r="Q49" i="16"/>
  <c r="P49" i="16"/>
  <c r="E49" i="16"/>
  <c r="S48" i="16"/>
  <c r="R48" i="16"/>
  <c r="Q48" i="16"/>
  <c r="P48" i="16"/>
  <c r="E48" i="16"/>
  <c r="S47" i="16"/>
  <c r="R47" i="16"/>
  <c r="Q47" i="16"/>
  <c r="P47" i="16"/>
  <c r="E47" i="16"/>
  <c r="S46" i="16"/>
  <c r="R46" i="16"/>
  <c r="Q46" i="16"/>
  <c r="P46" i="16"/>
  <c r="E46" i="16"/>
  <c r="U45" i="16"/>
  <c r="S45" i="16"/>
  <c r="R45" i="16"/>
  <c r="Q45" i="16"/>
  <c r="P45" i="16"/>
  <c r="E45" i="16"/>
  <c r="T45" i="16" s="1"/>
  <c r="U44" i="16"/>
  <c r="T44" i="16"/>
  <c r="S44" i="16"/>
  <c r="R44" i="16"/>
  <c r="Q44" i="16"/>
  <c r="P44" i="16"/>
  <c r="E44" i="16"/>
  <c r="U43" i="16"/>
  <c r="T43" i="16"/>
  <c r="S43" i="16"/>
  <c r="R43" i="16"/>
  <c r="Q43" i="16"/>
  <c r="P43" i="16"/>
  <c r="E43" i="16"/>
  <c r="O41" i="16"/>
  <c r="N41" i="16"/>
  <c r="M41" i="16"/>
  <c r="L41" i="16"/>
  <c r="K41" i="16"/>
  <c r="J41" i="16"/>
  <c r="I41" i="16"/>
  <c r="S41" i="16" s="1"/>
  <c r="H41" i="16"/>
  <c r="G41" i="16"/>
  <c r="F41" i="16"/>
  <c r="E41" i="16"/>
  <c r="C41" i="16"/>
  <c r="B41" i="16"/>
  <c r="S40" i="16"/>
  <c r="R40" i="16"/>
  <c r="Q40" i="16"/>
  <c r="P40" i="16"/>
  <c r="E40" i="16"/>
  <c r="S39" i="16"/>
  <c r="R39" i="16"/>
  <c r="Q39" i="16"/>
  <c r="P39" i="16"/>
  <c r="E39" i="16"/>
  <c r="U39" i="16" s="1"/>
  <c r="S38" i="16"/>
  <c r="R38" i="16"/>
  <c r="Q38" i="16"/>
  <c r="P38" i="16"/>
  <c r="E38" i="16"/>
  <c r="S37" i="16"/>
  <c r="R37" i="16"/>
  <c r="Q37" i="16"/>
  <c r="P37" i="16"/>
  <c r="E37" i="16"/>
  <c r="U36" i="16"/>
  <c r="S36" i="16"/>
  <c r="R36" i="16"/>
  <c r="Q36" i="16"/>
  <c r="P36" i="16"/>
  <c r="E36" i="16"/>
  <c r="O34" i="16"/>
  <c r="N34" i="16"/>
  <c r="M34" i="16"/>
  <c r="L34" i="16"/>
  <c r="K34" i="16"/>
  <c r="S34" i="16" s="1"/>
  <c r="J34" i="16"/>
  <c r="I34" i="16"/>
  <c r="H34" i="16"/>
  <c r="G34" i="16"/>
  <c r="F34" i="16"/>
  <c r="C34" i="16"/>
  <c r="B34" i="16"/>
  <c r="S33" i="16"/>
  <c r="R33" i="16"/>
  <c r="Q33" i="16"/>
  <c r="P33" i="16"/>
  <c r="E33" i="16"/>
  <c r="S31" i="16"/>
  <c r="O31" i="16"/>
  <c r="N31" i="16"/>
  <c r="M31" i="16"/>
  <c r="L31" i="16"/>
  <c r="K31" i="16"/>
  <c r="J31" i="16"/>
  <c r="I31" i="16"/>
  <c r="H31" i="16"/>
  <c r="R31" i="16" s="1"/>
  <c r="G31" i="16"/>
  <c r="F31" i="16"/>
  <c r="C31" i="16"/>
  <c r="B31" i="16"/>
  <c r="E31" i="16" s="1"/>
  <c r="U30" i="16"/>
  <c r="S30" i="16"/>
  <c r="R30" i="16"/>
  <c r="Q30" i="16"/>
  <c r="P30" i="16"/>
  <c r="E30" i="16"/>
  <c r="T30" i="16" s="1"/>
  <c r="T29" i="16"/>
  <c r="S29" i="16"/>
  <c r="R29" i="16"/>
  <c r="Q29" i="16"/>
  <c r="P29" i="16"/>
  <c r="E29" i="16"/>
  <c r="U29" i="16" s="1"/>
  <c r="U28" i="16"/>
  <c r="T28" i="16"/>
  <c r="S28" i="16"/>
  <c r="R28" i="16"/>
  <c r="Q28" i="16"/>
  <c r="P28" i="16"/>
  <c r="E28" i="16"/>
  <c r="S27" i="16"/>
  <c r="R27" i="16"/>
  <c r="Q27" i="16"/>
  <c r="P27" i="16"/>
  <c r="E27" i="16"/>
  <c r="O25" i="16"/>
  <c r="N25" i="16"/>
  <c r="M25" i="16"/>
  <c r="L25" i="16"/>
  <c r="K25" i="16"/>
  <c r="J25" i="16"/>
  <c r="I25" i="16"/>
  <c r="S25" i="16" s="1"/>
  <c r="H25" i="16"/>
  <c r="R25" i="16" s="1"/>
  <c r="G25" i="16"/>
  <c r="F25" i="16"/>
  <c r="C25" i="16"/>
  <c r="B25" i="16"/>
  <c r="U24" i="16"/>
  <c r="T24" i="16"/>
  <c r="S24" i="16"/>
  <c r="R24" i="16"/>
  <c r="Q24" i="16"/>
  <c r="P24" i="16"/>
  <c r="E24" i="16"/>
  <c r="T23" i="16"/>
  <c r="S23" i="16"/>
  <c r="R23" i="16"/>
  <c r="Q23" i="16"/>
  <c r="P23" i="16"/>
  <c r="E23" i="16"/>
  <c r="U23" i="16" s="1"/>
  <c r="S22" i="16"/>
  <c r="R22" i="16"/>
  <c r="Q22" i="16"/>
  <c r="P22" i="16"/>
  <c r="E22" i="16"/>
  <c r="U22" i="16" s="1"/>
  <c r="S21" i="16"/>
  <c r="R21" i="16"/>
  <c r="Q21" i="16"/>
  <c r="P21" i="16"/>
  <c r="E21" i="16"/>
  <c r="S20" i="16"/>
  <c r="R20" i="16"/>
  <c r="Q20" i="16"/>
  <c r="P20" i="16"/>
  <c r="E20" i="16"/>
  <c r="S19" i="16"/>
  <c r="R19" i="16"/>
  <c r="Q19" i="16"/>
  <c r="P19" i="16"/>
  <c r="E19" i="16"/>
  <c r="U18" i="16"/>
  <c r="S18" i="16"/>
  <c r="R18" i="16"/>
  <c r="Q18" i="16"/>
  <c r="P18" i="16"/>
  <c r="E18" i="16"/>
  <c r="T18" i="16" s="1"/>
  <c r="O16" i="16"/>
  <c r="N16" i="16"/>
  <c r="M16" i="16"/>
  <c r="L16" i="16"/>
  <c r="K16" i="16"/>
  <c r="J16" i="16"/>
  <c r="I16" i="16"/>
  <c r="S16" i="16" s="1"/>
  <c r="H16" i="16"/>
  <c r="R16" i="16" s="1"/>
  <c r="G16" i="16"/>
  <c r="F16" i="16"/>
  <c r="C16" i="16"/>
  <c r="B16" i="16"/>
  <c r="T15" i="16"/>
  <c r="S15" i="16"/>
  <c r="R15" i="16"/>
  <c r="Q15" i="16"/>
  <c r="P15" i="16"/>
  <c r="E15" i="16"/>
  <c r="U15" i="16" s="1"/>
  <c r="U14" i="16"/>
  <c r="T14" i="16"/>
  <c r="S14" i="16"/>
  <c r="R14" i="16"/>
  <c r="Q14" i="16"/>
  <c r="P14" i="16"/>
  <c r="E14" i="16"/>
  <c r="S13" i="16"/>
  <c r="R13" i="16"/>
  <c r="Q13" i="16"/>
  <c r="P13" i="16"/>
  <c r="E13" i="16"/>
  <c r="S12" i="16"/>
  <c r="R12" i="16"/>
  <c r="Q12" i="16"/>
  <c r="P12" i="16"/>
  <c r="E12" i="16"/>
  <c r="S11" i="16"/>
  <c r="R11" i="16"/>
  <c r="Q11" i="16"/>
  <c r="P11" i="16"/>
  <c r="E11" i="16"/>
  <c r="U11" i="16" s="1"/>
  <c r="S10" i="16"/>
  <c r="R10" i="16"/>
  <c r="Q10" i="16"/>
  <c r="P10" i="16"/>
  <c r="E10" i="16"/>
  <c r="S9" i="16"/>
  <c r="R9" i="16"/>
  <c r="Q9" i="16"/>
  <c r="P9" i="16"/>
  <c r="E9" i="16"/>
  <c r="U96" i="15"/>
  <c r="S96" i="15"/>
  <c r="R96" i="15"/>
  <c r="Q96" i="15"/>
  <c r="P96" i="15"/>
  <c r="E96" i="15"/>
  <c r="T96" i="15" s="1"/>
  <c r="U95" i="15"/>
  <c r="T95" i="15"/>
  <c r="S95" i="15"/>
  <c r="R95" i="15"/>
  <c r="Q95" i="15"/>
  <c r="P95" i="15"/>
  <c r="E95" i="15"/>
  <c r="T94" i="15"/>
  <c r="S94" i="15"/>
  <c r="R94" i="15"/>
  <c r="Q94" i="15"/>
  <c r="P94" i="15"/>
  <c r="E94" i="15"/>
  <c r="U94" i="15" s="1"/>
  <c r="S93" i="15"/>
  <c r="R93" i="15"/>
  <c r="Q93" i="15"/>
  <c r="U93" i="15" s="1"/>
  <c r="P93" i="15"/>
  <c r="T93" i="15" s="1"/>
  <c r="E93" i="15"/>
  <c r="S92" i="15"/>
  <c r="R92" i="15"/>
  <c r="Q92" i="15"/>
  <c r="P92" i="15"/>
  <c r="E92" i="15"/>
  <c r="S91" i="15"/>
  <c r="R91" i="15"/>
  <c r="Q91" i="15"/>
  <c r="P91" i="15"/>
  <c r="E91" i="15"/>
  <c r="U91" i="15" s="1"/>
  <c r="S90" i="15"/>
  <c r="R90" i="15"/>
  <c r="Q90" i="15"/>
  <c r="P90" i="15"/>
  <c r="E90" i="15"/>
  <c r="S89" i="15"/>
  <c r="R89" i="15"/>
  <c r="Q89" i="15"/>
  <c r="P89" i="15"/>
  <c r="E89" i="15"/>
  <c r="U88" i="15"/>
  <c r="S88" i="15"/>
  <c r="R88" i="15"/>
  <c r="Q88" i="15"/>
  <c r="P88" i="15"/>
  <c r="E88" i="15"/>
  <c r="T86" i="15"/>
  <c r="S86" i="15"/>
  <c r="R86" i="15"/>
  <c r="Q86" i="15"/>
  <c r="P86" i="15"/>
  <c r="E86" i="15"/>
  <c r="U86" i="15" s="1"/>
  <c r="O74" i="15"/>
  <c r="N74" i="15"/>
  <c r="M74" i="15"/>
  <c r="L74" i="15"/>
  <c r="K74" i="15"/>
  <c r="J74" i="15"/>
  <c r="I74" i="15"/>
  <c r="H74" i="15"/>
  <c r="G74" i="15"/>
  <c r="F74" i="15"/>
  <c r="C74" i="15"/>
  <c r="B74" i="15"/>
  <c r="E74" i="15" s="1"/>
  <c r="O73" i="15"/>
  <c r="N73" i="15"/>
  <c r="M73" i="15"/>
  <c r="L73" i="15"/>
  <c r="K73" i="15"/>
  <c r="J73" i="15"/>
  <c r="I73" i="15"/>
  <c r="H73" i="15"/>
  <c r="P73" i="15" s="1"/>
  <c r="G73" i="15"/>
  <c r="F73" i="15"/>
  <c r="C73" i="15"/>
  <c r="B73" i="15"/>
  <c r="E73" i="15" s="1"/>
  <c r="O72" i="15"/>
  <c r="N72" i="15"/>
  <c r="M72" i="15"/>
  <c r="L72" i="15"/>
  <c r="K72" i="15"/>
  <c r="S72" i="15" s="1"/>
  <c r="J72" i="15"/>
  <c r="I72" i="15"/>
  <c r="H72" i="15"/>
  <c r="R72" i="15" s="1"/>
  <c r="G72" i="15"/>
  <c r="F72" i="15"/>
  <c r="C72" i="15"/>
  <c r="B72" i="15"/>
  <c r="S71" i="15"/>
  <c r="R71" i="15"/>
  <c r="Q71" i="15"/>
  <c r="P71" i="15"/>
  <c r="E71" i="15"/>
  <c r="U70" i="15"/>
  <c r="S70" i="15"/>
  <c r="R70" i="15"/>
  <c r="Q70" i="15"/>
  <c r="P70" i="15"/>
  <c r="E70" i="15"/>
  <c r="O68" i="15"/>
  <c r="N68" i="15"/>
  <c r="M68" i="15"/>
  <c r="L68" i="15"/>
  <c r="K68" i="15"/>
  <c r="J68" i="15"/>
  <c r="I68" i="15"/>
  <c r="H68" i="15"/>
  <c r="G68" i="15"/>
  <c r="F68" i="15"/>
  <c r="C68" i="15"/>
  <c r="B68" i="15"/>
  <c r="E68" i="15" s="1"/>
  <c r="O67" i="15"/>
  <c r="N67" i="15"/>
  <c r="M67" i="15"/>
  <c r="L67" i="15"/>
  <c r="K67" i="15"/>
  <c r="J67" i="15"/>
  <c r="I67" i="15"/>
  <c r="S67" i="15" s="1"/>
  <c r="H67" i="15"/>
  <c r="R67" i="15" s="1"/>
  <c r="G67" i="15"/>
  <c r="F67" i="15"/>
  <c r="C67" i="15"/>
  <c r="B67" i="15"/>
  <c r="E67" i="15" s="1"/>
  <c r="S66" i="15"/>
  <c r="R66" i="15"/>
  <c r="Q66" i="15"/>
  <c r="P66" i="15"/>
  <c r="E66" i="15"/>
  <c r="S65" i="15"/>
  <c r="R65" i="15"/>
  <c r="Q65" i="15"/>
  <c r="P65" i="15"/>
  <c r="E65" i="15"/>
  <c r="S64" i="15"/>
  <c r="R64" i="15"/>
  <c r="Q64" i="15"/>
  <c r="P64" i="15"/>
  <c r="E64" i="15"/>
  <c r="U63" i="15"/>
  <c r="S63" i="15"/>
  <c r="R63" i="15"/>
  <c r="Q63" i="15"/>
  <c r="P63" i="15"/>
  <c r="E63" i="15"/>
  <c r="T63" i="15" s="1"/>
  <c r="U62" i="15"/>
  <c r="T62" i="15"/>
  <c r="S62" i="15"/>
  <c r="R62" i="15"/>
  <c r="Q62" i="15"/>
  <c r="P62" i="15"/>
  <c r="E62" i="15"/>
  <c r="O60" i="15"/>
  <c r="N60" i="15"/>
  <c r="M60" i="15"/>
  <c r="L60" i="15"/>
  <c r="K60" i="15"/>
  <c r="J60" i="15"/>
  <c r="I60" i="15"/>
  <c r="S60" i="15" s="1"/>
  <c r="H60" i="15"/>
  <c r="R60" i="15" s="1"/>
  <c r="C60" i="15"/>
  <c r="B60" i="15"/>
  <c r="E60" i="15" s="1"/>
  <c r="U59" i="15"/>
  <c r="S59" i="15"/>
  <c r="R59" i="15"/>
  <c r="Q59" i="15"/>
  <c r="P59" i="15"/>
  <c r="E59" i="15"/>
  <c r="T59" i="15" s="1"/>
  <c r="S58" i="15"/>
  <c r="R58" i="15"/>
  <c r="Q58" i="15"/>
  <c r="P58" i="15"/>
  <c r="E58" i="15"/>
  <c r="S57" i="15"/>
  <c r="R57" i="15"/>
  <c r="Q57" i="15"/>
  <c r="P57" i="15"/>
  <c r="E57" i="15"/>
  <c r="S56" i="15"/>
  <c r="R56" i="15"/>
  <c r="Q56" i="15"/>
  <c r="P56" i="15"/>
  <c r="E56" i="15"/>
  <c r="T56" i="15" s="1"/>
  <c r="O54" i="15"/>
  <c r="N54" i="15"/>
  <c r="M54" i="15"/>
  <c r="L54" i="15"/>
  <c r="K54" i="15"/>
  <c r="J54" i="15"/>
  <c r="I54" i="15"/>
  <c r="S54" i="15" s="1"/>
  <c r="H54" i="15"/>
  <c r="G54" i="15"/>
  <c r="F54" i="15"/>
  <c r="C54" i="15"/>
  <c r="B54" i="15"/>
  <c r="E54" i="15" s="1"/>
  <c r="S53" i="15"/>
  <c r="R53" i="15"/>
  <c r="Q53" i="15"/>
  <c r="P53" i="15"/>
  <c r="E53" i="15"/>
  <c r="S52" i="15"/>
  <c r="R52" i="15"/>
  <c r="Q52" i="15"/>
  <c r="P52" i="15"/>
  <c r="E52" i="15"/>
  <c r="U51" i="15"/>
  <c r="S51" i="15"/>
  <c r="R51" i="15"/>
  <c r="Q51" i="15"/>
  <c r="P51" i="15"/>
  <c r="E51" i="15"/>
  <c r="T51" i="15" s="1"/>
  <c r="U50" i="15"/>
  <c r="T50" i="15"/>
  <c r="S50" i="15"/>
  <c r="R50" i="15"/>
  <c r="Q50" i="15"/>
  <c r="P50" i="15"/>
  <c r="E50" i="15"/>
  <c r="U49" i="15"/>
  <c r="T49" i="15"/>
  <c r="S49" i="15"/>
  <c r="R49" i="15"/>
  <c r="Q49" i="15"/>
  <c r="P49" i="15"/>
  <c r="E49" i="15"/>
  <c r="S48" i="15"/>
  <c r="R48" i="15"/>
  <c r="Q48" i="15"/>
  <c r="P48" i="15"/>
  <c r="E48" i="15"/>
  <c r="U48" i="15" s="1"/>
  <c r="S47" i="15"/>
  <c r="R47" i="15"/>
  <c r="Q47" i="15"/>
  <c r="P47" i="15"/>
  <c r="E47" i="15"/>
  <c r="S46" i="15"/>
  <c r="R46" i="15"/>
  <c r="Q46" i="15"/>
  <c r="P46" i="15"/>
  <c r="E46" i="15"/>
  <c r="S45" i="15"/>
  <c r="R45" i="15"/>
  <c r="Q45" i="15"/>
  <c r="P45" i="15"/>
  <c r="E45" i="15"/>
  <c r="T45" i="15" s="1"/>
  <c r="U44" i="15"/>
  <c r="T44" i="15"/>
  <c r="S44" i="15"/>
  <c r="R44" i="15"/>
  <c r="Q44" i="15"/>
  <c r="P44" i="15"/>
  <c r="E44" i="15"/>
  <c r="S43" i="15"/>
  <c r="R43" i="15"/>
  <c r="Q43" i="15"/>
  <c r="P43" i="15"/>
  <c r="E43" i="15"/>
  <c r="O41" i="15"/>
  <c r="N41" i="15"/>
  <c r="M41" i="15"/>
  <c r="L41" i="15"/>
  <c r="K41" i="15"/>
  <c r="J41" i="15"/>
  <c r="I41" i="15"/>
  <c r="S41" i="15" s="1"/>
  <c r="H41" i="15"/>
  <c r="R41" i="15" s="1"/>
  <c r="G41" i="15"/>
  <c r="F41" i="15"/>
  <c r="C41" i="15"/>
  <c r="B41" i="15"/>
  <c r="E41" i="15" s="1"/>
  <c r="U40" i="15"/>
  <c r="T40" i="15"/>
  <c r="S40" i="15"/>
  <c r="R40" i="15"/>
  <c r="Q40" i="15"/>
  <c r="P40" i="15"/>
  <c r="E40" i="15"/>
  <c r="S39" i="15"/>
  <c r="R39" i="15"/>
  <c r="Q39" i="15"/>
  <c r="P39" i="15"/>
  <c r="E39" i="15"/>
  <c r="U39" i="15" s="1"/>
  <c r="U38" i="15"/>
  <c r="T38" i="15"/>
  <c r="S38" i="15"/>
  <c r="R38" i="15"/>
  <c r="Q38" i="15"/>
  <c r="P38" i="15"/>
  <c r="E38" i="15"/>
  <c r="S37" i="15"/>
  <c r="R37" i="15"/>
  <c r="Q37" i="15"/>
  <c r="P37" i="15"/>
  <c r="E37" i="15"/>
  <c r="S36" i="15"/>
  <c r="R36" i="15"/>
  <c r="Q36" i="15"/>
  <c r="P36" i="15"/>
  <c r="E36" i="15"/>
  <c r="O34" i="15"/>
  <c r="N34" i="15"/>
  <c r="M34" i="15"/>
  <c r="L34" i="15"/>
  <c r="K34" i="15"/>
  <c r="J34" i="15"/>
  <c r="I34" i="15"/>
  <c r="H34" i="15"/>
  <c r="R34" i="15" s="1"/>
  <c r="G34" i="15"/>
  <c r="F34" i="15"/>
  <c r="C34" i="15"/>
  <c r="B34" i="15"/>
  <c r="S33" i="15"/>
  <c r="R33" i="15"/>
  <c r="Q33" i="15"/>
  <c r="P33" i="15"/>
  <c r="E33" i="15"/>
  <c r="O31" i="15"/>
  <c r="N31" i="15"/>
  <c r="M31" i="15"/>
  <c r="L31" i="15"/>
  <c r="K31" i="15"/>
  <c r="J31" i="15"/>
  <c r="I31" i="15"/>
  <c r="S31" i="15" s="1"/>
  <c r="H31" i="15"/>
  <c r="R31" i="15" s="1"/>
  <c r="G31" i="15"/>
  <c r="F31" i="15"/>
  <c r="C31" i="15"/>
  <c r="E31" i="15" s="1"/>
  <c r="B31" i="15"/>
  <c r="S30" i="15"/>
  <c r="R30" i="15"/>
  <c r="Q30" i="15"/>
  <c r="P30" i="15"/>
  <c r="E30" i="15"/>
  <c r="S29" i="15"/>
  <c r="R29" i="15"/>
  <c r="Q29" i="15"/>
  <c r="P29" i="15"/>
  <c r="E29" i="15"/>
  <c r="U28" i="15"/>
  <c r="S28" i="15"/>
  <c r="R28" i="15"/>
  <c r="Q28" i="15"/>
  <c r="P28" i="15"/>
  <c r="E28" i="15"/>
  <c r="T28" i="15" s="1"/>
  <c r="S27" i="15"/>
  <c r="R27" i="15"/>
  <c r="Q27" i="15"/>
  <c r="P27" i="15"/>
  <c r="E27" i="15"/>
  <c r="O25" i="15"/>
  <c r="N25" i="15"/>
  <c r="M25" i="15"/>
  <c r="L25" i="15"/>
  <c r="K25" i="15"/>
  <c r="Q25" i="15" s="1"/>
  <c r="J25" i="15"/>
  <c r="I25" i="15"/>
  <c r="S25" i="15" s="1"/>
  <c r="H25" i="15"/>
  <c r="G25" i="15"/>
  <c r="F25" i="15"/>
  <c r="C25" i="15"/>
  <c r="B25" i="15"/>
  <c r="E25" i="15" s="1"/>
  <c r="U24" i="15"/>
  <c r="T24" i="15"/>
  <c r="S24" i="15"/>
  <c r="R24" i="15"/>
  <c r="Q24" i="15"/>
  <c r="P24" i="15"/>
  <c r="E24" i="15"/>
  <c r="U23" i="15"/>
  <c r="T23" i="15"/>
  <c r="S23" i="15"/>
  <c r="R23" i="15"/>
  <c r="Q23" i="15"/>
  <c r="P23" i="15"/>
  <c r="E23" i="15"/>
  <c r="U22" i="15"/>
  <c r="T22" i="15"/>
  <c r="S22" i="15"/>
  <c r="R22" i="15"/>
  <c r="Q22" i="15"/>
  <c r="P22" i="15"/>
  <c r="E22" i="15"/>
  <c r="S21" i="15"/>
  <c r="R21" i="15"/>
  <c r="Q21" i="15"/>
  <c r="P21" i="15"/>
  <c r="E21" i="15"/>
  <c r="U21" i="15" s="1"/>
  <c r="U20" i="15"/>
  <c r="T20" i="15"/>
  <c r="S20" i="15"/>
  <c r="R20" i="15"/>
  <c r="Q20" i="15"/>
  <c r="P20" i="15"/>
  <c r="E20" i="15"/>
  <c r="S19" i="15"/>
  <c r="R19" i="15"/>
  <c r="Q19" i="15"/>
  <c r="P19" i="15"/>
  <c r="E19" i="15"/>
  <c r="S18" i="15"/>
  <c r="R18" i="15"/>
  <c r="Q18" i="15"/>
  <c r="P18" i="15"/>
  <c r="E18" i="15"/>
  <c r="O16" i="15"/>
  <c r="N16" i="15"/>
  <c r="M16" i="15"/>
  <c r="L16" i="15"/>
  <c r="K16" i="15"/>
  <c r="S16" i="15" s="1"/>
  <c r="J16" i="15"/>
  <c r="I16" i="15"/>
  <c r="H16" i="15"/>
  <c r="R16" i="15" s="1"/>
  <c r="G16" i="15"/>
  <c r="F16" i="15"/>
  <c r="C16" i="15"/>
  <c r="B16" i="15"/>
  <c r="S15" i="15"/>
  <c r="R15" i="15"/>
  <c r="Q15" i="15"/>
  <c r="P15" i="15"/>
  <c r="E15" i="15"/>
  <c r="S14" i="15"/>
  <c r="R14" i="15"/>
  <c r="Q14" i="15"/>
  <c r="P14" i="15"/>
  <c r="E14" i="15"/>
  <c r="T14" i="15" s="1"/>
  <c r="U13" i="15"/>
  <c r="T13" i="15"/>
  <c r="S13" i="15"/>
  <c r="R13" i="15"/>
  <c r="Q13" i="15"/>
  <c r="P13" i="15"/>
  <c r="E13" i="15"/>
  <c r="S12" i="15"/>
  <c r="R12" i="15"/>
  <c r="Q12" i="15"/>
  <c r="P12" i="15"/>
  <c r="E12" i="15"/>
  <c r="S11" i="15"/>
  <c r="R11" i="15"/>
  <c r="Q11" i="15"/>
  <c r="P11" i="15"/>
  <c r="E11" i="15"/>
  <c r="T10" i="15"/>
  <c r="S10" i="15"/>
  <c r="R10" i="15"/>
  <c r="Q10" i="15"/>
  <c r="P10" i="15"/>
  <c r="E10" i="15"/>
  <c r="U9" i="15"/>
  <c r="T9" i="15"/>
  <c r="S9" i="15"/>
  <c r="R9" i="15"/>
  <c r="Q9" i="15"/>
  <c r="P9" i="15"/>
  <c r="E9" i="15"/>
  <c r="S96" i="14"/>
  <c r="R96" i="14"/>
  <c r="Q96" i="14"/>
  <c r="P96" i="14"/>
  <c r="E96" i="14"/>
  <c r="S95" i="14"/>
  <c r="R95" i="14"/>
  <c r="Q95" i="14"/>
  <c r="P95" i="14"/>
  <c r="E95" i="14"/>
  <c r="U94" i="14"/>
  <c r="S94" i="14"/>
  <c r="R94" i="14"/>
  <c r="Q94" i="14"/>
  <c r="P94" i="14"/>
  <c r="E94" i="14"/>
  <c r="T94" i="14" s="1"/>
  <c r="U93" i="14"/>
  <c r="T93" i="14"/>
  <c r="S93" i="14"/>
  <c r="R93" i="14"/>
  <c r="Q93" i="14"/>
  <c r="P93" i="14"/>
  <c r="E93" i="14"/>
  <c r="S92" i="14"/>
  <c r="R92" i="14"/>
  <c r="Q92" i="14"/>
  <c r="P92" i="14"/>
  <c r="E92" i="14"/>
  <c r="U92" i="14" s="1"/>
  <c r="S91" i="14"/>
  <c r="R91" i="14"/>
  <c r="Q91" i="14"/>
  <c r="U91" i="14" s="1"/>
  <c r="P91" i="14"/>
  <c r="T91" i="14" s="1"/>
  <c r="E91" i="14"/>
  <c r="S90" i="14"/>
  <c r="R90" i="14"/>
  <c r="Q90" i="14"/>
  <c r="P90" i="14"/>
  <c r="E90" i="14"/>
  <c r="S89" i="14"/>
  <c r="R89" i="14"/>
  <c r="Q89" i="14"/>
  <c r="P89" i="14"/>
  <c r="E89" i="14"/>
  <c r="S88" i="14"/>
  <c r="R88" i="14"/>
  <c r="Q88" i="14"/>
  <c r="P88" i="14"/>
  <c r="E88" i="14"/>
  <c r="S86" i="14"/>
  <c r="R86" i="14"/>
  <c r="Q86" i="14"/>
  <c r="P86" i="14"/>
  <c r="E86" i="14"/>
  <c r="O74" i="14"/>
  <c r="N74" i="14"/>
  <c r="M74" i="14"/>
  <c r="L74" i="14"/>
  <c r="K74" i="14"/>
  <c r="J74" i="14"/>
  <c r="I74" i="14"/>
  <c r="H74" i="14"/>
  <c r="G74" i="14"/>
  <c r="F74" i="14"/>
  <c r="C74" i="14"/>
  <c r="B74" i="14"/>
  <c r="O73" i="14"/>
  <c r="N73" i="14"/>
  <c r="M73" i="14"/>
  <c r="L73" i="14"/>
  <c r="K73" i="14"/>
  <c r="J73" i="14"/>
  <c r="I73" i="14"/>
  <c r="S73" i="14" s="1"/>
  <c r="H73" i="14"/>
  <c r="R73" i="14" s="1"/>
  <c r="G73" i="14"/>
  <c r="F73" i="14"/>
  <c r="C73" i="14"/>
  <c r="E73" i="14" s="1"/>
  <c r="B73" i="14"/>
  <c r="O72" i="14"/>
  <c r="N72" i="14"/>
  <c r="M72" i="14"/>
  <c r="L72" i="14"/>
  <c r="K72" i="14"/>
  <c r="J72" i="14"/>
  <c r="I72" i="14"/>
  <c r="S72" i="14" s="1"/>
  <c r="H72" i="14"/>
  <c r="G72" i="14"/>
  <c r="F72" i="14"/>
  <c r="C72" i="14"/>
  <c r="B72" i="14"/>
  <c r="E72" i="14" s="1"/>
  <c r="U71" i="14"/>
  <c r="T71" i="14"/>
  <c r="S71" i="14"/>
  <c r="R71" i="14"/>
  <c r="Q71" i="14"/>
  <c r="P71" i="14"/>
  <c r="E71" i="14"/>
  <c r="S70" i="14"/>
  <c r="R70" i="14"/>
  <c r="Q70" i="14"/>
  <c r="P70" i="14"/>
  <c r="E70" i="14"/>
  <c r="O68" i="14"/>
  <c r="N68" i="14"/>
  <c r="M68" i="14"/>
  <c r="L68" i="14"/>
  <c r="K68" i="14"/>
  <c r="J68" i="14"/>
  <c r="I68" i="14"/>
  <c r="H68" i="14"/>
  <c r="G68" i="14"/>
  <c r="F68" i="14"/>
  <c r="C68" i="14"/>
  <c r="B68" i="14"/>
  <c r="O67" i="14"/>
  <c r="N67" i="14"/>
  <c r="M67" i="14"/>
  <c r="L67" i="14"/>
  <c r="K67" i="14"/>
  <c r="J67" i="14"/>
  <c r="I67" i="14"/>
  <c r="S67" i="14" s="1"/>
  <c r="H67" i="14"/>
  <c r="R67" i="14" s="1"/>
  <c r="G67" i="14"/>
  <c r="F67" i="14"/>
  <c r="C67" i="14"/>
  <c r="B67" i="14"/>
  <c r="E67" i="14" s="1"/>
  <c r="S66" i="14"/>
  <c r="R66" i="14"/>
  <c r="Q66" i="14"/>
  <c r="P66" i="14"/>
  <c r="E66" i="14"/>
  <c r="U66" i="14" s="1"/>
  <c r="S65" i="14"/>
  <c r="R65" i="14"/>
  <c r="Q65" i="14"/>
  <c r="P65" i="14"/>
  <c r="E65" i="14"/>
  <c r="S64" i="14"/>
  <c r="R64" i="14"/>
  <c r="Q64" i="14"/>
  <c r="P64" i="14"/>
  <c r="E64" i="14"/>
  <c r="S63" i="14"/>
  <c r="R63" i="14"/>
  <c r="Q63" i="14"/>
  <c r="P63" i="14"/>
  <c r="E63" i="14"/>
  <c r="T63" i="14" s="1"/>
  <c r="T62" i="14"/>
  <c r="S62" i="14"/>
  <c r="R62" i="14"/>
  <c r="Q62" i="14"/>
  <c r="P62" i="14"/>
  <c r="E62" i="14"/>
  <c r="U62" i="14" s="1"/>
  <c r="O60" i="14"/>
  <c r="N60" i="14"/>
  <c r="M60" i="14"/>
  <c r="L60" i="14"/>
  <c r="K60" i="14"/>
  <c r="J60" i="14"/>
  <c r="I60" i="14"/>
  <c r="S60" i="14" s="1"/>
  <c r="H60" i="14"/>
  <c r="C60" i="14"/>
  <c r="B60" i="14"/>
  <c r="S59" i="14"/>
  <c r="R59" i="14"/>
  <c r="Q59" i="14"/>
  <c r="P59" i="14"/>
  <c r="E59" i="14"/>
  <c r="T59" i="14" s="1"/>
  <c r="S58" i="14"/>
  <c r="R58" i="14"/>
  <c r="Q58" i="14"/>
  <c r="P58" i="14"/>
  <c r="E58" i="14"/>
  <c r="U58" i="14" s="1"/>
  <c r="U57" i="14"/>
  <c r="T57" i="14"/>
  <c r="S57" i="14"/>
  <c r="R57" i="14"/>
  <c r="Q57" i="14"/>
  <c r="P57" i="14"/>
  <c r="E57" i="14"/>
  <c r="S56" i="14"/>
  <c r="R56" i="14"/>
  <c r="Q56" i="14"/>
  <c r="P56" i="14"/>
  <c r="E56" i="14"/>
  <c r="O54" i="14"/>
  <c r="N54" i="14"/>
  <c r="M54" i="14"/>
  <c r="L54" i="14"/>
  <c r="K54" i="14"/>
  <c r="J54" i="14"/>
  <c r="I54" i="14"/>
  <c r="S54" i="14" s="1"/>
  <c r="H54" i="14"/>
  <c r="R54" i="14" s="1"/>
  <c r="G54" i="14"/>
  <c r="F54" i="14"/>
  <c r="C54" i="14"/>
  <c r="B54" i="14"/>
  <c r="S53" i="14"/>
  <c r="R53" i="14"/>
  <c r="Q53" i="14"/>
  <c r="P53" i="14"/>
  <c r="E53" i="14"/>
  <c r="S52" i="14"/>
  <c r="R52" i="14"/>
  <c r="Q52" i="14"/>
  <c r="P52" i="14"/>
  <c r="E52" i="14"/>
  <c r="S51" i="14"/>
  <c r="R51" i="14"/>
  <c r="Q51" i="14"/>
  <c r="P51" i="14"/>
  <c r="E51" i="14"/>
  <c r="T51" i="14" s="1"/>
  <c r="U50" i="14"/>
  <c r="T50" i="14"/>
  <c r="S50" i="14"/>
  <c r="R50" i="14"/>
  <c r="Q50" i="14"/>
  <c r="P50" i="14"/>
  <c r="E50" i="14"/>
  <c r="T49" i="14"/>
  <c r="S49" i="14"/>
  <c r="R49" i="14"/>
  <c r="Q49" i="14"/>
  <c r="P49" i="14"/>
  <c r="E49" i="14"/>
  <c r="U49" i="14" s="1"/>
  <c r="S48" i="14"/>
  <c r="R48" i="14"/>
  <c r="Q48" i="14"/>
  <c r="P48" i="14"/>
  <c r="E48" i="14"/>
  <c r="U48" i="14" s="1"/>
  <c r="S47" i="14"/>
  <c r="R47" i="14"/>
  <c r="Q47" i="14"/>
  <c r="P47" i="14"/>
  <c r="E47" i="14"/>
  <c r="U46" i="14"/>
  <c r="S46" i="14"/>
  <c r="R46" i="14"/>
  <c r="Q46" i="14"/>
  <c r="P46" i="14"/>
  <c r="E46" i="14"/>
  <c r="T46" i="14" s="1"/>
  <c r="S45" i="14"/>
  <c r="R45" i="14"/>
  <c r="Q45" i="14"/>
  <c r="P45" i="14"/>
  <c r="E45" i="14"/>
  <c r="S44" i="14"/>
  <c r="R44" i="14"/>
  <c r="Q44" i="14"/>
  <c r="P44" i="14"/>
  <c r="E44" i="14"/>
  <c r="S43" i="14"/>
  <c r="R43" i="14"/>
  <c r="Q43" i="14"/>
  <c r="P43" i="14"/>
  <c r="E43" i="14"/>
  <c r="T43" i="14" s="1"/>
  <c r="S41" i="14"/>
  <c r="O41" i="14"/>
  <c r="N41" i="14"/>
  <c r="M41" i="14"/>
  <c r="L41" i="14"/>
  <c r="K41" i="14"/>
  <c r="J41" i="14"/>
  <c r="I41" i="14"/>
  <c r="H41" i="14"/>
  <c r="G41" i="14"/>
  <c r="F41" i="14"/>
  <c r="C41" i="14"/>
  <c r="B41" i="14"/>
  <c r="S40" i="14"/>
  <c r="R40" i="14"/>
  <c r="Q40" i="14"/>
  <c r="P40" i="14"/>
  <c r="E40" i="14"/>
  <c r="T40" i="14" s="1"/>
  <c r="S39" i="14"/>
  <c r="R39" i="14"/>
  <c r="Q39" i="14"/>
  <c r="P39" i="14"/>
  <c r="E39" i="14"/>
  <c r="S38" i="14"/>
  <c r="R38" i="14"/>
  <c r="Q38" i="14"/>
  <c r="P38" i="14"/>
  <c r="E38" i="14"/>
  <c r="U38" i="14" s="1"/>
  <c r="U37" i="14"/>
  <c r="T37" i="14"/>
  <c r="S37" i="14"/>
  <c r="R37" i="14"/>
  <c r="Q37" i="14"/>
  <c r="P37" i="14"/>
  <c r="E37" i="14"/>
  <c r="S36" i="14"/>
  <c r="R36" i="14"/>
  <c r="Q36" i="14"/>
  <c r="U36" i="14" s="1"/>
  <c r="P36" i="14"/>
  <c r="T36" i="14" s="1"/>
  <c r="E36" i="14"/>
  <c r="O34" i="14"/>
  <c r="N34" i="14"/>
  <c r="M34" i="14"/>
  <c r="L34" i="14"/>
  <c r="K34" i="14"/>
  <c r="J34" i="14"/>
  <c r="I34" i="14"/>
  <c r="S34" i="14" s="1"/>
  <c r="H34" i="14"/>
  <c r="G34" i="14"/>
  <c r="F34" i="14"/>
  <c r="C34" i="14"/>
  <c r="B34" i="14"/>
  <c r="E34" i="14" s="1"/>
  <c r="T33" i="14"/>
  <c r="S33" i="14"/>
  <c r="R33" i="14"/>
  <c r="Q33" i="14"/>
  <c r="P33" i="14"/>
  <c r="E33" i="14"/>
  <c r="O31" i="14"/>
  <c r="N31" i="14"/>
  <c r="M31" i="14"/>
  <c r="L31" i="14"/>
  <c r="K31" i="14"/>
  <c r="J31" i="14"/>
  <c r="I31" i="14"/>
  <c r="S31" i="14" s="1"/>
  <c r="H31" i="14"/>
  <c r="R31" i="14" s="1"/>
  <c r="G31" i="14"/>
  <c r="F31" i="14"/>
  <c r="C31" i="14"/>
  <c r="B31" i="14"/>
  <c r="S30" i="14"/>
  <c r="R30" i="14"/>
  <c r="Q30" i="14"/>
  <c r="P30" i="14"/>
  <c r="E30" i="14"/>
  <c r="S29" i="14"/>
  <c r="R29" i="14"/>
  <c r="Q29" i="14"/>
  <c r="P29" i="14"/>
  <c r="E29" i="14"/>
  <c r="S28" i="14"/>
  <c r="R28" i="14"/>
  <c r="Q28" i="14"/>
  <c r="P28" i="14"/>
  <c r="E28" i="14"/>
  <c r="S27" i="14"/>
  <c r="R27" i="14"/>
  <c r="Q27" i="14"/>
  <c r="P27" i="14"/>
  <c r="E27" i="14"/>
  <c r="S25" i="14"/>
  <c r="O25" i="14"/>
  <c r="N25" i="14"/>
  <c r="M25" i="14"/>
  <c r="L25" i="14"/>
  <c r="K25" i="14"/>
  <c r="J25" i="14"/>
  <c r="I25" i="14"/>
  <c r="H25" i="14"/>
  <c r="R25" i="14" s="1"/>
  <c r="G25" i="14"/>
  <c r="F25" i="14"/>
  <c r="C25" i="14"/>
  <c r="B25" i="14"/>
  <c r="S24" i="14"/>
  <c r="R24" i="14"/>
  <c r="Q24" i="14"/>
  <c r="P24" i="14"/>
  <c r="E24" i="14"/>
  <c r="S23" i="14"/>
  <c r="R23" i="14"/>
  <c r="Q23" i="14"/>
  <c r="P23" i="14"/>
  <c r="E23" i="14"/>
  <c r="T23" i="14" s="1"/>
  <c r="S22" i="14"/>
  <c r="R22" i="14"/>
  <c r="Q22" i="14"/>
  <c r="P22" i="14"/>
  <c r="E22" i="14"/>
  <c r="S21" i="14"/>
  <c r="R21" i="14"/>
  <c r="Q21" i="14"/>
  <c r="P21" i="14"/>
  <c r="E21" i="14"/>
  <c r="U21" i="14" s="1"/>
  <c r="U20" i="14"/>
  <c r="T20" i="14"/>
  <c r="S20" i="14"/>
  <c r="R20" i="14"/>
  <c r="Q20" i="14"/>
  <c r="P20" i="14"/>
  <c r="E20" i="14"/>
  <c r="U19" i="14"/>
  <c r="T19" i="14"/>
  <c r="S19" i="14"/>
  <c r="R19" i="14"/>
  <c r="Q19" i="14"/>
  <c r="P19" i="14"/>
  <c r="E19" i="14"/>
  <c r="U18" i="14"/>
  <c r="T18" i="14"/>
  <c r="S18" i="14"/>
  <c r="R18" i="14"/>
  <c r="Q18" i="14"/>
  <c r="P18" i="14"/>
  <c r="E18" i="14"/>
  <c r="O16" i="14"/>
  <c r="N16" i="14"/>
  <c r="M16" i="14"/>
  <c r="L16" i="14"/>
  <c r="K16" i="14"/>
  <c r="J16" i="14"/>
  <c r="I16" i="14"/>
  <c r="H16" i="14"/>
  <c r="G16" i="14"/>
  <c r="F16" i="14"/>
  <c r="C16" i="14"/>
  <c r="B16" i="14"/>
  <c r="E16" i="14" s="1"/>
  <c r="S15" i="14"/>
  <c r="R15" i="14"/>
  <c r="Q15" i="14"/>
  <c r="P15" i="14"/>
  <c r="E15" i="14"/>
  <c r="S14" i="14"/>
  <c r="R14" i="14"/>
  <c r="Q14" i="14"/>
  <c r="P14" i="14"/>
  <c r="E14" i="14"/>
  <c r="S13" i="14"/>
  <c r="R13" i="14"/>
  <c r="Q13" i="14"/>
  <c r="P13" i="14"/>
  <c r="E13" i="14"/>
  <c r="S12" i="14"/>
  <c r="R12" i="14"/>
  <c r="Q12" i="14"/>
  <c r="P12" i="14"/>
  <c r="E12" i="14"/>
  <c r="U11" i="14"/>
  <c r="S11" i="14"/>
  <c r="R11" i="14"/>
  <c r="Q11" i="14"/>
  <c r="P11" i="14"/>
  <c r="E11" i="14"/>
  <c r="T11" i="14" s="1"/>
  <c r="T10" i="14"/>
  <c r="S10" i="14"/>
  <c r="R10" i="14"/>
  <c r="Q10" i="14"/>
  <c r="P10" i="14"/>
  <c r="E10" i="14"/>
  <c r="U9" i="14"/>
  <c r="T9" i="14"/>
  <c r="S9" i="14"/>
  <c r="R9" i="14"/>
  <c r="Q9" i="14"/>
  <c r="P9" i="14"/>
  <c r="E9" i="14"/>
  <c r="S96" i="13"/>
  <c r="R96" i="13"/>
  <c r="Q96" i="13"/>
  <c r="P96" i="13"/>
  <c r="E96" i="13"/>
  <c r="U96" i="13" s="1"/>
  <c r="S95" i="13"/>
  <c r="R95" i="13"/>
  <c r="Q95" i="13"/>
  <c r="P95" i="13"/>
  <c r="E95" i="13"/>
  <c r="U95" i="13" s="1"/>
  <c r="S94" i="13"/>
  <c r="R94" i="13"/>
  <c r="Q94" i="13"/>
  <c r="P94" i="13"/>
  <c r="E94" i="13"/>
  <c r="S93" i="13"/>
  <c r="R93" i="13"/>
  <c r="Q93" i="13"/>
  <c r="P93" i="13"/>
  <c r="E93" i="13"/>
  <c r="S92" i="13"/>
  <c r="R92" i="13"/>
  <c r="Q92" i="13"/>
  <c r="P92" i="13"/>
  <c r="E92" i="13"/>
  <c r="T92" i="13" s="1"/>
  <c r="S91" i="13"/>
  <c r="R91" i="13"/>
  <c r="Q91" i="13"/>
  <c r="P91" i="13"/>
  <c r="E91" i="13"/>
  <c r="S90" i="13"/>
  <c r="R90" i="13"/>
  <c r="Q90" i="13"/>
  <c r="P90" i="13"/>
  <c r="E90" i="13"/>
  <c r="U90" i="13" s="1"/>
  <c r="U89" i="13"/>
  <c r="T89" i="13"/>
  <c r="S89" i="13"/>
  <c r="R89" i="13"/>
  <c r="Q89" i="13"/>
  <c r="P89" i="13"/>
  <c r="E89" i="13"/>
  <c r="U88" i="13"/>
  <c r="T88" i="13"/>
  <c r="S88" i="13"/>
  <c r="R88" i="13"/>
  <c r="Q88" i="13"/>
  <c r="P88" i="13"/>
  <c r="E88" i="13"/>
  <c r="S86" i="13"/>
  <c r="R86" i="13"/>
  <c r="Q86" i="13"/>
  <c r="P86" i="13"/>
  <c r="E86" i="13"/>
  <c r="U86" i="13" s="1"/>
  <c r="O74" i="13"/>
  <c r="N74" i="13"/>
  <c r="M74" i="13"/>
  <c r="L74" i="13"/>
  <c r="K74" i="13"/>
  <c r="J74" i="13"/>
  <c r="I74" i="13"/>
  <c r="S74" i="13" s="1"/>
  <c r="H74" i="13"/>
  <c r="G74" i="13"/>
  <c r="F74" i="13"/>
  <c r="C74" i="13"/>
  <c r="B74" i="13"/>
  <c r="E74" i="13" s="1"/>
  <c r="O73" i="13"/>
  <c r="N73" i="13"/>
  <c r="M73" i="13"/>
  <c r="L73" i="13"/>
  <c r="K73" i="13"/>
  <c r="J73" i="13"/>
  <c r="I73" i="13"/>
  <c r="H73" i="13"/>
  <c r="R73" i="13" s="1"/>
  <c r="G73" i="13"/>
  <c r="F73" i="13"/>
  <c r="C73" i="13"/>
  <c r="B73" i="13"/>
  <c r="O72" i="13"/>
  <c r="N72" i="13"/>
  <c r="M72" i="13"/>
  <c r="L72" i="13"/>
  <c r="K72" i="13"/>
  <c r="J72" i="13"/>
  <c r="I72" i="13"/>
  <c r="H72" i="13"/>
  <c r="G72" i="13"/>
  <c r="F72" i="13"/>
  <c r="C72" i="13"/>
  <c r="B72" i="13"/>
  <c r="U71" i="13"/>
  <c r="T71" i="13"/>
  <c r="S71" i="13"/>
  <c r="R71" i="13"/>
  <c r="Q71" i="13"/>
  <c r="P71" i="13"/>
  <c r="E71" i="13"/>
  <c r="S70" i="13"/>
  <c r="R70" i="13"/>
  <c r="Q70" i="13"/>
  <c r="U70" i="13" s="1"/>
  <c r="P70" i="13"/>
  <c r="E70" i="13"/>
  <c r="T70" i="13" s="1"/>
  <c r="O68" i="13"/>
  <c r="N68" i="13"/>
  <c r="M68" i="13"/>
  <c r="L68" i="13"/>
  <c r="K68" i="13"/>
  <c r="J68" i="13"/>
  <c r="I68" i="13"/>
  <c r="H68" i="13"/>
  <c r="G68" i="13"/>
  <c r="F68" i="13"/>
  <c r="C68" i="13"/>
  <c r="B68" i="13"/>
  <c r="E68" i="13" s="1"/>
  <c r="O67" i="13"/>
  <c r="N67" i="13"/>
  <c r="M67" i="13"/>
  <c r="L67" i="13"/>
  <c r="K67" i="13"/>
  <c r="J67" i="13"/>
  <c r="I67" i="13"/>
  <c r="S67" i="13" s="1"/>
  <c r="H67" i="13"/>
  <c r="R67" i="13" s="1"/>
  <c r="G67" i="13"/>
  <c r="F67" i="13"/>
  <c r="C67" i="13"/>
  <c r="B67" i="13"/>
  <c r="S66" i="13"/>
  <c r="R66" i="13"/>
  <c r="Q66" i="13"/>
  <c r="P66" i="13"/>
  <c r="E66" i="13"/>
  <c r="U66" i="13" s="1"/>
  <c r="S65" i="13"/>
  <c r="R65" i="13"/>
  <c r="Q65" i="13"/>
  <c r="P65" i="13"/>
  <c r="E65" i="13"/>
  <c r="U65" i="13" s="1"/>
  <c r="S64" i="13"/>
  <c r="R64" i="13"/>
  <c r="Q64" i="13"/>
  <c r="P64" i="13"/>
  <c r="E64" i="13"/>
  <c r="S63" i="13"/>
  <c r="R63" i="13"/>
  <c r="Q63" i="13"/>
  <c r="P63" i="13"/>
  <c r="E63" i="13"/>
  <c r="S62" i="13"/>
  <c r="R62" i="13"/>
  <c r="Q62" i="13"/>
  <c r="P62" i="13"/>
  <c r="E62" i="13"/>
  <c r="O60" i="13"/>
  <c r="N60" i="13"/>
  <c r="M60" i="13"/>
  <c r="L60" i="13"/>
  <c r="K60" i="13"/>
  <c r="J60" i="13"/>
  <c r="I60" i="13"/>
  <c r="S60" i="13" s="1"/>
  <c r="H60" i="13"/>
  <c r="R60" i="13" s="1"/>
  <c r="C60" i="13"/>
  <c r="B60" i="13"/>
  <c r="E60" i="13" s="1"/>
  <c r="U59" i="13"/>
  <c r="T59" i="13"/>
  <c r="S59" i="13"/>
  <c r="R59" i="13"/>
  <c r="Q59" i="13"/>
  <c r="P59" i="13"/>
  <c r="E59" i="13"/>
  <c r="S58" i="13"/>
  <c r="R58" i="13"/>
  <c r="Q58" i="13"/>
  <c r="P58" i="13"/>
  <c r="E58" i="13"/>
  <c r="U58" i="13" s="1"/>
  <c r="S57" i="13"/>
  <c r="R57" i="13"/>
  <c r="Q57" i="13"/>
  <c r="P57" i="13"/>
  <c r="E57" i="13"/>
  <c r="S56" i="13"/>
  <c r="R56" i="13"/>
  <c r="Q56" i="13"/>
  <c r="P56" i="13"/>
  <c r="E56" i="13"/>
  <c r="O54" i="13"/>
  <c r="N54" i="13"/>
  <c r="M54" i="13"/>
  <c r="L54" i="13"/>
  <c r="K54" i="13"/>
  <c r="J54" i="13"/>
  <c r="I54" i="13"/>
  <c r="S54" i="13" s="1"/>
  <c r="H54" i="13"/>
  <c r="R54" i="13" s="1"/>
  <c r="G54" i="13"/>
  <c r="F54" i="13"/>
  <c r="C54" i="13"/>
  <c r="B54" i="13"/>
  <c r="S53" i="13"/>
  <c r="R53" i="13"/>
  <c r="Q53" i="13"/>
  <c r="U53" i="13" s="1"/>
  <c r="P53" i="13"/>
  <c r="E53" i="13"/>
  <c r="T53" i="13" s="1"/>
  <c r="S52" i="13"/>
  <c r="R52" i="13"/>
  <c r="Q52" i="13"/>
  <c r="P52" i="13"/>
  <c r="E52" i="13"/>
  <c r="S51" i="13"/>
  <c r="R51" i="13"/>
  <c r="Q51" i="13"/>
  <c r="P51" i="13"/>
  <c r="E51" i="13"/>
  <c r="S50" i="13"/>
  <c r="R50" i="13"/>
  <c r="Q50" i="13"/>
  <c r="P50" i="13"/>
  <c r="E50" i="13"/>
  <c r="S49" i="13"/>
  <c r="R49" i="13"/>
  <c r="Q49" i="13"/>
  <c r="P49" i="13"/>
  <c r="E49" i="13"/>
  <c r="S48" i="13"/>
  <c r="R48" i="13"/>
  <c r="Q48" i="13"/>
  <c r="P48" i="13"/>
  <c r="E48" i="13"/>
  <c r="U48" i="13" s="1"/>
  <c r="S47" i="13"/>
  <c r="R47" i="13"/>
  <c r="Q47" i="13"/>
  <c r="P47" i="13"/>
  <c r="E47" i="13"/>
  <c r="U47" i="13" s="1"/>
  <c r="S46" i="13"/>
  <c r="R46" i="13"/>
  <c r="Q46" i="13"/>
  <c r="P46" i="13"/>
  <c r="E46" i="13"/>
  <c r="U46" i="13" s="1"/>
  <c r="S45" i="13"/>
  <c r="R45" i="13"/>
  <c r="Q45" i="13"/>
  <c r="P45" i="13"/>
  <c r="E45" i="13"/>
  <c r="T45" i="13" s="1"/>
  <c r="S44" i="13"/>
  <c r="R44" i="13"/>
  <c r="Q44" i="13"/>
  <c r="P44" i="13"/>
  <c r="E44" i="13"/>
  <c r="S43" i="13"/>
  <c r="R43" i="13"/>
  <c r="Q43" i="13"/>
  <c r="P43" i="13"/>
  <c r="E43" i="13"/>
  <c r="O41" i="13"/>
  <c r="N41" i="13"/>
  <c r="M41" i="13"/>
  <c r="L41" i="13"/>
  <c r="K41" i="13"/>
  <c r="J41" i="13"/>
  <c r="I41" i="13"/>
  <c r="S41" i="13" s="1"/>
  <c r="H41" i="13"/>
  <c r="R41" i="13" s="1"/>
  <c r="G41" i="13"/>
  <c r="F41" i="13"/>
  <c r="E41" i="13"/>
  <c r="C41" i="13"/>
  <c r="B41" i="13"/>
  <c r="S40" i="13"/>
  <c r="R40" i="13"/>
  <c r="Q40" i="13"/>
  <c r="P40" i="13"/>
  <c r="E40" i="13"/>
  <c r="S39" i="13"/>
  <c r="R39" i="13"/>
  <c r="Q39" i="13"/>
  <c r="P39" i="13"/>
  <c r="E39" i="13"/>
  <c r="U38" i="13"/>
  <c r="S38" i="13"/>
  <c r="R38" i="13"/>
  <c r="Q38" i="13"/>
  <c r="P38" i="13"/>
  <c r="E38" i="13"/>
  <c r="T38" i="13" s="1"/>
  <c r="S37" i="13"/>
  <c r="R37" i="13"/>
  <c r="Q37" i="13"/>
  <c r="P37" i="13"/>
  <c r="E37" i="13"/>
  <c r="S36" i="13"/>
  <c r="R36" i="13"/>
  <c r="Q36" i="13"/>
  <c r="P36" i="13"/>
  <c r="E36" i="13"/>
  <c r="O34" i="13"/>
  <c r="N34" i="13"/>
  <c r="M34" i="13"/>
  <c r="L34" i="13"/>
  <c r="K34" i="13"/>
  <c r="J34" i="13"/>
  <c r="I34" i="13"/>
  <c r="S34" i="13" s="1"/>
  <c r="H34" i="13"/>
  <c r="R34" i="13" s="1"/>
  <c r="G34" i="13"/>
  <c r="F34" i="13"/>
  <c r="C34" i="13"/>
  <c r="B34" i="13"/>
  <c r="S33" i="13"/>
  <c r="R33" i="13"/>
  <c r="Q33" i="13"/>
  <c r="P33" i="13"/>
  <c r="E33" i="13"/>
  <c r="O31" i="13"/>
  <c r="N31" i="13"/>
  <c r="M31" i="13"/>
  <c r="L31" i="13"/>
  <c r="K31" i="13"/>
  <c r="J31" i="13"/>
  <c r="I31" i="13"/>
  <c r="H31" i="13"/>
  <c r="G31" i="13"/>
  <c r="F31" i="13"/>
  <c r="C31" i="13"/>
  <c r="B31" i="13"/>
  <c r="E31" i="13" s="1"/>
  <c r="U30" i="13"/>
  <c r="T30" i="13"/>
  <c r="S30" i="13"/>
  <c r="R30" i="13"/>
  <c r="Q30" i="13"/>
  <c r="P30" i="13"/>
  <c r="E30" i="13"/>
  <c r="U29" i="13"/>
  <c r="T29" i="13"/>
  <c r="S29" i="13"/>
  <c r="R29" i="13"/>
  <c r="Q29" i="13"/>
  <c r="P29" i="13"/>
  <c r="E29" i="13"/>
  <c r="T28" i="13"/>
  <c r="S28" i="13"/>
  <c r="R28" i="13"/>
  <c r="Q28" i="13"/>
  <c r="P28" i="13"/>
  <c r="E28" i="13"/>
  <c r="U28" i="13" s="1"/>
  <c r="S27" i="13"/>
  <c r="R27" i="13"/>
  <c r="Q27" i="13"/>
  <c r="P27" i="13"/>
  <c r="E27" i="13"/>
  <c r="U27" i="13" s="1"/>
  <c r="O25" i="13"/>
  <c r="N25" i="13"/>
  <c r="M25" i="13"/>
  <c r="L25" i="13"/>
  <c r="K25" i="13"/>
  <c r="J25" i="13"/>
  <c r="I25" i="13"/>
  <c r="S25" i="13" s="1"/>
  <c r="H25" i="13"/>
  <c r="R25" i="13" s="1"/>
  <c r="G25" i="13"/>
  <c r="F25" i="13"/>
  <c r="C25" i="13"/>
  <c r="B25" i="13"/>
  <c r="E25" i="13" s="1"/>
  <c r="U24" i="13"/>
  <c r="S24" i="13"/>
  <c r="R24" i="13"/>
  <c r="Q24" i="13"/>
  <c r="P24" i="13"/>
  <c r="E24" i="13"/>
  <c r="T24" i="13" s="1"/>
  <c r="S23" i="13"/>
  <c r="R23" i="13"/>
  <c r="Q23" i="13"/>
  <c r="P23" i="13"/>
  <c r="E23" i="13"/>
  <c r="S22" i="13"/>
  <c r="R22" i="13"/>
  <c r="Q22" i="13"/>
  <c r="P22" i="13"/>
  <c r="E22" i="13"/>
  <c r="S21" i="13"/>
  <c r="R21" i="13"/>
  <c r="Q21" i="13"/>
  <c r="P21" i="13"/>
  <c r="E21" i="13"/>
  <c r="T21" i="13" s="1"/>
  <c r="U20" i="13"/>
  <c r="T20" i="13"/>
  <c r="S20" i="13"/>
  <c r="R20" i="13"/>
  <c r="Q20" i="13"/>
  <c r="P20" i="13"/>
  <c r="E20" i="13"/>
  <c r="U19" i="13"/>
  <c r="T19" i="13"/>
  <c r="S19" i="13"/>
  <c r="R19" i="13"/>
  <c r="Q19" i="13"/>
  <c r="P19" i="13"/>
  <c r="E19" i="13"/>
  <c r="T18" i="13"/>
  <c r="S18" i="13"/>
  <c r="R18" i="13"/>
  <c r="Q18" i="13"/>
  <c r="P18" i="13"/>
  <c r="E18" i="13"/>
  <c r="U18" i="13" s="1"/>
  <c r="O16" i="13"/>
  <c r="N16" i="13"/>
  <c r="M16" i="13"/>
  <c r="L16" i="13"/>
  <c r="K16" i="13"/>
  <c r="J16" i="13"/>
  <c r="I16" i="13"/>
  <c r="H16" i="13"/>
  <c r="G16" i="13"/>
  <c r="F16" i="13"/>
  <c r="C16" i="13"/>
  <c r="B16" i="13"/>
  <c r="E16" i="13" s="1"/>
  <c r="U15" i="13"/>
  <c r="S15" i="13"/>
  <c r="R15" i="13"/>
  <c r="Q15" i="13"/>
  <c r="P15" i="13"/>
  <c r="E15" i="13"/>
  <c r="T15" i="13" s="1"/>
  <c r="U14" i="13"/>
  <c r="T14" i="13"/>
  <c r="S14" i="13"/>
  <c r="R14" i="13"/>
  <c r="Q14" i="13"/>
  <c r="P14" i="13"/>
  <c r="E14" i="13"/>
  <c r="U13" i="13"/>
  <c r="T13" i="13"/>
  <c r="S13" i="13"/>
  <c r="R13" i="13"/>
  <c r="Q13" i="13"/>
  <c r="P13" i="13"/>
  <c r="E13" i="13"/>
  <c r="S12" i="13"/>
  <c r="R12" i="13"/>
  <c r="Q12" i="13"/>
  <c r="P12" i="13"/>
  <c r="E12" i="13"/>
  <c r="S11" i="13"/>
  <c r="R11" i="13"/>
  <c r="Q11" i="13"/>
  <c r="P11" i="13"/>
  <c r="E11" i="13"/>
  <c r="U10" i="13"/>
  <c r="S10" i="13"/>
  <c r="R10" i="13"/>
  <c r="Q10" i="13"/>
  <c r="P10" i="13"/>
  <c r="E10" i="13"/>
  <c r="T9" i="13"/>
  <c r="S9" i="13"/>
  <c r="R9" i="13"/>
  <c r="Q9" i="13"/>
  <c r="P9" i="13"/>
  <c r="E9" i="13"/>
  <c r="U9" i="13" s="1"/>
  <c r="S96" i="12"/>
  <c r="R96" i="12"/>
  <c r="Q96" i="12"/>
  <c r="P96" i="12"/>
  <c r="E96" i="12"/>
  <c r="U96" i="12" s="1"/>
  <c r="S95" i="12"/>
  <c r="R95" i="12"/>
  <c r="Q95" i="12"/>
  <c r="P95" i="12"/>
  <c r="E95" i="12"/>
  <c r="U95" i="12" s="1"/>
  <c r="S94" i="12"/>
  <c r="R94" i="12"/>
  <c r="Q94" i="12"/>
  <c r="P94" i="12"/>
  <c r="E94" i="12"/>
  <c r="T94" i="12" s="1"/>
  <c r="S93" i="12"/>
  <c r="R93" i="12"/>
  <c r="Q93" i="12"/>
  <c r="U93" i="12" s="1"/>
  <c r="P93" i="12"/>
  <c r="E93" i="12"/>
  <c r="S92" i="12"/>
  <c r="R92" i="12"/>
  <c r="Q92" i="12"/>
  <c r="P92" i="12"/>
  <c r="E92" i="12"/>
  <c r="S91" i="12"/>
  <c r="R91" i="12"/>
  <c r="Q91" i="12"/>
  <c r="P91" i="12"/>
  <c r="E91" i="12"/>
  <c r="U90" i="12"/>
  <c r="S90" i="12"/>
  <c r="R90" i="12"/>
  <c r="Q90" i="12"/>
  <c r="P90" i="12"/>
  <c r="E90" i="12"/>
  <c r="T90" i="12" s="1"/>
  <c r="T89" i="12"/>
  <c r="S89" i="12"/>
  <c r="R89" i="12"/>
  <c r="Q89" i="12"/>
  <c r="P89" i="12"/>
  <c r="E89" i="12"/>
  <c r="U89" i="12" s="1"/>
  <c r="S88" i="12"/>
  <c r="R88" i="12"/>
  <c r="Q88" i="12"/>
  <c r="P88" i="12"/>
  <c r="E88" i="12"/>
  <c r="U88" i="12" s="1"/>
  <c r="S86" i="12"/>
  <c r="R86" i="12"/>
  <c r="Q86" i="12"/>
  <c r="P86" i="12"/>
  <c r="E86" i="12"/>
  <c r="O74" i="12"/>
  <c r="N74" i="12"/>
  <c r="M74" i="12"/>
  <c r="L74" i="12"/>
  <c r="K74" i="12"/>
  <c r="J74" i="12"/>
  <c r="I74" i="12"/>
  <c r="S74" i="12" s="1"/>
  <c r="H74" i="12"/>
  <c r="G74" i="12"/>
  <c r="F74" i="12"/>
  <c r="C74" i="12"/>
  <c r="B74" i="12"/>
  <c r="O73" i="12"/>
  <c r="N73" i="12"/>
  <c r="M73" i="12"/>
  <c r="L73" i="12"/>
  <c r="K73" i="12"/>
  <c r="J73" i="12"/>
  <c r="I73" i="12"/>
  <c r="S73" i="12" s="1"/>
  <c r="H73" i="12"/>
  <c r="G73" i="12"/>
  <c r="F73" i="12"/>
  <c r="C73" i="12"/>
  <c r="B73" i="12"/>
  <c r="O72" i="12"/>
  <c r="N72" i="12"/>
  <c r="M72" i="12"/>
  <c r="L72" i="12"/>
  <c r="K72" i="12"/>
  <c r="J72" i="12"/>
  <c r="I72" i="12"/>
  <c r="S72" i="12" s="1"/>
  <c r="H72" i="12"/>
  <c r="G72" i="12"/>
  <c r="F72" i="12"/>
  <c r="C72" i="12"/>
  <c r="B72" i="12"/>
  <c r="T71" i="12"/>
  <c r="S71" i="12"/>
  <c r="R71" i="12"/>
  <c r="Q71" i="12"/>
  <c r="P71" i="12"/>
  <c r="E71" i="12"/>
  <c r="U71" i="12" s="1"/>
  <c r="S70" i="12"/>
  <c r="R70" i="12"/>
  <c r="Q70" i="12"/>
  <c r="P70" i="12"/>
  <c r="E70" i="12"/>
  <c r="U70" i="12" s="1"/>
  <c r="O68" i="12"/>
  <c r="N68" i="12"/>
  <c r="M68" i="12"/>
  <c r="L68" i="12"/>
  <c r="K68" i="12"/>
  <c r="J68" i="12"/>
  <c r="I68" i="12"/>
  <c r="S68" i="12" s="1"/>
  <c r="H68" i="12"/>
  <c r="G68" i="12"/>
  <c r="F68" i="12"/>
  <c r="C68" i="12"/>
  <c r="B68" i="12"/>
  <c r="O67" i="12"/>
  <c r="N67" i="12"/>
  <c r="M67" i="12"/>
  <c r="L67" i="12"/>
  <c r="K67" i="12"/>
  <c r="J67" i="12"/>
  <c r="I67" i="12"/>
  <c r="S67" i="12" s="1"/>
  <c r="H67" i="12"/>
  <c r="R67" i="12" s="1"/>
  <c r="G67" i="12"/>
  <c r="F67" i="12"/>
  <c r="C67" i="12"/>
  <c r="B67" i="12"/>
  <c r="E67" i="12" s="1"/>
  <c r="S66" i="12"/>
  <c r="R66" i="12"/>
  <c r="Q66" i="12"/>
  <c r="P66" i="12"/>
  <c r="E66" i="12"/>
  <c r="U66" i="12" s="1"/>
  <c r="S65" i="12"/>
  <c r="R65" i="12"/>
  <c r="Q65" i="12"/>
  <c r="P65" i="12"/>
  <c r="E65" i="12"/>
  <c r="U65" i="12" s="1"/>
  <c r="S64" i="12"/>
  <c r="R64" i="12"/>
  <c r="Q64" i="12"/>
  <c r="P64" i="12"/>
  <c r="E64" i="12"/>
  <c r="U64" i="12" s="1"/>
  <c r="S63" i="12"/>
  <c r="R63" i="12"/>
  <c r="Q63" i="12"/>
  <c r="P63" i="12"/>
  <c r="E63" i="12"/>
  <c r="T62" i="12"/>
  <c r="S62" i="12"/>
  <c r="R62" i="12"/>
  <c r="Q62" i="12"/>
  <c r="P62" i="12"/>
  <c r="E62" i="12"/>
  <c r="U62" i="12" s="1"/>
  <c r="O60" i="12"/>
  <c r="N60" i="12"/>
  <c r="M60" i="12"/>
  <c r="L60" i="12"/>
  <c r="K60" i="12"/>
  <c r="J60" i="12"/>
  <c r="I60" i="12"/>
  <c r="S60" i="12" s="1"/>
  <c r="H60" i="12"/>
  <c r="R60" i="12" s="1"/>
  <c r="C60" i="12"/>
  <c r="B60" i="12"/>
  <c r="S59" i="12"/>
  <c r="R59" i="12"/>
  <c r="Q59" i="12"/>
  <c r="P59" i="12"/>
  <c r="E59" i="12"/>
  <c r="S58" i="12"/>
  <c r="R58" i="12"/>
  <c r="Q58" i="12"/>
  <c r="P58" i="12"/>
  <c r="E58" i="12"/>
  <c r="T58" i="12" s="1"/>
  <c r="S57" i="12"/>
  <c r="R57" i="12"/>
  <c r="Q57" i="12"/>
  <c r="P57" i="12"/>
  <c r="E57" i="12"/>
  <c r="U57" i="12" s="1"/>
  <c r="S56" i="12"/>
  <c r="R56" i="12"/>
  <c r="Q56" i="12"/>
  <c r="P56" i="12"/>
  <c r="E56" i="12"/>
  <c r="O54" i="12"/>
  <c r="N54" i="12"/>
  <c r="M54" i="12"/>
  <c r="L54" i="12"/>
  <c r="K54" i="12"/>
  <c r="J54" i="12"/>
  <c r="I54" i="12"/>
  <c r="S54" i="12" s="1"/>
  <c r="H54" i="12"/>
  <c r="R54" i="12" s="1"/>
  <c r="G54" i="12"/>
  <c r="F54" i="12"/>
  <c r="C54" i="12"/>
  <c r="B54" i="12"/>
  <c r="E54" i="12" s="1"/>
  <c r="U53" i="12"/>
  <c r="S53" i="12"/>
  <c r="R53" i="12"/>
  <c r="Q53" i="12"/>
  <c r="P53" i="12"/>
  <c r="E53" i="12"/>
  <c r="T53" i="12" s="1"/>
  <c r="S52" i="12"/>
  <c r="R52" i="12"/>
  <c r="Q52" i="12"/>
  <c r="P52" i="12"/>
  <c r="E52" i="12"/>
  <c r="U52" i="12" s="1"/>
  <c r="T51" i="12"/>
  <c r="S51" i="12"/>
  <c r="R51" i="12"/>
  <c r="Q51" i="12"/>
  <c r="P51" i="12"/>
  <c r="E51" i="12"/>
  <c r="U51" i="12" s="1"/>
  <c r="S50" i="12"/>
  <c r="R50" i="12"/>
  <c r="Q50" i="12"/>
  <c r="P50" i="12"/>
  <c r="E50" i="12"/>
  <c r="S49" i="12"/>
  <c r="R49" i="12"/>
  <c r="Q49" i="12"/>
  <c r="P49" i="12"/>
  <c r="E49" i="12"/>
  <c r="S48" i="12"/>
  <c r="R48" i="12"/>
  <c r="Q48" i="12"/>
  <c r="P48" i="12"/>
  <c r="E48" i="12"/>
  <c r="S47" i="12"/>
  <c r="R47" i="12"/>
  <c r="Q47" i="12"/>
  <c r="P47" i="12"/>
  <c r="E47" i="12"/>
  <c r="U46" i="12"/>
  <c r="S46" i="12"/>
  <c r="R46" i="12"/>
  <c r="Q46" i="12"/>
  <c r="P46" i="12"/>
  <c r="E46" i="12"/>
  <c r="T46" i="12" s="1"/>
  <c r="T45" i="12"/>
  <c r="S45" i="12"/>
  <c r="R45" i="12"/>
  <c r="Q45" i="12"/>
  <c r="P45" i="12"/>
  <c r="E45" i="12"/>
  <c r="U45" i="12" s="1"/>
  <c r="U44" i="12"/>
  <c r="S44" i="12"/>
  <c r="R44" i="12"/>
  <c r="Q44" i="12"/>
  <c r="P44" i="12"/>
  <c r="E44" i="12"/>
  <c r="T44" i="12" s="1"/>
  <c r="S43" i="12"/>
  <c r="R43" i="12"/>
  <c r="Q43" i="12"/>
  <c r="P43" i="12"/>
  <c r="E43" i="12"/>
  <c r="U43" i="12" s="1"/>
  <c r="O41" i="12"/>
  <c r="N41" i="12"/>
  <c r="M41" i="12"/>
  <c r="L41" i="12"/>
  <c r="K41" i="12"/>
  <c r="J41" i="12"/>
  <c r="I41" i="12"/>
  <c r="S41" i="12" s="1"/>
  <c r="H41" i="12"/>
  <c r="G41" i="12"/>
  <c r="F41" i="12"/>
  <c r="C41" i="12"/>
  <c r="B41" i="12"/>
  <c r="E41" i="12" s="1"/>
  <c r="U40" i="12"/>
  <c r="S40" i="12"/>
  <c r="R40" i="12"/>
  <c r="Q40" i="12"/>
  <c r="P40" i="12"/>
  <c r="E40" i="12"/>
  <c r="T40" i="12" s="1"/>
  <c r="T39" i="12"/>
  <c r="S39" i="12"/>
  <c r="R39" i="12"/>
  <c r="Q39" i="12"/>
  <c r="P39" i="12"/>
  <c r="E39" i="12"/>
  <c r="U39" i="12" s="1"/>
  <c r="S38" i="12"/>
  <c r="R38" i="12"/>
  <c r="Q38" i="12"/>
  <c r="P38" i="12"/>
  <c r="E38" i="12"/>
  <c r="S37" i="12"/>
  <c r="R37" i="12"/>
  <c r="Q37" i="12"/>
  <c r="P37" i="12"/>
  <c r="E37" i="12"/>
  <c r="U36" i="12"/>
  <c r="S36" i="12"/>
  <c r="R36" i="12"/>
  <c r="Q36" i="12"/>
  <c r="P36" i="12"/>
  <c r="E36" i="12"/>
  <c r="O34" i="12"/>
  <c r="N34" i="12"/>
  <c r="M34" i="12"/>
  <c r="L34" i="12"/>
  <c r="K34" i="12"/>
  <c r="J34" i="12"/>
  <c r="I34" i="12"/>
  <c r="S34" i="12" s="1"/>
  <c r="H34" i="12"/>
  <c r="G34" i="12"/>
  <c r="F34" i="12"/>
  <c r="C34" i="12"/>
  <c r="B34" i="12"/>
  <c r="E34" i="12" s="1"/>
  <c r="S33" i="12"/>
  <c r="R33" i="12"/>
  <c r="Q33" i="12"/>
  <c r="P33" i="12"/>
  <c r="E33" i="12"/>
  <c r="O31" i="12"/>
  <c r="N31" i="12"/>
  <c r="M31" i="12"/>
  <c r="L31" i="12"/>
  <c r="K31" i="12"/>
  <c r="J31" i="12"/>
  <c r="I31" i="12"/>
  <c r="S31" i="12" s="1"/>
  <c r="H31" i="12"/>
  <c r="G31" i="12"/>
  <c r="F31" i="12"/>
  <c r="C31" i="12"/>
  <c r="B31" i="12"/>
  <c r="U30" i="12"/>
  <c r="S30" i="12"/>
  <c r="R30" i="12"/>
  <c r="Q30" i="12"/>
  <c r="P30" i="12"/>
  <c r="E30" i="12"/>
  <c r="T30" i="12" s="1"/>
  <c r="S29" i="12"/>
  <c r="R29" i="12"/>
  <c r="Q29" i="12"/>
  <c r="P29" i="12"/>
  <c r="E29" i="12"/>
  <c r="U29" i="12" s="1"/>
  <c r="T28" i="12"/>
  <c r="S28" i="12"/>
  <c r="R28" i="12"/>
  <c r="Q28" i="12"/>
  <c r="P28" i="12"/>
  <c r="E28" i="12"/>
  <c r="U28" i="12" s="1"/>
  <c r="S27" i="12"/>
  <c r="R27" i="12"/>
  <c r="Q27" i="12"/>
  <c r="P27" i="12"/>
  <c r="E27" i="12"/>
  <c r="O25" i="12"/>
  <c r="N25" i="12"/>
  <c r="M25" i="12"/>
  <c r="L25" i="12"/>
  <c r="K25" i="12"/>
  <c r="J25" i="12"/>
  <c r="I25" i="12"/>
  <c r="S25" i="12" s="1"/>
  <c r="H25" i="12"/>
  <c r="R25" i="12" s="1"/>
  <c r="G25" i="12"/>
  <c r="F25" i="12"/>
  <c r="C25" i="12"/>
  <c r="B25" i="12"/>
  <c r="T24" i="12"/>
  <c r="S24" i="12"/>
  <c r="R24" i="12"/>
  <c r="Q24" i="12"/>
  <c r="P24" i="12"/>
  <c r="E24" i="12"/>
  <c r="U24" i="12" s="1"/>
  <c r="S23" i="12"/>
  <c r="R23" i="12"/>
  <c r="Q23" i="12"/>
  <c r="P23" i="12"/>
  <c r="E23" i="12"/>
  <c r="U23" i="12" s="1"/>
  <c r="S22" i="12"/>
  <c r="R22" i="12"/>
  <c r="Q22" i="12"/>
  <c r="P22" i="12"/>
  <c r="E22" i="12"/>
  <c r="U22" i="12" s="1"/>
  <c r="S21" i="12"/>
  <c r="R21" i="12"/>
  <c r="Q21" i="12"/>
  <c r="P21" i="12"/>
  <c r="E21" i="12"/>
  <c r="S20" i="12"/>
  <c r="R20" i="12"/>
  <c r="Q20" i="12"/>
  <c r="P20" i="12"/>
  <c r="E20" i="12"/>
  <c r="S19" i="12"/>
  <c r="R19" i="12"/>
  <c r="Q19" i="12"/>
  <c r="P19" i="12"/>
  <c r="E19" i="12"/>
  <c r="T19" i="12" s="1"/>
  <c r="S18" i="12"/>
  <c r="R18" i="12"/>
  <c r="Q18" i="12"/>
  <c r="P18" i="12"/>
  <c r="E18" i="12"/>
  <c r="U18" i="12" s="1"/>
  <c r="O16" i="12"/>
  <c r="N16" i="12"/>
  <c r="M16" i="12"/>
  <c r="L16" i="12"/>
  <c r="K16" i="12"/>
  <c r="J16" i="12"/>
  <c r="I16" i="12"/>
  <c r="S16" i="12" s="1"/>
  <c r="H16" i="12"/>
  <c r="G16" i="12"/>
  <c r="F16" i="12"/>
  <c r="C16" i="12"/>
  <c r="E16" i="12" s="1"/>
  <c r="B16" i="12"/>
  <c r="S15" i="12"/>
  <c r="R15" i="12"/>
  <c r="Q15" i="12"/>
  <c r="P15" i="12"/>
  <c r="E15" i="12"/>
  <c r="S14" i="12"/>
  <c r="R14" i="12"/>
  <c r="Q14" i="12"/>
  <c r="P14" i="12"/>
  <c r="E14" i="12"/>
  <c r="U14" i="12" s="1"/>
  <c r="U13" i="12"/>
  <c r="T13" i="12"/>
  <c r="S13" i="12"/>
  <c r="R13" i="12"/>
  <c r="Q13" i="12"/>
  <c r="P13" i="12"/>
  <c r="E13" i="12"/>
  <c r="U12" i="12"/>
  <c r="T12" i="12"/>
  <c r="S12" i="12"/>
  <c r="R12" i="12"/>
  <c r="Q12" i="12"/>
  <c r="P12" i="12"/>
  <c r="E12" i="12"/>
  <c r="U11" i="12"/>
  <c r="T11" i="12"/>
  <c r="S11" i="12"/>
  <c r="R11" i="12"/>
  <c r="Q11" i="12"/>
  <c r="P11" i="12"/>
  <c r="E11" i="12"/>
  <c r="S10" i="12"/>
  <c r="R10" i="12"/>
  <c r="Q10" i="12"/>
  <c r="P10" i="12"/>
  <c r="E10" i="12"/>
  <c r="S9" i="12"/>
  <c r="R9" i="12"/>
  <c r="Q9" i="12"/>
  <c r="P9" i="12"/>
  <c r="E9" i="12"/>
  <c r="S96" i="11"/>
  <c r="R96" i="11"/>
  <c r="Q96" i="11"/>
  <c r="P96" i="11"/>
  <c r="E96" i="11"/>
  <c r="T96" i="11" s="1"/>
  <c r="S95" i="11"/>
  <c r="R95" i="11"/>
  <c r="Q95" i="11"/>
  <c r="P95" i="11"/>
  <c r="E95" i="11"/>
  <c r="U95" i="11" s="1"/>
  <c r="S94" i="11"/>
  <c r="R94" i="11"/>
  <c r="Q94" i="11"/>
  <c r="P94" i="11"/>
  <c r="E94" i="11"/>
  <c r="S93" i="11"/>
  <c r="R93" i="11"/>
  <c r="Q93" i="11"/>
  <c r="P93" i="11"/>
  <c r="E93" i="11"/>
  <c r="U92" i="11"/>
  <c r="S92" i="11"/>
  <c r="R92" i="11"/>
  <c r="Q92" i="11"/>
  <c r="P92" i="11"/>
  <c r="E92" i="11"/>
  <c r="T92" i="11" s="1"/>
  <c r="U91" i="11"/>
  <c r="T91" i="11"/>
  <c r="S91" i="11"/>
  <c r="R91" i="11"/>
  <c r="Q91" i="11"/>
  <c r="P91" i="11"/>
  <c r="E91" i="11"/>
  <c r="S90" i="11"/>
  <c r="R90" i="11"/>
  <c r="Q90" i="11"/>
  <c r="P90" i="11"/>
  <c r="E90" i="11"/>
  <c r="S89" i="11"/>
  <c r="R89" i="11"/>
  <c r="Q89" i="11"/>
  <c r="P89" i="11"/>
  <c r="E89" i="11"/>
  <c r="U88" i="11"/>
  <c r="S88" i="11"/>
  <c r="R88" i="11"/>
  <c r="Q88" i="11"/>
  <c r="P88" i="11"/>
  <c r="E88" i="11"/>
  <c r="S86" i="11"/>
  <c r="R86" i="11"/>
  <c r="Q86" i="11"/>
  <c r="P86" i="11"/>
  <c r="E86" i="11"/>
  <c r="U86" i="11" s="1"/>
  <c r="O74" i="11"/>
  <c r="N74" i="11"/>
  <c r="M74" i="11"/>
  <c r="L74" i="11"/>
  <c r="K74" i="11"/>
  <c r="J74" i="11"/>
  <c r="R74" i="11" s="1"/>
  <c r="I74" i="11"/>
  <c r="H74" i="11"/>
  <c r="G74" i="11"/>
  <c r="F74" i="11"/>
  <c r="C74" i="11"/>
  <c r="B74" i="11"/>
  <c r="O73" i="11"/>
  <c r="N73" i="11"/>
  <c r="M73" i="11"/>
  <c r="L73" i="11"/>
  <c r="K73" i="11"/>
  <c r="J73" i="11"/>
  <c r="I73" i="11"/>
  <c r="S73" i="11" s="1"/>
  <c r="H73" i="11"/>
  <c r="P73" i="11" s="1"/>
  <c r="G73" i="11"/>
  <c r="F73" i="11"/>
  <c r="C73" i="11"/>
  <c r="B73" i="11"/>
  <c r="E73" i="11" s="1"/>
  <c r="O72" i="11"/>
  <c r="N72" i="11"/>
  <c r="M72" i="11"/>
  <c r="L72" i="11"/>
  <c r="K72" i="11"/>
  <c r="S72" i="11" s="1"/>
  <c r="J72" i="11"/>
  <c r="I72" i="11"/>
  <c r="H72" i="11"/>
  <c r="R72" i="11" s="1"/>
  <c r="G72" i="11"/>
  <c r="F72" i="11"/>
  <c r="C72" i="11"/>
  <c r="B72" i="11"/>
  <c r="S71" i="11"/>
  <c r="R71" i="11"/>
  <c r="Q71" i="11"/>
  <c r="P71" i="11"/>
  <c r="E71" i="11"/>
  <c r="U70" i="11"/>
  <c r="S70" i="11"/>
  <c r="R70" i="11"/>
  <c r="Q70" i="11"/>
  <c r="P70" i="11"/>
  <c r="E70" i="11"/>
  <c r="O68" i="11"/>
  <c r="N68" i="11"/>
  <c r="M68" i="11"/>
  <c r="L68" i="11"/>
  <c r="K68" i="11"/>
  <c r="J68" i="11"/>
  <c r="I68" i="11"/>
  <c r="H68" i="11"/>
  <c r="G68" i="11"/>
  <c r="F68" i="11"/>
  <c r="C68" i="11"/>
  <c r="B68" i="11"/>
  <c r="O67" i="11"/>
  <c r="N67" i="11"/>
  <c r="M67" i="11"/>
  <c r="L67" i="11"/>
  <c r="K67" i="11"/>
  <c r="J67" i="11"/>
  <c r="I67" i="11"/>
  <c r="H67" i="11"/>
  <c r="R67" i="11" s="1"/>
  <c r="G67" i="11"/>
  <c r="F67" i="11"/>
  <c r="C67" i="11"/>
  <c r="B67" i="11"/>
  <c r="S66" i="11"/>
  <c r="R66" i="11"/>
  <c r="Q66" i="11"/>
  <c r="P66" i="11"/>
  <c r="E66" i="11"/>
  <c r="S65" i="11"/>
  <c r="R65" i="11"/>
  <c r="Q65" i="11"/>
  <c r="P65" i="11"/>
  <c r="E65" i="11"/>
  <c r="S64" i="11"/>
  <c r="R64" i="11"/>
  <c r="Q64" i="11"/>
  <c r="P64" i="11"/>
  <c r="E64" i="11"/>
  <c r="S63" i="11"/>
  <c r="R63" i="11"/>
  <c r="Q63" i="11"/>
  <c r="P63" i="11"/>
  <c r="E63" i="11"/>
  <c r="U63" i="11" s="1"/>
  <c r="S62" i="11"/>
  <c r="R62" i="11"/>
  <c r="Q62" i="11"/>
  <c r="P62" i="11"/>
  <c r="E62" i="11"/>
  <c r="U62" i="11" s="1"/>
  <c r="O60" i="11"/>
  <c r="N60" i="11"/>
  <c r="M60" i="11"/>
  <c r="L60" i="11"/>
  <c r="K60" i="11"/>
  <c r="J60" i="11"/>
  <c r="I60" i="11"/>
  <c r="S60" i="11" s="1"/>
  <c r="H60" i="11"/>
  <c r="R60" i="11" s="1"/>
  <c r="C60" i="11"/>
  <c r="B60" i="11"/>
  <c r="E60" i="11" s="1"/>
  <c r="S59" i="11"/>
  <c r="R59" i="11"/>
  <c r="Q59" i="11"/>
  <c r="P59" i="11"/>
  <c r="E59" i="11"/>
  <c r="U59" i="11" s="1"/>
  <c r="S58" i="11"/>
  <c r="R58" i="11"/>
  <c r="Q58" i="11"/>
  <c r="P58" i="11"/>
  <c r="E58" i="11"/>
  <c r="S57" i="11"/>
  <c r="R57" i="11"/>
  <c r="Q57" i="11"/>
  <c r="P57" i="11"/>
  <c r="E57" i="11"/>
  <c r="S56" i="11"/>
  <c r="R56" i="11"/>
  <c r="Q56" i="11"/>
  <c r="P56" i="11"/>
  <c r="E56" i="11"/>
  <c r="T56" i="11" s="1"/>
  <c r="O54" i="11"/>
  <c r="N54" i="11"/>
  <c r="M54" i="11"/>
  <c r="L54" i="11"/>
  <c r="K54" i="11"/>
  <c r="J54" i="11"/>
  <c r="I54" i="11"/>
  <c r="S54" i="11" s="1"/>
  <c r="H54" i="11"/>
  <c r="G54" i="11"/>
  <c r="F54" i="11"/>
  <c r="C54" i="11"/>
  <c r="B54" i="11"/>
  <c r="U53" i="11"/>
  <c r="S53" i="11"/>
  <c r="R53" i="11"/>
  <c r="Q53" i="11"/>
  <c r="P53" i="11"/>
  <c r="E53" i="11"/>
  <c r="T53" i="11" s="1"/>
  <c r="S52" i="11"/>
  <c r="R52" i="11"/>
  <c r="Q52" i="11"/>
  <c r="P52" i="11"/>
  <c r="E52" i="11"/>
  <c r="U52" i="11" s="1"/>
  <c r="S51" i="11"/>
  <c r="R51" i="11"/>
  <c r="Q51" i="11"/>
  <c r="P51" i="11"/>
  <c r="E51" i="11"/>
  <c r="U51" i="11" s="1"/>
  <c r="S50" i="11"/>
  <c r="R50" i="11"/>
  <c r="Q50" i="11"/>
  <c r="P50" i="11"/>
  <c r="E50" i="11"/>
  <c r="U49" i="11"/>
  <c r="S49" i="11"/>
  <c r="R49" i="11"/>
  <c r="Q49" i="11"/>
  <c r="P49" i="11"/>
  <c r="E49" i="11"/>
  <c r="T49" i="11" s="1"/>
  <c r="S48" i="11"/>
  <c r="R48" i="11"/>
  <c r="Q48" i="11"/>
  <c r="P48" i="11"/>
  <c r="E48" i="11"/>
  <c r="U48" i="11" s="1"/>
  <c r="S47" i="11"/>
  <c r="R47" i="11"/>
  <c r="Q47" i="11"/>
  <c r="P47" i="11"/>
  <c r="E47" i="11"/>
  <c r="S46" i="11"/>
  <c r="R46" i="11"/>
  <c r="Q46" i="11"/>
  <c r="P46" i="11"/>
  <c r="E46" i="11"/>
  <c r="S45" i="11"/>
  <c r="R45" i="11"/>
  <c r="Q45" i="11"/>
  <c r="P45" i="11"/>
  <c r="E45" i="11"/>
  <c r="T45" i="11" s="1"/>
  <c r="S44" i="11"/>
  <c r="R44" i="11"/>
  <c r="Q44" i="11"/>
  <c r="P44" i="11"/>
  <c r="E44" i="11"/>
  <c r="S43" i="11"/>
  <c r="R43" i="11"/>
  <c r="Q43" i="11"/>
  <c r="P43" i="11"/>
  <c r="E43" i="11"/>
  <c r="U43" i="11" s="1"/>
  <c r="O41" i="11"/>
  <c r="N41" i="11"/>
  <c r="M41" i="11"/>
  <c r="L41" i="11"/>
  <c r="K41" i="11"/>
  <c r="J41" i="11"/>
  <c r="I41" i="11"/>
  <c r="S41" i="11" s="1"/>
  <c r="H41" i="11"/>
  <c r="R41" i="11" s="1"/>
  <c r="G41" i="11"/>
  <c r="F41" i="11"/>
  <c r="C41" i="11"/>
  <c r="B41" i="11"/>
  <c r="S40" i="11"/>
  <c r="R40" i="11"/>
  <c r="Q40" i="11"/>
  <c r="P40" i="11"/>
  <c r="E40" i="11"/>
  <c r="S39" i="11"/>
  <c r="R39" i="11"/>
  <c r="Q39" i="11"/>
  <c r="P39" i="11"/>
  <c r="E39" i="11"/>
  <c r="U38" i="11"/>
  <c r="S38" i="11"/>
  <c r="R38" i="11"/>
  <c r="Q38" i="11"/>
  <c r="P38" i="11"/>
  <c r="E38" i="11"/>
  <c r="T38" i="11" s="1"/>
  <c r="S37" i="11"/>
  <c r="R37" i="11"/>
  <c r="Q37" i="11"/>
  <c r="P37" i="11"/>
  <c r="T37" i="11" s="1"/>
  <c r="E37" i="11"/>
  <c r="S36" i="11"/>
  <c r="R36" i="11"/>
  <c r="Q36" i="11"/>
  <c r="P36" i="11"/>
  <c r="E36" i="11"/>
  <c r="O34" i="11"/>
  <c r="N34" i="11"/>
  <c r="M34" i="11"/>
  <c r="L34" i="11"/>
  <c r="K34" i="11"/>
  <c r="J34" i="11"/>
  <c r="I34" i="11"/>
  <c r="S34" i="11" s="1"/>
  <c r="H34" i="11"/>
  <c r="R34" i="11" s="1"/>
  <c r="G34" i="11"/>
  <c r="F34" i="11"/>
  <c r="C34" i="11"/>
  <c r="E34" i="11" s="1"/>
  <c r="B34" i="11"/>
  <c r="S33" i="11"/>
  <c r="R33" i="11"/>
  <c r="Q33" i="11"/>
  <c r="P33" i="11"/>
  <c r="E33" i="11"/>
  <c r="O31" i="11"/>
  <c r="N31" i="11"/>
  <c r="M31" i="11"/>
  <c r="L31" i="11"/>
  <c r="K31" i="11"/>
  <c r="J31" i="11"/>
  <c r="I31" i="11"/>
  <c r="S31" i="11" s="1"/>
  <c r="H31" i="11"/>
  <c r="R31" i="11" s="1"/>
  <c r="G31" i="11"/>
  <c r="F31" i="11"/>
  <c r="C31" i="11"/>
  <c r="B31" i="11"/>
  <c r="S30" i="11"/>
  <c r="R30" i="11"/>
  <c r="Q30" i="11"/>
  <c r="P30" i="11"/>
  <c r="E30" i="11"/>
  <c r="S29" i="11"/>
  <c r="R29" i="11"/>
  <c r="Q29" i="11"/>
  <c r="P29" i="11"/>
  <c r="E29" i="11"/>
  <c r="U28" i="11"/>
  <c r="S28" i="11"/>
  <c r="R28" i="11"/>
  <c r="Q28" i="11"/>
  <c r="P28" i="11"/>
  <c r="E28" i="11"/>
  <c r="T28" i="11" s="1"/>
  <c r="S27" i="11"/>
  <c r="R27" i="11"/>
  <c r="Q27" i="11"/>
  <c r="P27" i="11"/>
  <c r="E27" i="11"/>
  <c r="U27" i="11" s="1"/>
  <c r="O25" i="11"/>
  <c r="N25" i="11"/>
  <c r="M25" i="11"/>
  <c r="L25" i="11"/>
  <c r="K25" i="11"/>
  <c r="J25" i="11"/>
  <c r="I25" i="11"/>
  <c r="S25" i="11" s="1"/>
  <c r="H25" i="11"/>
  <c r="R25" i="11" s="1"/>
  <c r="G25" i="11"/>
  <c r="F25" i="11"/>
  <c r="C25" i="11"/>
  <c r="B25" i="11"/>
  <c r="E25" i="11" s="1"/>
  <c r="S24" i="11"/>
  <c r="R24" i="11"/>
  <c r="Q24" i="11"/>
  <c r="P24" i="11"/>
  <c r="E24" i="11"/>
  <c r="S23" i="11"/>
  <c r="R23" i="11"/>
  <c r="Q23" i="11"/>
  <c r="P23" i="11"/>
  <c r="E23" i="11"/>
  <c r="S22" i="11"/>
  <c r="R22" i="11"/>
  <c r="Q22" i="11"/>
  <c r="P22" i="11"/>
  <c r="E22" i="11"/>
  <c r="U22" i="11" s="1"/>
  <c r="S21" i="11"/>
  <c r="R21" i="11"/>
  <c r="Q21" i="11"/>
  <c r="P21" i="11"/>
  <c r="E21" i="11"/>
  <c r="U21" i="11" s="1"/>
  <c r="S20" i="11"/>
  <c r="R20" i="11"/>
  <c r="Q20" i="11"/>
  <c r="P20" i="11"/>
  <c r="E20" i="11"/>
  <c r="U20" i="11" s="1"/>
  <c r="S19" i="11"/>
  <c r="R19" i="11"/>
  <c r="Q19" i="11"/>
  <c r="P19" i="11"/>
  <c r="E19" i="11"/>
  <c r="S18" i="11"/>
  <c r="R18" i="11"/>
  <c r="Q18" i="11"/>
  <c r="P18" i="11"/>
  <c r="E18" i="11"/>
  <c r="O16" i="11"/>
  <c r="N16" i="11"/>
  <c r="M16" i="11"/>
  <c r="L16" i="11"/>
  <c r="K16" i="11"/>
  <c r="J16" i="11"/>
  <c r="I16" i="11"/>
  <c r="S16" i="11" s="1"/>
  <c r="H16" i="11"/>
  <c r="G16" i="11"/>
  <c r="F16" i="11"/>
  <c r="C16" i="11"/>
  <c r="B16" i="11"/>
  <c r="S15" i="11"/>
  <c r="R15" i="11"/>
  <c r="Q15" i="11"/>
  <c r="P15" i="11"/>
  <c r="E15" i="11"/>
  <c r="S14" i="11"/>
  <c r="R14" i="11"/>
  <c r="Q14" i="11"/>
  <c r="P14" i="11"/>
  <c r="E14" i="11"/>
  <c r="S13" i="11"/>
  <c r="R13" i="11"/>
  <c r="Q13" i="11"/>
  <c r="P13" i="11"/>
  <c r="E13" i="11"/>
  <c r="S12" i="11"/>
  <c r="R12" i="11"/>
  <c r="Q12" i="11"/>
  <c r="P12" i="11"/>
  <c r="E12" i="11"/>
  <c r="U11" i="11"/>
  <c r="T11" i="11"/>
  <c r="S11" i="11"/>
  <c r="R11" i="11"/>
  <c r="Q11" i="11"/>
  <c r="P11" i="11"/>
  <c r="E11" i="11"/>
  <c r="U10" i="11"/>
  <c r="T10" i="11"/>
  <c r="S10" i="11"/>
  <c r="R10" i="11"/>
  <c r="Q10" i="11"/>
  <c r="P10" i="11"/>
  <c r="E10" i="11"/>
  <c r="T9" i="11"/>
  <c r="S9" i="11"/>
  <c r="R9" i="11"/>
  <c r="Q9" i="11"/>
  <c r="P9" i="11"/>
  <c r="E9" i="11"/>
  <c r="U9" i="11" s="1"/>
  <c r="S96" i="10"/>
  <c r="R96" i="10"/>
  <c r="Q96" i="10"/>
  <c r="P96" i="10"/>
  <c r="E96" i="10"/>
  <c r="S95" i="10"/>
  <c r="R95" i="10"/>
  <c r="Q95" i="10"/>
  <c r="P95" i="10"/>
  <c r="E95" i="10"/>
  <c r="S94" i="10"/>
  <c r="R94" i="10"/>
  <c r="Q94" i="10"/>
  <c r="P94" i="10"/>
  <c r="E94" i="10"/>
  <c r="S93" i="10"/>
  <c r="R93" i="10"/>
  <c r="Q93" i="10"/>
  <c r="P93" i="10"/>
  <c r="T93" i="10" s="1"/>
  <c r="E93" i="10"/>
  <c r="U93" i="10" s="1"/>
  <c r="S92" i="10"/>
  <c r="R92" i="10"/>
  <c r="Q92" i="10"/>
  <c r="P92" i="10"/>
  <c r="E92" i="10"/>
  <c r="U91" i="10"/>
  <c r="T91" i="10"/>
  <c r="S91" i="10"/>
  <c r="R91" i="10"/>
  <c r="Q91" i="10"/>
  <c r="P91" i="10"/>
  <c r="E91" i="10"/>
  <c r="T90" i="10"/>
  <c r="S90" i="10"/>
  <c r="R90" i="10"/>
  <c r="Q90" i="10"/>
  <c r="P90" i="10"/>
  <c r="E90" i="10"/>
  <c r="U90" i="10" s="1"/>
  <c r="S89" i="10"/>
  <c r="R89" i="10"/>
  <c r="Q89" i="10"/>
  <c r="P89" i="10"/>
  <c r="E89" i="10"/>
  <c r="U89" i="10" s="1"/>
  <c r="S88" i="10"/>
  <c r="R88" i="10"/>
  <c r="Q88" i="10"/>
  <c r="P88" i="10"/>
  <c r="E88" i="10"/>
  <c r="S86" i="10"/>
  <c r="R86" i="10"/>
  <c r="Q86" i="10"/>
  <c r="P86" i="10"/>
  <c r="E86" i="10"/>
  <c r="O74" i="10"/>
  <c r="N74" i="10"/>
  <c r="M74" i="10"/>
  <c r="L74" i="10"/>
  <c r="K74" i="10"/>
  <c r="J74" i="10"/>
  <c r="I74" i="10"/>
  <c r="S74" i="10" s="1"/>
  <c r="H74" i="10"/>
  <c r="R74" i="10" s="1"/>
  <c r="G74" i="10"/>
  <c r="F74" i="10"/>
  <c r="C74" i="10"/>
  <c r="B74" i="10"/>
  <c r="E74" i="10" s="1"/>
  <c r="O73" i="10"/>
  <c r="N73" i="10"/>
  <c r="M73" i="10"/>
  <c r="L73" i="10"/>
  <c r="K73" i="10"/>
  <c r="J73" i="10"/>
  <c r="I73" i="10"/>
  <c r="S73" i="10" s="1"/>
  <c r="H73" i="10"/>
  <c r="G73" i="10"/>
  <c r="F73" i="10"/>
  <c r="C73" i="10"/>
  <c r="B73" i="10"/>
  <c r="O72" i="10"/>
  <c r="N72" i="10"/>
  <c r="M72" i="10"/>
  <c r="L72" i="10"/>
  <c r="K72" i="10"/>
  <c r="J72" i="10"/>
  <c r="I72" i="10"/>
  <c r="S72" i="10" s="1"/>
  <c r="H72" i="10"/>
  <c r="R72" i="10" s="1"/>
  <c r="G72" i="10"/>
  <c r="F72" i="10"/>
  <c r="C72" i="10"/>
  <c r="E72" i="10" s="1"/>
  <c r="B72" i="10"/>
  <c r="S71" i="10"/>
  <c r="R71" i="10"/>
  <c r="Q71" i="10"/>
  <c r="P71" i="10"/>
  <c r="E71" i="10"/>
  <c r="U71" i="10" s="1"/>
  <c r="S70" i="10"/>
  <c r="R70" i="10"/>
  <c r="Q70" i="10"/>
  <c r="P70" i="10"/>
  <c r="E70" i="10"/>
  <c r="O68" i="10"/>
  <c r="N68" i="10"/>
  <c r="M68" i="10"/>
  <c r="L68" i="10"/>
  <c r="K68" i="10"/>
  <c r="J68" i="10"/>
  <c r="I68" i="10"/>
  <c r="S68" i="10" s="1"/>
  <c r="H68" i="10"/>
  <c r="G68" i="10"/>
  <c r="F68" i="10"/>
  <c r="C68" i="10"/>
  <c r="B68" i="10"/>
  <c r="O67" i="10"/>
  <c r="N67" i="10"/>
  <c r="M67" i="10"/>
  <c r="L67" i="10"/>
  <c r="K67" i="10"/>
  <c r="J67" i="10"/>
  <c r="I67" i="10"/>
  <c r="S67" i="10" s="1"/>
  <c r="H67" i="10"/>
  <c r="R67" i="10" s="1"/>
  <c r="G67" i="10"/>
  <c r="F67" i="10"/>
  <c r="C67" i="10"/>
  <c r="B67" i="10"/>
  <c r="E67" i="10" s="1"/>
  <c r="S66" i="10"/>
  <c r="R66" i="10"/>
  <c r="Q66" i="10"/>
  <c r="P66" i="10"/>
  <c r="E66" i="10"/>
  <c r="S65" i="10"/>
  <c r="R65" i="10"/>
  <c r="Q65" i="10"/>
  <c r="P65" i="10"/>
  <c r="E65" i="10"/>
  <c r="S64" i="10"/>
  <c r="R64" i="10"/>
  <c r="Q64" i="10"/>
  <c r="P64" i="10"/>
  <c r="E64" i="10"/>
  <c r="S63" i="10"/>
  <c r="R63" i="10"/>
  <c r="Q63" i="10"/>
  <c r="P63" i="10"/>
  <c r="E63" i="10"/>
  <c r="U62" i="10"/>
  <c r="T62" i="10"/>
  <c r="S62" i="10"/>
  <c r="R62" i="10"/>
  <c r="Q62" i="10"/>
  <c r="P62" i="10"/>
  <c r="E62" i="10"/>
  <c r="O60" i="10"/>
  <c r="N60" i="10"/>
  <c r="M60" i="10"/>
  <c r="L60" i="10"/>
  <c r="K60" i="10"/>
  <c r="J60" i="10"/>
  <c r="I60" i="10"/>
  <c r="S60" i="10" s="1"/>
  <c r="H60" i="10"/>
  <c r="R60" i="10" s="1"/>
  <c r="C60" i="10"/>
  <c r="B60" i="10"/>
  <c r="S59" i="10"/>
  <c r="R59" i="10"/>
  <c r="Q59" i="10"/>
  <c r="P59" i="10"/>
  <c r="E59" i="10"/>
  <c r="U58" i="10"/>
  <c r="S58" i="10"/>
  <c r="R58" i="10"/>
  <c r="Q58" i="10"/>
  <c r="P58" i="10"/>
  <c r="E58" i="10"/>
  <c r="T58" i="10" s="1"/>
  <c r="U57" i="10"/>
  <c r="T57" i="10"/>
  <c r="S57" i="10"/>
  <c r="R57" i="10"/>
  <c r="Q57" i="10"/>
  <c r="P57" i="10"/>
  <c r="E57" i="10"/>
  <c r="U56" i="10"/>
  <c r="S56" i="10"/>
  <c r="R56" i="10"/>
  <c r="Q56" i="10"/>
  <c r="P56" i="10"/>
  <c r="E56" i="10"/>
  <c r="T56" i="10" s="1"/>
  <c r="O54" i="10"/>
  <c r="N54" i="10"/>
  <c r="M54" i="10"/>
  <c r="L54" i="10"/>
  <c r="K54" i="10"/>
  <c r="J54" i="10"/>
  <c r="I54" i="10"/>
  <c r="S54" i="10" s="1"/>
  <c r="H54" i="10"/>
  <c r="R54" i="10" s="1"/>
  <c r="G54" i="10"/>
  <c r="F54" i="10"/>
  <c r="C54" i="10"/>
  <c r="B54" i="10"/>
  <c r="E54" i="10" s="1"/>
  <c r="S53" i="10"/>
  <c r="R53" i="10"/>
  <c r="Q53" i="10"/>
  <c r="P53" i="10"/>
  <c r="E53" i="10"/>
  <c r="S52" i="10"/>
  <c r="R52" i="10"/>
  <c r="Q52" i="10"/>
  <c r="P52" i="10"/>
  <c r="E52" i="10"/>
  <c r="S51" i="10"/>
  <c r="R51" i="10"/>
  <c r="Q51" i="10"/>
  <c r="P51" i="10"/>
  <c r="E51" i="10"/>
  <c r="T51" i="10" s="1"/>
  <c r="S50" i="10"/>
  <c r="R50" i="10"/>
  <c r="Q50" i="10"/>
  <c r="P50" i="10"/>
  <c r="E50" i="10"/>
  <c r="S49" i="10"/>
  <c r="R49" i="10"/>
  <c r="Q49" i="10"/>
  <c r="P49" i="10"/>
  <c r="E49" i="10"/>
  <c r="U49" i="10" s="1"/>
  <c r="S48" i="10"/>
  <c r="R48" i="10"/>
  <c r="Q48" i="10"/>
  <c r="P48" i="10"/>
  <c r="E48" i="10"/>
  <c r="T48" i="10" s="1"/>
  <c r="S47" i="10"/>
  <c r="R47" i="10"/>
  <c r="Q47" i="10"/>
  <c r="P47" i="10"/>
  <c r="E47" i="10"/>
  <c r="U47" i="10" s="1"/>
  <c r="S46" i="10"/>
  <c r="R46" i="10"/>
  <c r="Q46" i="10"/>
  <c r="P46" i="10"/>
  <c r="E46" i="10"/>
  <c r="S45" i="10"/>
  <c r="R45" i="10"/>
  <c r="Q45" i="10"/>
  <c r="P45" i="10"/>
  <c r="E45" i="10"/>
  <c r="S44" i="10"/>
  <c r="R44" i="10"/>
  <c r="Q44" i="10"/>
  <c r="P44" i="10"/>
  <c r="E44" i="10"/>
  <c r="U44" i="10" s="1"/>
  <c r="U43" i="10"/>
  <c r="S43" i="10"/>
  <c r="R43" i="10"/>
  <c r="Q43" i="10"/>
  <c r="P43" i="10"/>
  <c r="E43" i="10"/>
  <c r="T43" i="10" s="1"/>
  <c r="O41" i="10"/>
  <c r="N41" i="10"/>
  <c r="M41" i="10"/>
  <c r="L41" i="10"/>
  <c r="K41" i="10"/>
  <c r="J41" i="10"/>
  <c r="I41" i="10"/>
  <c r="S41" i="10" s="1"/>
  <c r="H41" i="10"/>
  <c r="R41" i="10" s="1"/>
  <c r="G41" i="10"/>
  <c r="F41" i="10"/>
  <c r="C41" i="10"/>
  <c r="B41" i="10"/>
  <c r="E41" i="10" s="1"/>
  <c r="U40" i="10"/>
  <c r="S40" i="10"/>
  <c r="R40" i="10"/>
  <c r="Q40" i="10"/>
  <c r="P40" i="10"/>
  <c r="E40" i="10"/>
  <c r="T40" i="10" s="1"/>
  <c r="T39" i="10"/>
  <c r="S39" i="10"/>
  <c r="R39" i="10"/>
  <c r="Q39" i="10"/>
  <c r="P39" i="10"/>
  <c r="E39" i="10"/>
  <c r="S38" i="10"/>
  <c r="R38" i="10"/>
  <c r="Q38" i="10"/>
  <c r="P38" i="10"/>
  <c r="E38" i="10"/>
  <c r="U38" i="10" s="1"/>
  <c r="S37" i="10"/>
  <c r="R37" i="10"/>
  <c r="Q37" i="10"/>
  <c r="P37" i="10"/>
  <c r="E37" i="10"/>
  <c r="T37" i="10" s="1"/>
  <c r="U36" i="10"/>
  <c r="T36" i="10"/>
  <c r="S36" i="10"/>
  <c r="R36" i="10"/>
  <c r="Q36" i="10"/>
  <c r="P36" i="10"/>
  <c r="E36" i="10"/>
  <c r="O34" i="10"/>
  <c r="N34" i="10"/>
  <c r="M34" i="10"/>
  <c r="L34" i="10"/>
  <c r="K34" i="10"/>
  <c r="J34" i="10"/>
  <c r="R34" i="10" s="1"/>
  <c r="I34" i="10"/>
  <c r="S34" i="10" s="1"/>
  <c r="H34" i="10"/>
  <c r="G34" i="10"/>
  <c r="F34" i="10"/>
  <c r="C34" i="10"/>
  <c r="B34" i="10"/>
  <c r="E34" i="10" s="1"/>
  <c r="S33" i="10"/>
  <c r="R33" i="10"/>
  <c r="Q33" i="10"/>
  <c r="P33" i="10"/>
  <c r="T33" i="10" s="1"/>
  <c r="E33" i="10"/>
  <c r="O31" i="10"/>
  <c r="N31" i="10"/>
  <c r="M31" i="10"/>
  <c r="L31" i="10"/>
  <c r="K31" i="10"/>
  <c r="J31" i="10"/>
  <c r="I31" i="10"/>
  <c r="S31" i="10" s="1"/>
  <c r="H31" i="10"/>
  <c r="R31" i="10" s="1"/>
  <c r="G31" i="10"/>
  <c r="F31" i="10"/>
  <c r="E31" i="10"/>
  <c r="C31" i="10"/>
  <c r="B31" i="10"/>
  <c r="U30" i="10"/>
  <c r="T30" i="10"/>
  <c r="S30" i="10"/>
  <c r="R30" i="10"/>
  <c r="Q30" i="10"/>
  <c r="P30" i="10"/>
  <c r="E30" i="10"/>
  <c r="S29" i="10"/>
  <c r="R29" i="10"/>
  <c r="Q29" i="10"/>
  <c r="P29" i="10"/>
  <c r="E29" i="10"/>
  <c r="S28" i="10"/>
  <c r="R28" i="10"/>
  <c r="Q28" i="10"/>
  <c r="P28" i="10"/>
  <c r="E28" i="10"/>
  <c r="U27" i="10"/>
  <c r="S27" i="10"/>
  <c r="R27" i="10"/>
  <c r="Q27" i="10"/>
  <c r="P27" i="10"/>
  <c r="E27" i="10"/>
  <c r="T27" i="10" s="1"/>
  <c r="O25" i="10"/>
  <c r="N25" i="10"/>
  <c r="M25" i="10"/>
  <c r="L25" i="10"/>
  <c r="K25" i="10"/>
  <c r="J25" i="10"/>
  <c r="I25" i="10"/>
  <c r="S25" i="10" s="1"/>
  <c r="H25" i="10"/>
  <c r="R25" i="10" s="1"/>
  <c r="G25" i="10"/>
  <c r="F25" i="10"/>
  <c r="C25" i="10"/>
  <c r="B25" i="10"/>
  <c r="U24" i="10"/>
  <c r="S24" i="10"/>
  <c r="R24" i="10"/>
  <c r="Q24" i="10"/>
  <c r="P24" i="10"/>
  <c r="E24" i="10"/>
  <c r="T24" i="10" s="1"/>
  <c r="S23" i="10"/>
  <c r="R23" i="10"/>
  <c r="Q23" i="10"/>
  <c r="P23" i="10"/>
  <c r="E23" i="10"/>
  <c r="S22" i="10"/>
  <c r="R22" i="10"/>
  <c r="Q22" i="10"/>
  <c r="P22" i="10"/>
  <c r="E22" i="10"/>
  <c r="U22" i="10" s="1"/>
  <c r="S21" i="10"/>
  <c r="R21" i="10"/>
  <c r="Q21" i="10"/>
  <c r="P21" i="10"/>
  <c r="E21" i="10"/>
  <c r="U21" i="10" s="1"/>
  <c r="S20" i="10"/>
  <c r="R20" i="10"/>
  <c r="Q20" i="10"/>
  <c r="P20" i="10"/>
  <c r="E20" i="10"/>
  <c r="U20" i="10" s="1"/>
  <c r="S19" i="10"/>
  <c r="R19" i="10"/>
  <c r="Q19" i="10"/>
  <c r="P19" i="10"/>
  <c r="E19" i="10"/>
  <c r="U19" i="10" s="1"/>
  <c r="S18" i="10"/>
  <c r="R18" i="10"/>
  <c r="Q18" i="10"/>
  <c r="P18" i="10"/>
  <c r="E18" i="10"/>
  <c r="O16" i="10"/>
  <c r="N16" i="10"/>
  <c r="M16" i="10"/>
  <c r="L16" i="10"/>
  <c r="K16" i="10"/>
  <c r="J16" i="10"/>
  <c r="I16" i="10"/>
  <c r="S16" i="10" s="1"/>
  <c r="H16" i="10"/>
  <c r="R16" i="10" s="1"/>
  <c r="G16" i="10"/>
  <c r="F16" i="10"/>
  <c r="C16" i="10"/>
  <c r="B16" i="10"/>
  <c r="E16" i="10" s="1"/>
  <c r="S15" i="10"/>
  <c r="R15" i="10"/>
  <c r="Q15" i="10"/>
  <c r="P15" i="10"/>
  <c r="E15" i="10"/>
  <c r="S14" i="10"/>
  <c r="R14" i="10"/>
  <c r="Q14" i="10"/>
  <c r="P14" i="10"/>
  <c r="E14" i="10"/>
  <c r="S13" i="10"/>
  <c r="R13" i="10"/>
  <c r="Q13" i="10"/>
  <c r="P13" i="10"/>
  <c r="E13" i="10"/>
  <c r="U13" i="10" s="1"/>
  <c r="S12" i="10"/>
  <c r="R12" i="10"/>
  <c r="Q12" i="10"/>
  <c r="P12" i="10"/>
  <c r="E12" i="10"/>
  <c r="U12" i="10" s="1"/>
  <c r="S11" i="10"/>
  <c r="R11" i="10"/>
  <c r="Q11" i="10"/>
  <c r="P11" i="10"/>
  <c r="E11" i="10"/>
  <c r="S10" i="10"/>
  <c r="R10" i="10"/>
  <c r="Q10" i="10"/>
  <c r="P10" i="10"/>
  <c r="E10" i="10"/>
  <c r="T9" i="10"/>
  <c r="S9" i="10"/>
  <c r="R9" i="10"/>
  <c r="Q9" i="10"/>
  <c r="P9" i="10"/>
  <c r="E9" i="10"/>
  <c r="U9" i="10" s="1"/>
  <c r="S96" i="9"/>
  <c r="R96" i="9"/>
  <c r="Q96" i="9"/>
  <c r="P96" i="9"/>
  <c r="E96" i="9"/>
  <c r="U96" i="9" s="1"/>
  <c r="S95" i="9"/>
  <c r="R95" i="9"/>
  <c r="Q95" i="9"/>
  <c r="P95" i="9"/>
  <c r="E95" i="9"/>
  <c r="S94" i="9"/>
  <c r="R94" i="9"/>
  <c r="Q94" i="9"/>
  <c r="P94" i="9"/>
  <c r="E94" i="9"/>
  <c r="S93" i="9"/>
  <c r="R93" i="9"/>
  <c r="Q93" i="9"/>
  <c r="P93" i="9"/>
  <c r="E93" i="9"/>
  <c r="T93" i="9" s="1"/>
  <c r="S92" i="9"/>
  <c r="R92" i="9"/>
  <c r="Q92" i="9"/>
  <c r="P92" i="9"/>
  <c r="E92" i="9"/>
  <c r="U92" i="9" s="1"/>
  <c r="S91" i="9"/>
  <c r="R91" i="9"/>
  <c r="Q91" i="9"/>
  <c r="P91" i="9"/>
  <c r="E91" i="9"/>
  <c r="S90" i="9"/>
  <c r="R90" i="9"/>
  <c r="Q90" i="9"/>
  <c r="P90" i="9"/>
  <c r="E90" i="9"/>
  <c r="U90" i="9" s="1"/>
  <c r="T89" i="9"/>
  <c r="S89" i="9"/>
  <c r="R89" i="9"/>
  <c r="Q89" i="9"/>
  <c r="P89" i="9"/>
  <c r="E89" i="9"/>
  <c r="U89" i="9" s="1"/>
  <c r="S88" i="9"/>
  <c r="R88" i="9"/>
  <c r="Q88" i="9"/>
  <c r="P88" i="9"/>
  <c r="E88" i="9"/>
  <c r="U88" i="9" s="1"/>
  <c r="S86" i="9"/>
  <c r="R86" i="9"/>
  <c r="Q86" i="9"/>
  <c r="P86" i="9"/>
  <c r="E86" i="9"/>
  <c r="O74" i="9"/>
  <c r="N74" i="9"/>
  <c r="M74" i="9"/>
  <c r="L74" i="9"/>
  <c r="K74" i="9"/>
  <c r="J74" i="9"/>
  <c r="I74" i="9"/>
  <c r="H74" i="9"/>
  <c r="R74" i="9" s="1"/>
  <c r="G74" i="9"/>
  <c r="F74" i="9"/>
  <c r="C74" i="9"/>
  <c r="B74" i="9"/>
  <c r="O73" i="9"/>
  <c r="N73" i="9"/>
  <c r="M73" i="9"/>
  <c r="L73" i="9"/>
  <c r="K73" i="9"/>
  <c r="J73" i="9"/>
  <c r="I73" i="9"/>
  <c r="S73" i="9" s="1"/>
  <c r="H73" i="9"/>
  <c r="G73" i="9"/>
  <c r="F73" i="9"/>
  <c r="E73" i="9"/>
  <c r="C73" i="9"/>
  <c r="B73" i="9"/>
  <c r="O72" i="9"/>
  <c r="N72" i="9"/>
  <c r="M72" i="9"/>
  <c r="L72" i="9"/>
  <c r="K72" i="9"/>
  <c r="J72" i="9"/>
  <c r="R72" i="9" s="1"/>
  <c r="I72" i="9"/>
  <c r="S72" i="9" s="1"/>
  <c r="H72" i="9"/>
  <c r="G72" i="9"/>
  <c r="F72" i="9"/>
  <c r="C72" i="9"/>
  <c r="B72" i="9"/>
  <c r="U71" i="9"/>
  <c r="T71" i="9"/>
  <c r="S71" i="9"/>
  <c r="R71" i="9"/>
  <c r="Q71" i="9"/>
  <c r="P71" i="9"/>
  <c r="E71" i="9"/>
  <c r="S70" i="9"/>
  <c r="R70" i="9"/>
  <c r="Q70" i="9"/>
  <c r="U70" i="9" s="1"/>
  <c r="P70" i="9"/>
  <c r="E70" i="9"/>
  <c r="O68" i="9"/>
  <c r="N68" i="9"/>
  <c r="M68" i="9"/>
  <c r="L68" i="9"/>
  <c r="K68" i="9"/>
  <c r="J68" i="9"/>
  <c r="I68" i="9"/>
  <c r="H68" i="9"/>
  <c r="G68" i="9"/>
  <c r="F68" i="9"/>
  <c r="C68" i="9"/>
  <c r="B68" i="9"/>
  <c r="E68" i="9" s="1"/>
  <c r="S67" i="9"/>
  <c r="O67" i="9"/>
  <c r="N67" i="9"/>
  <c r="M67" i="9"/>
  <c r="L67" i="9"/>
  <c r="K67" i="9"/>
  <c r="J67" i="9"/>
  <c r="I67" i="9"/>
  <c r="H67" i="9"/>
  <c r="R67" i="9" s="1"/>
  <c r="G67" i="9"/>
  <c r="F67" i="9"/>
  <c r="C67" i="9"/>
  <c r="B67" i="9"/>
  <c r="T66" i="9"/>
  <c r="S66" i="9"/>
  <c r="R66" i="9"/>
  <c r="Q66" i="9"/>
  <c r="P66" i="9"/>
  <c r="E66" i="9"/>
  <c r="U66" i="9" s="1"/>
  <c r="S65" i="9"/>
  <c r="R65" i="9"/>
  <c r="Q65" i="9"/>
  <c r="P65" i="9"/>
  <c r="E65" i="9"/>
  <c r="U65" i="9" s="1"/>
  <c r="S64" i="9"/>
  <c r="R64" i="9"/>
  <c r="Q64" i="9"/>
  <c r="P64" i="9"/>
  <c r="E64" i="9"/>
  <c r="S63" i="9"/>
  <c r="R63" i="9"/>
  <c r="Q63" i="9"/>
  <c r="P63" i="9"/>
  <c r="E63" i="9"/>
  <c r="S62" i="9"/>
  <c r="R62" i="9"/>
  <c r="Q62" i="9"/>
  <c r="P62" i="9"/>
  <c r="E62" i="9"/>
  <c r="U62" i="9" s="1"/>
  <c r="O60" i="9"/>
  <c r="N60" i="9"/>
  <c r="M60" i="9"/>
  <c r="L60" i="9"/>
  <c r="K60" i="9"/>
  <c r="J60" i="9"/>
  <c r="I60" i="9"/>
  <c r="S60" i="9" s="1"/>
  <c r="H60" i="9"/>
  <c r="R60" i="9" s="1"/>
  <c r="C60" i="9"/>
  <c r="B60" i="9"/>
  <c r="S59" i="9"/>
  <c r="R59" i="9"/>
  <c r="Q59" i="9"/>
  <c r="P59" i="9"/>
  <c r="E59" i="9"/>
  <c r="U59" i="9" s="1"/>
  <c r="S58" i="9"/>
  <c r="R58" i="9"/>
  <c r="Q58" i="9"/>
  <c r="P58" i="9"/>
  <c r="E58" i="9"/>
  <c r="U58" i="9" s="1"/>
  <c r="S57" i="9"/>
  <c r="R57" i="9"/>
  <c r="Q57" i="9"/>
  <c r="P57" i="9"/>
  <c r="E57" i="9"/>
  <c r="U56" i="9"/>
  <c r="T56" i="9"/>
  <c r="S56" i="9"/>
  <c r="R56" i="9"/>
  <c r="Q56" i="9"/>
  <c r="P56" i="9"/>
  <c r="E56" i="9"/>
  <c r="O54" i="9"/>
  <c r="N54" i="9"/>
  <c r="M54" i="9"/>
  <c r="L54" i="9"/>
  <c r="K54" i="9"/>
  <c r="J54" i="9"/>
  <c r="I54" i="9"/>
  <c r="S54" i="9" s="1"/>
  <c r="H54" i="9"/>
  <c r="G54" i="9"/>
  <c r="F54" i="9"/>
  <c r="C54" i="9"/>
  <c r="B54" i="9"/>
  <c r="U53" i="9"/>
  <c r="S53" i="9"/>
  <c r="R53" i="9"/>
  <c r="Q53" i="9"/>
  <c r="P53" i="9"/>
  <c r="E53" i="9"/>
  <c r="T53" i="9" s="1"/>
  <c r="S52" i="9"/>
  <c r="R52" i="9"/>
  <c r="Q52" i="9"/>
  <c r="P52" i="9"/>
  <c r="E52" i="9"/>
  <c r="S51" i="9"/>
  <c r="R51" i="9"/>
  <c r="Q51" i="9"/>
  <c r="P51" i="9"/>
  <c r="E51" i="9"/>
  <c r="S50" i="9"/>
  <c r="R50" i="9"/>
  <c r="Q50" i="9"/>
  <c r="P50" i="9"/>
  <c r="E50" i="9"/>
  <c r="T50" i="9" s="1"/>
  <c r="S49" i="9"/>
  <c r="R49" i="9"/>
  <c r="Q49" i="9"/>
  <c r="P49" i="9"/>
  <c r="E49" i="9"/>
  <c r="T48" i="9"/>
  <c r="S48" i="9"/>
  <c r="R48" i="9"/>
  <c r="Q48" i="9"/>
  <c r="P48" i="9"/>
  <c r="E48" i="9"/>
  <c r="U48" i="9" s="1"/>
  <c r="S47" i="9"/>
  <c r="R47" i="9"/>
  <c r="Q47" i="9"/>
  <c r="P47" i="9"/>
  <c r="E47" i="9"/>
  <c r="U46" i="9"/>
  <c r="S46" i="9"/>
  <c r="R46" i="9"/>
  <c r="Q46" i="9"/>
  <c r="P46" i="9"/>
  <c r="E46" i="9"/>
  <c r="T46" i="9" s="1"/>
  <c r="S45" i="9"/>
  <c r="R45" i="9"/>
  <c r="Q45" i="9"/>
  <c r="P45" i="9"/>
  <c r="E45" i="9"/>
  <c r="U45" i="9" s="1"/>
  <c r="S44" i="9"/>
  <c r="R44" i="9"/>
  <c r="Q44" i="9"/>
  <c r="P44" i="9"/>
  <c r="E44" i="9"/>
  <c r="T44" i="9" s="1"/>
  <c r="S43" i="9"/>
  <c r="R43" i="9"/>
  <c r="Q43" i="9"/>
  <c r="P43" i="9"/>
  <c r="E43" i="9"/>
  <c r="O41" i="9"/>
  <c r="N41" i="9"/>
  <c r="M41" i="9"/>
  <c r="L41" i="9"/>
  <c r="K41" i="9"/>
  <c r="J41" i="9"/>
  <c r="I41" i="9"/>
  <c r="S41" i="9" s="1"/>
  <c r="H41" i="9"/>
  <c r="R41" i="9" s="1"/>
  <c r="G41" i="9"/>
  <c r="F41" i="9"/>
  <c r="C41" i="9"/>
  <c r="B41" i="9"/>
  <c r="E41" i="9" s="1"/>
  <c r="S40" i="9"/>
  <c r="R40" i="9"/>
  <c r="Q40" i="9"/>
  <c r="P40" i="9"/>
  <c r="E40" i="9"/>
  <c r="S39" i="9"/>
  <c r="R39" i="9"/>
  <c r="Q39" i="9"/>
  <c r="P39" i="9"/>
  <c r="E39" i="9"/>
  <c r="T39" i="9" s="1"/>
  <c r="U38" i="9"/>
  <c r="S38" i="9"/>
  <c r="R38" i="9"/>
  <c r="Q38" i="9"/>
  <c r="P38" i="9"/>
  <c r="E38" i="9"/>
  <c r="T38" i="9" s="1"/>
  <c r="S37" i="9"/>
  <c r="R37" i="9"/>
  <c r="Q37" i="9"/>
  <c r="P37" i="9"/>
  <c r="E37" i="9"/>
  <c r="S36" i="9"/>
  <c r="R36" i="9"/>
  <c r="Q36" i="9"/>
  <c r="P36" i="9"/>
  <c r="E36" i="9"/>
  <c r="O34" i="9"/>
  <c r="N34" i="9"/>
  <c r="M34" i="9"/>
  <c r="L34" i="9"/>
  <c r="K34" i="9"/>
  <c r="J34" i="9"/>
  <c r="I34" i="9"/>
  <c r="H34" i="9"/>
  <c r="G34" i="9"/>
  <c r="F34" i="9"/>
  <c r="C34" i="9"/>
  <c r="B34" i="9"/>
  <c r="S33" i="9"/>
  <c r="R33" i="9"/>
  <c r="Q33" i="9"/>
  <c r="P33" i="9"/>
  <c r="E33" i="9"/>
  <c r="S31" i="9"/>
  <c r="O31" i="9"/>
  <c r="N31" i="9"/>
  <c r="M31" i="9"/>
  <c r="L31" i="9"/>
  <c r="K31" i="9"/>
  <c r="J31" i="9"/>
  <c r="I31" i="9"/>
  <c r="H31" i="9"/>
  <c r="R31" i="9" s="1"/>
  <c r="G31" i="9"/>
  <c r="F31" i="9"/>
  <c r="C31" i="9"/>
  <c r="B31" i="9"/>
  <c r="S30" i="9"/>
  <c r="R30" i="9"/>
  <c r="Q30" i="9"/>
  <c r="P30" i="9"/>
  <c r="E30" i="9"/>
  <c r="S29" i="9"/>
  <c r="R29" i="9"/>
  <c r="Q29" i="9"/>
  <c r="P29" i="9"/>
  <c r="E29" i="9"/>
  <c r="U28" i="9"/>
  <c r="T28" i="9"/>
  <c r="S28" i="9"/>
  <c r="R28" i="9"/>
  <c r="Q28" i="9"/>
  <c r="P28" i="9"/>
  <c r="E28" i="9"/>
  <c r="S27" i="9"/>
  <c r="R27" i="9"/>
  <c r="Q27" i="9"/>
  <c r="P27" i="9"/>
  <c r="E27" i="9"/>
  <c r="U27" i="9" s="1"/>
  <c r="O25" i="9"/>
  <c r="N25" i="9"/>
  <c r="M25" i="9"/>
  <c r="L25" i="9"/>
  <c r="K25" i="9"/>
  <c r="J25" i="9"/>
  <c r="I25" i="9"/>
  <c r="S25" i="9" s="1"/>
  <c r="H25" i="9"/>
  <c r="R25" i="9" s="1"/>
  <c r="G25" i="9"/>
  <c r="F25" i="9"/>
  <c r="E25" i="9"/>
  <c r="C25" i="9"/>
  <c r="B25" i="9"/>
  <c r="S24" i="9"/>
  <c r="R24" i="9"/>
  <c r="Q24" i="9"/>
  <c r="P24" i="9"/>
  <c r="E24" i="9"/>
  <c r="S23" i="9"/>
  <c r="R23" i="9"/>
  <c r="Q23" i="9"/>
  <c r="P23" i="9"/>
  <c r="E23" i="9"/>
  <c r="U22" i="9"/>
  <c r="S22" i="9"/>
  <c r="R22" i="9"/>
  <c r="Q22" i="9"/>
  <c r="P22" i="9"/>
  <c r="E22" i="9"/>
  <c r="T22" i="9" s="1"/>
  <c r="S21" i="9"/>
  <c r="R21" i="9"/>
  <c r="Q21" i="9"/>
  <c r="P21" i="9"/>
  <c r="E21" i="9"/>
  <c r="U21" i="9" s="1"/>
  <c r="S20" i="9"/>
  <c r="R20" i="9"/>
  <c r="Q20" i="9"/>
  <c r="P20" i="9"/>
  <c r="E20" i="9"/>
  <c r="S19" i="9"/>
  <c r="R19" i="9"/>
  <c r="Q19" i="9"/>
  <c r="P19" i="9"/>
  <c r="E19" i="9"/>
  <c r="U18" i="9"/>
  <c r="T18" i="9"/>
  <c r="S18" i="9"/>
  <c r="R18" i="9"/>
  <c r="Q18" i="9"/>
  <c r="P18" i="9"/>
  <c r="E18" i="9"/>
  <c r="S16" i="9"/>
  <c r="O16" i="9"/>
  <c r="N16" i="9"/>
  <c r="M16" i="9"/>
  <c r="L16" i="9"/>
  <c r="K16" i="9"/>
  <c r="J16" i="9"/>
  <c r="R16" i="9" s="1"/>
  <c r="I16" i="9"/>
  <c r="H16" i="9"/>
  <c r="G16" i="9"/>
  <c r="F16" i="9"/>
  <c r="C16" i="9"/>
  <c r="B16" i="9"/>
  <c r="E16" i="9" s="1"/>
  <c r="S15" i="9"/>
  <c r="R15" i="9"/>
  <c r="Q15" i="9"/>
  <c r="P15" i="9"/>
  <c r="E15" i="9"/>
  <c r="U15" i="9" s="1"/>
  <c r="U14" i="9"/>
  <c r="S14" i="9"/>
  <c r="R14" i="9"/>
  <c r="Q14" i="9"/>
  <c r="P14" i="9"/>
  <c r="E14" i="9"/>
  <c r="T14" i="9" s="1"/>
  <c r="S13" i="9"/>
  <c r="R13" i="9"/>
  <c r="Q13" i="9"/>
  <c r="P13" i="9"/>
  <c r="E13" i="9"/>
  <c r="U13" i="9" s="1"/>
  <c r="S12" i="9"/>
  <c r="R12" i="9"/>
  <c r="Q12" i="9"/>
  <c r="P12" i="9"/>
  <c r="E12" i="9"/>
  <c r="S11" i="9"/>
  <c r="R11" i="9"/>
  <c r="Q11" i="9"/>
  <c r="P11" i="9"/>
  <c r="E11" i="9"/>
  <c r="T11" i="9" s="1"/>
  <c r="S10" i="9"/>
  <c r="R10" i="9"/>
  <c r="Q10" i="9"/>
  <c r="U10" i="9" s="1"/>
  <c r="P10" i="9"/>
  <c r="T10" i="9" s="1"/>
  <c r="E10" i="9"/>
  <c r="S9" i="9"/>
  <c r="R9" i="9"/>
  <c r="Q9" i="9"/>
  <c r="P9" i="9"/>
  <c r="E9" i="9"/>
  <c r="S96" i="8"/>
  <c r="R96" i="8"/>
  <c r="Q96" i="8"/>
  <c r="P96" i="8"/>
  <c r="E96" i="8"/>
  <c r="U95" i="8"/>
  <c r="T95" i="8"/>
  <c r="S95" i="8"/>
  <c r="R95" i="8"/>
  <c r="Q95" i="8"/>
  <c r="P95" i="8"/>
  <c r="E95" i="8"/>
  <c r="U94" i="8"/>
  <c r="T94" i="8"/>
  <c r="S94" i="8"/>
  <c r="R94" i="8"/>
  <c r="Q94" i="8"/>
  <c r="P94" i="8"/>
  <c r="E94" i="8"/>
  <c r="S93" i="8"/>
  <c r="R93" i="8"/>
  <c r="Q93" i="8"/>
  <c r="P93" i="8"/>
  <c r="E93" i="8"/>
  <c r="U93" i="8" s="1"/>
  <c r="S92" i="8"/>
  <c r="R92" i="8"/>
  <c r="Q92" i="8"/>
  <c r="P92" i="8"/>
  <c r="E92" i="8"/>
  <c r="S91" i="8"/>
  <c r="R91" i="8"/>
  <c r="Q91" i="8"/>
  <c r="U91" i="8" s="1"/>
  <c r="P91" i="8"/>
  <c r="E91" i="8"/>
  <c r="S90" i="8"/>
  <c r="R90" i="8"/>
  <c r="Q90" i="8"/>
  <c r="P90" i="8"/>
  <c r="E90" i="8"/>
  <c r="S89" i="8"/>
  <c r="R89" i="8"/>
  <c r="Q89" i="8"/>
  <c r="P89" i="8"/>
  <c r="E89" i="8"/>
  <c r="U89" i="8" s="1"/>
  <c r="U88" i="8"/>
  <c r="S88" i="8"/>
  <c r="R88" i="8"/>
  <c r="Q88" i="8"/>
  <c r="P88" i="8"/>
  <c r="E88" i="8"/>
  <c r="S86" i="8"/>
  <c r="R86" i="8"/>
  <c r="Q86" i="8"/>
  <c r="P86" i="8"/>
  <c r="E86" i="8"/>
  <c r="T86" i="8" s="1"/>
  <c r="O74" i="8"/>
  <c r="N74" i="8"/>
  <c r="M74" i="8"/>
  <c r="L74" i="8"/>
  <c r="K74" i="8"/>
  <c r="J74" i="8"/>
  <c r="I74" i="8"/>
  <c r="H74" i="8"/>
  <c r="G74" i="8"/>
  <c r="F74" i="8"/>
  <c r="C74" i="8"/>
  <c r="B74" i="8"/>
  <c r="E74" i="8" s="1"/>
  <c r="O73" i="8"/>
  <c r="N73" i="8"/>
  <c r="M73" i="8"/>
  <c r="L73" i="8"/>
  <c r="K73" i="8"/>
  <c r="J73" i="8"/>
  <c r="I73" i="8"/>
  <c r="S73" i="8" s="1"/>
  <c r="H73" i="8"/>
  <c r="P73" i="8" s="1"/>
  <c r="G73" i="8"/>
  <c r="F73" i="8"/>
  <c r="C73" i="8"/>
  <c r="B73" i="8"/>
  <c r="O72" i="8"/>
  <c r="N72" i="8"/>
  <c r="M72" i="8"/>
  <c r="L72" i="8"/>
  <c r="K72" i="8"/>
  <c r="J72" i="8"/>
  <c r="I72" i="8"/>
  <c r="H72" i="8"/>
  <c r="G72" i="8"/>
  <c r="F72" i="8"/>
  <c r="C72" i="8"/>
  <c r="B72" i="8"/>
  <c r="E72" i="8" s="1"/>
  <c r="S71" i="8"/>
  <c r="R71" i="8"/>
  <c r="Q71" i="8"/>
  <c r="P71" i="8"/>
  <c r="E71" i="8"/>
  <c r="U70" i="8"/>
  <c r="S70" i="8"/>
  <c r="R70" i="8"/>
  <c r="Q70" i="8"/>
  <c r="P70" i="8"/>
  <c r="E70" i="8"/>
  <c r="O68" i="8"/>
  <c r="N68" i="8"/>
  <c r="M68" i="8"/>
  <c r="L68" i="8"/>
  <c r="K68" i="8"/>
  <c r="J68" i="8"/>
  <c r="I68" i="8"/>
  <c r="H68" i="8"/>
  <c r="G68" i="8"/>
  <c r="F68" i="8"/>
  <c r="C68" i="8"/>
  <c r="B68" i="8"/>
  <c r="O67" i="8"/>
  <c r="N67" i="8"/>
  <c r="M67" i="8"/>
  <c r="L67" i="8"/>
  <c r="K67" i="8"/>
  <c r="J67" i="8"/>
  <c r="I67" i="8"/>
  <c r="S67" i="8" s="1"/>
  <c r="H67" i="8"/>
  <c r="R67" i="8" s="1"/>
  <c r="G67" i="8"/>
  <c r="F67" i="8"/>
  <c r="C67" i="8"/>
  <c r="B67" i="8"/>
  <c r="S66" i="8"/>
  <c r="R66" i="8"/>
  <c r="Q66" i="8"/>
  <c r="P66" i="8"/>
  <c r="E66" i="8"/>
  <c r="U66" i="8" s="1"/>
  <c r="S65" i="8"/>
  <c r="R65" i="8"/>
  <c r="Q65" i="8"/>
  <c r="P65" i="8"/>
  <c r="E65" i="8"/>
  <c r="T65" i="8" s="1"/>
  <c r="U64" i="8"/>
  <c r="T64" i="8"/>
  <c r="S64" i="8"/>
  <c r="R64" i="8"/>
  <c r="Q64" i="8"/>
  <c r="P64" i="8"/>
  <c r="E64" i="8"/>
  <c r="U63" i="8"/>
  <c r="T63" i="8"/>
  <c r="S63" i="8"/>
  <c r="R63" i="8"/>
  <c r="Q63" i="8"/>
  <c r="P63" i="8"/>
  <c r="E63" i="8"/>
  <c r="T62" i="8"/>
  <c r="S62" i="8"/>
  <c r="R62" i="8"/>
  <c r="Q62" i="8"/>
  <c r="P62" i="8"/>
  <c r="E62" i="8"/>
  <c r="O60" i="8"/>
  <c r="N60" i="8"/>
  <c r="M60" i="8"/>
  <c r="L60" i="8"/>
  <c r="K60" i="8"/>
  <c r="J60" i="8"/>
  <c r="I60" i="8"/>
  <c r="S60" i="8" s="1"/>
  <c r="H60" i="8"/>
  <c r="R60" i="8" s="1"/>
  <c r="C60" i="8"/>
  <c r="B60" i="8"/>
  <c r="E60" i="8" s="1"/>
  <c r="S59" i="8"/>
  <c r="R59" i="8"/>
  <c r="Q59" i="8"/>
  <c r="P59" i="8"/>
  <c r="E59" i="8"/>
  <c r="T59" i="8" s="1"/>
  <c r="S58" i="8"/>
  <c r="R58" i="8"/>
  <c r="Q58" i="8"/>
  <c r="P58" i="8"/>
  <c r="E58" i="8"/>
  <c r="U58" i="8" s="1"/>
  <c r="T57" i="8"/>
  <c r="S57" i="8"/>
  <c r="R57" i="8"/>
  <c r="Q57" i="8"/>
  <c r="P57" i="8"/>
  <c r="E57" i="8"/>
  <c r="U57" i="8" s="1"/>
  <c r="U56" i="8"/>
  <c r="S56" i="8"/>
  <c r="R56" i="8"/>
  <c r="Q56" i="8"/>
  <c r="P56" i="8"/>
  <c r="E56" i="8"/>
  <c r="T56" i="8" s="1"/>
  <c r="O54" i="8"/>
  <c r="N54" i="8"/>
  <c r="M54" i="8"/>
  <c r="L54" i="8"/>
  <c r="K54" i="8"/>
  <c r="J54" i="8"/>
  <c r="I54" i="8"/>
  <c r="S54" i="8" s="1"/>
  <c r="H54" i="8"/>
  <c r="G54" i="8"/>
  <c r="F54" i="8"/>
  <c r="C54" i="8"/>
  <c r="B54" i="8"/>
  <c r="E54" i="8" s="1"/>
  <c r="S53" i="8"/>
  <c r="R53" i="8"/>
  <c r="Q53" i="8"/>
  <c r="P53" i="8"/>
  <c r="E53" i="8"/>
  <c r="T53" i="8" s="1"/>
  <c r="S52" i="8"/>
  <c r="R52" i="8"/>
  <c r="Q52" i="8"/>
  <c r="P52" i="8"/>
  <c r="E52" i="8"/>
  <c r="S51" i="8"/>
  <c r="R51" i="8"/>
  <c r="Q51" i="8"/>
  <c r="P51" i="8"/>
  <c r="E51" i="8"/>
  <c r="S50" i="8"/>
  <c r="R50" i="8"/>
  <c r="Q50" i="8"/>
  <c r="P50" i="8"/>
  <c r="E50" i="8"/>
  <c r="T50" i="8" s="1"/>
  <c r="T49" i="8"/>
  <c r="S49" i="8"/>
  <c r="R49" i="8"/>
  <c r="Q49" i="8"/>
  <c r="P49" i="8"/>
  <c r="E49" i="8"/>
  <c r="U49" i="8" s="1"/>
  <c r="S48" i="8"/>
  <c r="R48" i="8"/>
  <c r="Q48" i="8"/>
  <c r="P48" i="8"/>
  <c r="E48" i="8"/>
  <c r="T48" i="8" s="1"/>
  <c r="S47" i="8"/>
  <c r="R47" i="8"/>
  <c r="Q47" i="8"/>
  <c r="P47" i="8"/>
  <c r="E47" i="8"/>
  <c r="U47" i="8" s="1"/>
  <c r="S46" i="8"/>
  <c r="R46" i="8"/>
  <c r="Q46" i="8"/>
  <c r="P46" i="8"/>
  <c r="E46" i="8"/>
  <c r="U46" i="8" s="1"/>
  <c r="S45" i="8"/>
  <c r="R45" i="8"/>
  <c r="Q45" i="8"/>
  <c r="P45" i="8"/>
  <c r="E45" i="8"/>
  <c r="T45" i="8" s="1"/>
  <c r="S44" i="8"/>
  <c r="R44" i="8"/>
  <c r="Q44" i="8"/>
  <c r="P44" i="8"/>
  <c r="E44" i="8"/>
  <c r="S43" i="8"/>
  <c r="R43" i="8"/>
  <c r="Q43" i="8"/>
  <c r="P43" i="8"/>
  <c r="E43" i="8"/>
  <c r="U43" i="8" s="1"/>
  <c r="O41" i="8"/>
  <c r="N41" i="8"/>
  <c r="M41" i="8"/>
  <c r="L41" i="8"/>
  <c r="K41" i="8"/>
  <c r="J41" i="8"/>
  <c r="I41" i="8"/>
  <c r="S41" i="8" s="1"/>
  <c r="H41" i="8"/>
  <c r="R41" i="8" s="1"/>
  <c r="G41" i="8"/>
  <c r="F41" i="8"/>
  <c r="C41" i="8"/>
  <c r="B41" i="8"/>
  <c r="E41" i="8" s="1"/>
  <c r="S40" i="8"/>
  <c r="R40" i="8"/>
  <c r="Q40" i="8"/>
  <c r="P40" i="8"/>
  <c r="E40" i="8"/>
  <c r="U40" i="8" s="1"/>
  <c r="S39" i="8"/>
  <c r="R39" i="8"/>
  <c r="Q39" i="8"/>
  <c r="P39" i="8"/>
  <c r="E39" i="8"/>
  <c r="S38" i="8"/>
  <c r="R38" i="8"/>
  <c r="Q38" i="8"/>
  <c r="P38" i="8"/>
  <c r="E38" i="8"/>
  <c r="U37" i="8"/>
  <c r="S37" i="8"/>
  <c r="R37" i="8"/>
  <c r="Q37" i="8"/>
  <c r="P37" i="8"/>
  <c r="E37" i="8"/>
  <c r="S36" i="8"/>
  <c r="R36" i="8"/>
  <c r="Q36" i="8"/>
  <c r="P36" i="8"/>
  <c r="E36" i="8"/>
  <c r="U36" i="8" s="1"/>
  <c r="O34" i="8"/>
  <c r="N34" i="8"/>
  <c r="M34" i="8"/>
  <c r="L34" i="8"/>
  <c r="K34" i="8"/>
  <c r="J34" i="8"/>
  <c r="R34" i="8" s="1"/>
  <c r="I34" i="8"/>
  <c r="H34" i="8"/>
  <c r="G34" i="8"/>
  <c r="F34" i="8"/>
  <c r="C34" i="8"/>
  <c r="B34" i="8"/>
  <c r="E34" i="8" s="1"/>
  <c r="U33" i="8"/>
  <c r="S33" i="8"/>
  <c r="R33" i="8"/>
  <c r="Q33" i="8"/>
  <c r="P33" i="8"/>
  <c r="E33" i="8"/>
  <c r="T33" i="8" s="1"/>
  <c r="O31" i="8"/>
  <c r="N31" i="8"/>
  <c r="M31" i="8"/>
  <c r="L31" i="8"/>
  <c r="K31" i="8"/>
  <c r="J31" i="8"/>
  <c r="I31" i="8"/>
  <c r="S31" i="8" s="1"/>
  <c r="H31" i="8"/>
  <c r="R31" i="8" s="1"/>
  <c r="G31" i="8"/>
  <c r="F31" i="8"/>
  <c r="C31" i="8"/>
  <c r="E31" i="8" s="1"/>
  <c r="B31" i="8"/>
  <c r="S30" i="8"/>
  <c r="R30" i="8"/>
  <c r="Q30" i="8"/>
  <c r="P30" i="8"/>
  <c r="E30" i="8"/>
  <c r="U30" i="8" s="1"/>
  <c r="S29" i="8"/>
  <c r="R29" i="8"/>
  <c r="Q29" i="8"/>
  <c r="P29" i="8"/>
  <c r="E29" i="8"/>
  <c r="U29" i="8" s="1"/>
  <c r="U28" i="8"/>
  <c r="S28" i="8"/>
  <c r="R28" i="8"/>
  <c r="Q28" i="8"/>
  <c r="P28" i="8"/>
  <c r="E28" i="8"/>
  <c r="T28" i="8" s="1"/>
  <c r="T27" i="8"/>
  <c r="S27" i="8"/>
  <c r="R27" i="8"/>
  <c r="Q27" i="8"/>
  <c r="P27" i="8"/>
  <c r="E27" i="8"/>
  <c r="U27" i="8" s="1"/>
  <c r="O25" i="8"/>
  <c r="N25" i="8"/>
  <c r="M25" i="8"/>
  <c r="L25" i="8"/>
  <c r="K25" i="8"/>
  <c r="J25" i="8"/>
  <c r="I25" i="8"/>
  <c r="S25" i="8" s="1"/>
  <c r="H25" i="8"/>
  <c r="G25" i="8"/>
  <c r="F25" i="8"/>
  <c r="C25" i="8"/>
  <c r="B25" i="8"/>
  <c r="S24" i="8"/>
  <c r="R24" i="8"/>
  <c r="Q24" i="8"/>
  <c r="P24" i="8"/>
  <c r="E24" i="8"/>
  <c r="U24" i="8" s="1"/>
  <c r="U23" i="8"/>
  <c r="T23" i="8"/>
  <c r="S23" i="8"/>
  <c r="R23" i="8"/>
  <c r="Q23" i="8"/>
  <c r="P23" i="8"/>
  <c r="E23" i="8"/>
  <c r="S22" i="8"/>
  <c r="R22" i="8"/>
  <c r="Q22" i="8"/>
  <c r="P22" i="8"/>
  <c r="E22" i="8"/>
  <c r="S21" i="8"/>
  <c r="R21" i="8"/>
  <c r="Q21" i="8"/>
  <c r="P21" i="8"/>
  <c r="E21" i="8"/>
  <c r="U21" i="8" s="1"/>
  <c r="U20" i="8"/>
  <c r="S20" i="8"/>
  <c r="R20" i="8"/>
  <c r="Q20" i="8"/>
  <c r="P20" i="8"/>
  <c r="E20" i="8"/>
  <c r="T20" i="8" s="1"/>
  <c r="U19" i="8"/>
  <c r="T19" i="8"/>
  <c r="S19" i="8"/>
  <c r="R19" i="8"/>
  <c r="Q19" i="8"/>
  <c r="P19" i="8"/>
  <c r="E19" i="8"/>
  <c r="T18" i="8"/>
  <c r="S18" i="8"/>
  <c r="R18" i="8"/>
  <c r="Q18" i="8"/>
  <c r="P18" i="8"/>
  <c r="E18" i="8"/>
  <c r="U18" i="8" s="1"/>
  <c r="O16" i="8"/>
  <c r="N16" i="8"/>
  <c r="M16" i="8"/>
  <c r="L16" i="8"/>
  <c r="K16" i="8"/>
  <c r="J16" i="8"/>
  <c r="I16" i="8"/>
  <c r="H16" i="8"/>
  <c r="G16" i="8"/>
  <c r="F16" i="8"/>
  <c r="C16" i="8"/>
  <c r="B16" i="8"/>
  <c r="E16" i="8" s="1"/>
  <c r="S15" i="8"/>
  <c r="R15" i="8"/>
  <c r="Q15" i="8"/>
  <c r="P15" i="8"/>
  <c r="E15" i="8"/>
  <c r="U15" i="8" s="1"/>
  <c r="S14" i="8"/>
  <c r="R14" i="8"/>
  <c r="Q14" i="8"/>
  <c r="P14" i="8"/>
  <c r="E14" i="8"/>
  <c r="U14" i="8" s="1"/>
  <c r="S13" i="8"/>
  <c r="R13" i="8"/>
  <c r="Q13" i="8"/>
  <c r="P13" i="8"/>
  <c r="E13" i="8"/>
  <c r="S12" i="8"/>
  <c r="R12" i="8"/>
  <c r="Q12" i="8"/>
  <c r="P12" i="8"/>
  <c r="E12" i="8"/>
  <c r="U12" i="8" s="1"/>
  <c r="U11" i="8"/>
  <c r="S11" i="8"/>
  <c r="R11" i="8"/>
  <c r="Q11" i="8"/>
  <c r="P11" i="8"/>
  <c r="E11" i="8"/>
  <c r="T11" i="8" s="1"/>
  <c r="S10" i="8"/>
  <c r="R10" i="8"/>
  <c r="Q10" i="8"/>
  <c r="P10" i="8"/>
  <c r="E10" i="8"/>
  <c r="S9" i="8"/>
  <c r="R9" i="8"/>
  <c r="Q9" i="8"/>
  <c r="P9" i="8"/>
  <c r="E9" i="8"/>
  <c r="U9" i="8" s="1"/>
  <c r="S96" i="7"/>
  <c r="R96" i="7"/>
  <c r="Q96" i="7"/>
  <c r="P96" i="7"/>
  <c r="E96" i="7"/>
  <c r="S95" i="7"/>
  <c r="R95" i="7"/>
  <c r="Q95" i="7"/>
  <c r="P95" i="7"/>
  <c r="E95" i="7"/>
  <c r="U95" i="7" s="1"/>
  <c r="S94" i="7"/>
  <c r="R94" i="7"/>
  <c r="Q94" i="7"/>
  <c r="P94" i="7"/>
  <c r="E94" i="7"/>
  <c r="S93" i="7"/>
  <c r="R93" i="7"/>
  <c r="Q93" i="7"/>
  <c r="P93" i="7"/>
  <c r="E93" i="7"/>
  <c r="S92" i="7"/>
  <c r="R92" i="7"/>
  <c r="Q92" i="7"/>
  <c r="P92" i="7"/>
  <c r="E92" i="7"/>
  <c r="U92" i="7" s="1"/>
  <c r="U91" i="7"/>
  <c r="S91" i="7"/>
  <c r="R91" i="7"/>
  <c r="Q91" i="7"/>
  <c r="P91" i="7"/>
  <c r="E91" i="7"/>
  <c r="T91" i="7" s="1"/>
  <c r="T90" i="7"/>
  <c r="S90" i="7"/>
  <c r="R90" i="7"/>
  <c r="Q90" i="7"/>
  <c r="P90" i="7"/>
  <c r="E90" i="7"/>
  <c r="U90" i="7" s="1"/>
  <c r="S89" i="7"/>
  <c r="R89" i="7"/>
  <c r="Q89" i="7"/>
  <c r="P89" i="7"/>
  <c r="E89" i="7"/>
  <c r="U89" i="7" s="1"/>
  <c r="S88" i="7"/>
  <c r="R88" i="7"/>
  <c r="Q88" i="7"/>
  <c r="P88" i="7"/>
  <c r="E88" i="7"/>
  <c r="S86" i="7"/>
  <c r="R86" i="7"/>
  <c r="Q86" i="7"/>
  <c r="P86" i="7"/>
  <c r="E86" i="7"/>
  <c r="U86" i="7" s="1"/>
  <c r="O74" i="7"/>
  <c r="N74" i="7"/>
  <c r="M74" i="7"/>
  <c r="L74" i="7"/>
  <c r="K74" i="7"/>
  <c r="J74" i="7"/>
  <c r="I74" i="7"/>
  <c r="S74" i="7" s="1"/>
  <c r="H74" i="7"/>
  <c r="G74" i="7"/>
  <c r="F74" i="7"/>
  <c r="C74" i="7"/>
  <c r="B74" i="7"/>
  <c r="O73" i="7"/>
  <c r="N73" i="7"/>
  <c r="M73" i="7"/>
  <c r="L73" i="7"/>
  <c r="K73" i="7"/>
  <c r="J73" i="7"/>
  <c r="I73" i="7"/>
  <c r="S73" i="7" s="1"/>
  <c r="H73" i="7"/>
  <c r="R73" i="7" s="1"/>
  <c r="G73" i="7"/>
  <c r="F73" i="7"/>
  <c r="C73" i="7"/>
  <c r="B73" i="7"/>
  <c r="E73" i="7" s="1"/>
  <c r="O72" i="7"/>
  <c r="N72" i="7"/>
  <c r="M72" i="7"/>
  <c r="L72" i="7"/>
  <c r="K72" i="7"/>
  <c r="J72" i="7"/>
  <c r="I72" i="7"/>
  <c r="S72" i="7" s="1"/>
  <c r="H72" i="7"/>
  <c r="R72" i="7" s="1"/>
  <c r="G72" i="7"/>
  <c r="F72" i="7"/>
  <c r="C72" i="7"/>
  <c r="B72" i="7"/>
  <c r="S71" i="7"/>
  <c r="R71" i="7"/>
  <c r="Q71" i="7"/>
  <c r="P71" i="7"/>
  <c r="E71" i="7"/>
  <c r="U71" i="7" s="1"/>
  <c r="S70" i="7"/>
  <c r="R70" i="7"/>
  <c r="Q70" i="7"/>
  <c r="P70" i="7"/>
  <c r="E70" i="7"/>
  <c r="U70" i="7" s="1"/>
  <c r="O68" i="7"/>
  <c r="N68" i="7"/>
  <c r="M68" i="7"/>
  <c r="L68" i="7"/>
  <c r="K68" i="7"/>
  <c r="J68" i="7"/>
  <c r="I68" i="7"/>
  <c r="S68" i="7" s="1"/>
  <c r="H68" i="7"/>
  <c r="G68" i="7"/>
  <c r="F68" i="7"/>
  <c r="C68" i="7"/>
  <c r="B68" i="7"/>
  <c r="O67" i="7"/>
  <c r="N67" i="7"/>
  <c r="M67" i="7"/>
  <c r="L67" i="7"/>
  <c r="K67" i="7"/>
  <c r="J67" i="7"/>
  <c r="I67" i="7"/>
  <c r="S67" i="7" s="1"/>
  <c r="H67" i="7"/>
  <c r="R67" i="7" s="1"/>
  <c r="G67" i="7"/>
  <c r="F67" i="7"/>
  <c r="C67" i="7"/>
  <c r="B67" i="7"/>
  <c r="S66" i="7"/>
  <c r="R66" i="7"/>
  <c r="Q66" i="7"/>
  <c r="P66" i="7"/>
  <c r="E66" i="7"/>
  <c r="S65" i="7"/>
  <c r="R65" i="7"/>
  <c r="Q65" i="7"/>
  <c r="P65" i="7"/>
  <c r="E65" i="7"/>
  <c r="U65" i="7" s="1"/>
  <c r="T64" i="7"/>
  <c r="S64" i="7"/>
  <c r="R64" i="7"/>
  <c r="Q64" i="7"/>
  <c r="P64" i="7"/>
  <c r="E64" i="7"/>
  <c r="U64" i="7" s="1"/>
  <c r="S63" i="7"/>
  <c r="R63" i="7"/>
  <c r="Q63" i="7"/>
  <c r="P63" i="7"/>
  <c r="E63" i="7"/>
  <c r="U63" i="7" s="1"/>
  <c r="S62" i="7"/>
  <c r="R62" i="7"/>
  <c r="Q62" i="7"/>
  <c r="P62" i="7"/>
  <c r="E62" i="7"/>
  <c r="O60" i="7"/>
  <c r="N60" i="7"/>
  <c r="M60" i="7"/>
  <c r="L60" i="7"/>
  <c r="K60" i="7"/>
  <c r="J60" i="7"/>
  <c r="I60" i="7"/>
  <c r="H60" i="7"/>
  <c r="R60" i="7" s="1"/>
  <c r="C60" i="7"/>
  <c r="B60" i="7"/>
  <c r="S59" i="7"/>
  <c r="R59" i="7"/>
  <c r="Q59" i="7"/>
  <c r="P59" i="7"/>
  <c r="E59" i="7"/>
  <c r="T59" i="7" s="1"/>
  <c r="S58" i="7"/>
  <c r="R58" i="7"/>
  <c r="Q58" i="7"/>
  <c r="P58" i="7"/>
  <c r="E58" i="7"/>
  <c r="U58" i="7" s="1"/>
  <c r="S57" i="7"/>
  <c r="R57" i="7"/>
  <c r="Q57" i="7"/>
  <c r="P57" i="7"/>
  <c r="E57" i="7"/>
  <c r="U57" i="7" s="1"/>
  <c r="S56" i="7"/>
  <c r="R56" i="7"/>
  <c r="Q56" i="7"/>
  <c r="P56" i="7"/>
  <c r="E56" i="7"/>
  <c r="U56" i="7" s="1"/>
  <c r="O54" i="7"/>
  <c r="N54" i="7"/>
  <c r="M54" i="7"/>
  <c r="L54" i="7"/>
  <c r="K54" i="7"/>
  <c r="J54" i="7"/>
  <c r="I54" i="7"/>
  <c r="S54" i="7" s="1"/>
  <c r="H54" i="7"/>
  <c r="R54" i="7" s="1"/>
  <c r="G54" i="7"/>
  <c r="F54" i="7"/>
  <c r="C54" i="7"/>
  <c r="B54" i="7"/>
  <c r="U53" i="7"/>
  <c r="T53" i="7"/>
  <c r="S53" i="7"/>
  <c r="R53" i="7"/>
  <c r="Q53" i="7"/>
  <c r="P53" i="7"/>
  <c r="E53" i="7"/>
  <c r="S52" i="7"/>
  <c r="R52" i="7"/>
  <c r="Q52" i="7"/>
  <c r="P52" i="7"/>
  <c r="E52" i="7"/>
  <c r="U52" i="7" s="1"/>
  <c r="S51" i="7"/>
  <c r="R51" i="7"/>
  <c r="Q51" i="7"/>
  <c r="P51" i="7"/>
  <c r="E51" i="7"/>
  <c r="U51" i="7" s="1"/>
  <c r="S50" i="7"/>
  <c r="R50" i="7"/>
  <c r="Q50" i="7"/>
  <c r="P50" i="7"/>
  <c r="E50" i="7"/>
  <c r="S49" i="7"/>
  <c r="R49" i="7"/>
  <c r="Q49" i="7"/>
  <c r="P49" i="7"/>
  <c r="E49" i="7"/>
  <c r="U49" i="7" s="1"/>
  <c r="S48" i="7"/>
  <c r="R48" i="7"/>
  <c r="Q48" i="7"/>
  <c r="P48" i="7"/>
  <c r="E48" i="7"/>
  <c r="T48" i="7" s="1"/>
  <c r="U47" i="7"/>
  <c r="S47" i="7"/>
  <c r="R47" i="7"/>
  <c r="Q47" i="7"/>
  <c r="P47" i="7"/>
  <c r="E47" i="7"/>
  <c r="T47" i="7" s="1"/>
  <c r="U46" i="7"/>
  <c r="T46" i="7"/>
  <c r="S46" i="7"/>
  <c r="R46" i="7"/>
  <c r="Q46" i="7"/>
  <c r="P46" i="7"/>
  <c r="E46" i="7"/>
  <c r="U45" i="7"/>
  <c r="T45" i="7"/>
  <c r="S45" i="7"/>
  <c r="R45" i="7"/>
  <c r="Q45" i="7"/>
  <c r="P45" i="7"/>
  <c r="E45" i="7"/>
  <c r="S44" i="7"/>
  <c r="R44" i="7"/>
  <c r="Q44" i="7"/>
  <c r="P44" i="7"/>
  <c r="E44" i="7"/>
  <c r="U44" i="7" s="1"/>
  <c r="S43" i="7"/>
  <c r="R43" i="7"/>
  <c r="Q43" i="7"/>
  <c r="P43" i="7"/>
  <c r="E43" i="7"/>
  <c r="U43" i="7" s="1"/>
  <c r="O41" i="7"/>
  <c r="N41" i="7"/>
  <c r="M41" i="7"/>
  <c r="L41" i="7"/>
  <c r="K41" i="7"/>
  <c r="J41" i="7"/>
  <c r="I41" i="7"/>
  <c r="S41" i="7" s="1"/>
  <c r="H41" i="7"/>
  <c r="R41" i="7" s="1"/>
  <c r="G41" i="7"/>
  <c r="F41" i="7"/>
  <c r="E41" i="7"/>
  <c r="C41" i="7"/>
  <c r="B41" i="7"/>
  <c r="S40" i="7"/>
  <c r="R40" i="7"/>
  <c r="Q40" i="7"/>
  <c r="P40" i="7"/>
  <c r="E40" i="7"/>
  <c r="U40" i="7" s="1"/>
  <c r="S39" i="7"/>
  <c r="R39" i="7"/>
  <c r="Q39" i="7"/>
  <c r="P39" i="7"/>
  <c r="E39" i="7"/>
  <c r="S38" i="7"/>
  <c r="R38" i="7"/>
  <c r="Q38" i="7"/>
  <c r="P38" i="7"/>
  <c r="E38" i="7"/>
  <c r="U38" i="7" s="1"/>
  <c r="S37" i="7"/>
  <c r="R37" i="7"/>
  <c r="Q37" i="7"/>
  <c r="P37" i="7"/>
  <c r="E37" i="7"/>
  <c r="T37" i="7" s="1"/>
  <c r="S36" i="7"/>
  <c r="R36" i="7"/>
  <c r="Q36" i="7"/>
  <c r="P36" i="7"/>
  <c r="E36" i="7"/>
  <c r="O34" i="7"/>
  <c r="N34" i="7"/>
  <c r="M34" i="7"/>
  <c r="L34" i="7"/>
  <c r="K34" i="7"/>
  <c r="J34" i="7"/>
  <c r="I34" i="7"/>
  <c r="S34" i="7" s="1"/>
  <c r="H34" i="7"/>
  <c r="G34" i="7"/>
  <c r="F34" i="7"/>
  <c r="C34" i="7"/>
  <c r="B34" i="7"/>
  <c r="E34" i="7" s="1"/>
  <c r="U33" i="7"/>
  <c r="T33" i="7"/>
  <c r="S33" i="7"/>
  <c r="R33" i="7"/>
  <c r="Q33" i="7"/>
  <c r="P33" i="7"/>
  <c r="E33" i="7"/>
  <c r="O31" i="7"/>
  <c r="Q31" i="7" s="1"/>
  <c r="N31" i="7"/>
  <c r="M31" i="7"/>
  <c r="L31" i="7"/>
  <c r="K31" i="7"/>
  <c r="J31" i="7"/>
  <c r="I31" i="7"/>
  <c r="S31" i="7" s="1"/>
  <c r="H31" i="7"/>
  <c r="G31" i="7"/>
  <c r="F31" i="7"/>
  <c r="C31" i="7"/>
  <c r="B31" i="7"/>
  <c r="E31" i="7" s="1"/>
  <c r="S30" i="7"/>
  <c r="R30" i="7"/>
  <c r="Q30" i="7"/>
  <c r="P30" i="7"/>
  <c r="E30" i="7"/>
  <c r="U30" i="7" s="1"/>
  <c r="S29" i="7"/>
  <c r="R29" i="7"/>
  <c r="Q29" i="7"/>
  <c r="P29" i="7"/>
  <c r="E29" i="7"/>
  <c r="S28" i="7"/>
  <c r="R28" i="7"/>
  <c r="Q28" i="7"/>
  <c r="P28" i="7"/>
  <c r="E28" i="7"/>
  <c r="U28" i="7" s="1"/>
  <c r="T27" i="7"/>
  <c r="S27" i="7"/>
  <c r="R27" i="7"/>
  <c r="Q27" i="7"/>
  <c r="P27" i="7"/>
  <c r="E27" i="7"/>
  <c r="U27" i="7" s="1"/>
  <c r="O25" i="7"/>
  <c r="N25" i="7"/>
  <c r="M25" i="7"/>
  <c r="L25" i="7"/>
  <c r="K25" i="7"/>
  <c r="J25" i="7"/>
  <c r="I25" i="7"/>
  <c r="S25" i="7" s="1"/>
  <c r="H25" i="7"/>
  <c r="R25" i="7" s="1"/>
  <c r="G25" i="7"/>
  <c r="F25" i="7"/>
  <c r="E25" i="7"/>
  <c r="C25" i="7"/>
  <c r="B25" i="7"/>
  <c r="S24" i="7"/>
  <c r="R24" i="7"/>
  <c r="Q24" i="7"/>
  <c r="P24" i="7"/>
  <c r="E24" i="7"/>
  <c r="S23" i="7"/>
  <c r="R23" i="7"/>
  <c r="Q23" i="7"/>
  <c r="P23" i="7"/>
  <c r="E23" i="7"/>
  <c r="U23" i="7" s="1"/>
  <c r="S22" i="7"/>
  <c r="R22" i="7"/>
  <c r="Q22" i="7"/>
  <c r="P22" i="7"/>
  <c r="E22" i="7"/>
  <c r="S21" i="7"/>
  <c r="R21" i="7"/>
  <c r="Q21" i="7"/>
  <c r="P21" i="7"/>
  <c r="E21" i="7"/>
  <c r="U21" i="7" s="1"/>
  <c r="U20" i="7"/>
  <c r="S20" i="7"/>
  <c r="R20" i="7"/>
  <c r="Q20" i="7"/>
  <c r="P20" i="7"/>
  <c r="E20" i="7"/>
  <c r="T20" i="7" s="1"/>
  <c r="U19" i="7"/>
  <c r="T19" i="7"/>
  <c r="S19" i="7"/>
  <c r="R19" i="7"/>
  <c r="Q19" i="7"/>
  <c r="P19" i="7"/>
  <c r="E19" i="7"/>
  <c r="T18" i="7"/>
  <c r="S18" i="7"/>
  <c r="R18" i="7"/>
  <c r="Q18" i="7"/>
  <c r="P18" i="7"/>
  <c r="E18" i="7"/>
  <c r="U18" i="7" s="1"/>
  <c r="O16" i="7"/>
  <c r="N16" i="7"/>
  <c r="M16" i="7"/>
  <c r="L16" i="7"/>
  <c r="K16" i="7"/>
  <c r="J16" i="7"/>
  <c r="I16" i="7"/>
  <c r="S16" i="7" s="1"/>
  <c r="H16" i="7"/>
  <c r="R16" i="7" s="1"/>
  <c r="G16" i="7"/>
  <c r="F16" i="7"/>
  <c r="C16" i="7"/>
  <c r="B16" i="7"/>
  <c r="E16" i="7" s="1"/>
  <c r="U15" i="7"/>
  <c r="S15" i="7"/>
  <c r="R15" i="7"/>
  <c r="Q15" i="7"/>
  <c r="P15" i="7"/>
  <c r="E15" i="7"/>
  <c r="T15" i="7" s="1"/>
  <c r="U14" i="7"/>
  <c r="T14" i="7"/>
  <c r="S14" i="7"/>
  <c r="R14" i="7"/>
  <c r="Q14" i="7"/>
  <c r="P14" i="7"/>
  <c r="E14" i="7"/>
  <c r="T13" i="7"/>
  <c r="S13" i="7"/>
  <c r="R13" i="7"/>
  <c r="Q13" i="7"/>
  <c r="P13" i="7"/>
  <c r="E13" i="7"/>
  <c r="U13" i="7" s="1"/>
  <c r="S12" i="7"/>
  <c r="R12" i="7"/>
  <c r="Q12" i="7"/>
  <c r="P12" i="7"/>
  <c r="E12" i="7"/>
  <c r="U12" i="7" s="1"/>
  <c r="S11" i="7"/>
  <c r="R11" i="7"/>
  <c r="Q11" i="7"/>
  <c r="P11" i="7"/>
  <c r="E11" i="7"/>
  <c r="S10" i="7"/>
  <c r="R10" i="7"/>
  <c r="Q10" i="7"/>
  <c r="P10" i="7"/>
  <c r="E10" i="7"/>
  <c r="S9" i="7"/>
  <c r="R9" i="7"/>
  <c r="Q9" i="7"/>
  <c r="P9" i="7"/>
  <c r="E9" i="7"/>
  <c r="U9" i="7" s="1"/>
  <c r="S96" i="6"/>
  <c r="R96" i="6"/>
  <c r="Q96" i="6"/>
  <c r="P96" i="6"/>
  <c r="E96" i="6"/>
  <c r="U96" i="6" s="1"/>
  <c r="U95" i="6"/>
  <c r="S95" i="6"/>
  <c r="R95" i="6"/>
  <c r="Q95" i="6"/>
  <c r="P95" i="6"/>
  <c r="E95" i="6"/>
  <c r="T95" i="6" s="1"/>
  <c r="U94" i="6"/>
  <c r="T94" i="6"/>
  <c r="S94" i="6"/>
  <c r="R94" i="6"/>
  <c r="Q94" i="6"/>
  <c r="P94" i="6"/>
  <c r="E94" i="6"/>
  <c r="T93" i="6"/>
  <c r="S93" i="6"/>
  <c r="R93" i="6"/>
  <c r="Q93" i="6"/>
  <c r="P93" i="6"/>
  <c r="E93" i="6"/>
  <c r="S92" i="6"/>
  <c r="R92" i="6"/>
  <c r="Q92" i="6"/>
  <c r="P92" i="6"/>
  <c r="E92" i="6"/>
  <c r="U92" i="6" s="1"/>
  <c r="S91" i="6"/>
  <c r="R91" i="6"/>
  <c r="Q91" i="6"/>
  <c r="P91" i="6"/>
  <c r="E91" i="6"/>
  <c r="S90" i="6"/>
  <c r="R90" i="6"/>
  <c r="Q90" i="6"/>
  <c r="P90" i="6"/>
  <c r="E90" i="6"/>
  <c r="U90" i="6" s="1"/>
  <c r="S89" i="6"/>
  <c r="R89" i="6"/>
  <c r="Q89" i="6"/>
  <c r="P89" i="6"/>
  <c r="E89" i="6"/>
  <c r="S88" i="6"/>
  <c r="R88" i="6"/>
  <c r="Q88" i="6"/>
  <c r="P88" i="6"/>
  <c r="E88" i="6"/>
  <c r="U88" i="6" s="1"/>
  <c r="S86" i="6"/>
  <c r="R86" i="6"/>
  <c r="Q86" i="6"/>
  <c r="P86" i="6"/>
  <c r="E86" i="6"/>
  <c r="U86" i="6" s="1"/>
  <c r="O74" i="6"/>
  <c r="N74" i="6"/>
  <c r="M74" i="6"/>
  <c r="L74" i="6"/>
  <c r="K74" i="6"/>
  <c r="J74" i="6"/>
  <c r="I74" i="6"/>
  <c r="H74" i="6"/>
  <c r="G74" i="6"/>
  <c r="F74" i="6"/>
  <c r="C74" i="6"/>
  <c r="B74" i="6"/>
  <c r="E74" i="6" s="1"/>
  <c r="O73" i="6"/>
  <c r="N73" i="6"/>
  <c r="M73" i="6"/>
  <c r="L73" i="6"/>
  <c r="K73" i="6"/>
  <c r="J73" i="6"/>
  <c r="R73" i="6" s="1"/>
  <c r="I73" i="6"/>
  <c r="H73" i="6"/>
  <c r="G73" i="6"/>
  <c r="F73" i="6"/>
  <c r="C73" i="6"/>
  <c r="B73" i="6"/>
  <c r="E73" i="6" s="1"/>
  <c r="O72" i="6"/>
  <c r="N72" i="6"/>
  <c r="M72" i="6"/>
  <c r="L72" i="6"/>
  <c r="K72" i="6"/>
  <c r="J72" i="6"/>
  <c r="I72" i="6"/>
  <c r="H72" i="6"/>
  <c r="G72" i="6"/>
  <c r="F72" i="6"/>
  <c r="C72" i="6"/>
  <c r="B72" i="6"/>
  <c r="E72" i="6" s="1"/>
  <c r="S71" i="6"/>
  <c r="R71" i="6"/>
  <c r="Q71" i="6"/>
  <c r="P71" i="6"/>
  <c r="E71" i="6"/>
  <c r="S70" i="6"/>
  <c r="R70" i="6"/>
  <c r="Q70" i="6"/>
  <c r="P70" i="6"/>
  <c r="E70" i="6"/>
  <c r="U70" i="6" s="1"/>
  <c r="O68" i="6"/>
  <c r="N68" i="6"/>
  <c r="M68" i="6"/>
  <c r="L68" i="6"/>
  <c r="K68" i="6"/>
  <c r="J68" i="6"/>
  <c r="I68" i="6"/>
  <c r="H68" i="6"/>
  <c r="G68" i="6"/>
  <c r="F68" i="6"/>
  <c r="C68" i="6"/>
  <c r="B68" i="6"/>
  <c r="O67" i="6"/>
  <c r="N67" i="6"/>
  <c r="M67" i="6"/>
  <c r="L67" i="6"/>
  <c r="K67" i="6"/>
  <c r="J67" i="6"/>
  <c r="I67" i="6"/>
  <c r="H67" i="6"/>
  <c r="G67" i="6"/>
  <c r="F67" i="6"/>
  <c r="C67" i="6"/>
  <c r="B67" i="6"/>
  <c r="S66" i="6"/>
  <c r="R66" i="6"/>
  <c r="Q66" i="6"/>
  <c r="P66" i="6"/>
  <c r="E66" i="6"/>
  <c r="T66" i="6" s="1"/>
  <c r="U65" i="6"/>
  <c r="S65" i="6"/>
  <c r="R65" i="6"/>
  <c r="Q65" i="6"/>
  <c r="P65" i="6"/>
  <c r="E65" i="6"/>
  <c r="T65" i="6" s="1"/>
  <c r="U64" i="6"/>
  <c r="T64" i="6"/>
  <c r="S64" i="6"/>
  <c r="R64" i="6"/>
  <c r="Q64" i="6"/>
  <c r="P64" i="6"/>
  <c r="E64" i="6"/>
  <c r="U63" i="6"/>
  <c r="T63" i="6"/>
  <c r="S63" i="6"/>
  <c r="R63" i="6"/>
  <c r="Q63" i="6"/>
  <c r="P63" i="6"/>
  <c r="E63" i="6"/>
  <c r="S62" i="6"/>
  <c r="R62" i="6"/>
  <c r="Q62" i="6"/>
  <c r="P62" i="6"/>
  <c r="E62" i="6"/>
  <c r="U62" i="6" s="1"/>
  <c r="O60" i="6"/>
  <c r="N60" i="6"/>
  <c r="M60" i="6"/>
  <c r="L60" i="6"/>
  <c r="K60" i="6"/>
  <c r="J60" i="6"/>
  <c r="I60" i="6"/>
  <c r="S60" i="6" s="1"/>
  <c r="H60" i="6"/>
  <c r="R60" i="6" s="1"/>
  <c r="C60" i="6"/>
  <c r="E60" i="6" s="1"/>
  <c r="B60" i="6"/>
  <c r="S59" i="6"/>
  <c r="R59" i="6"/>
  <c r="Q59" i="6"/>
  <c r="P59" i="6"/>
  <c r="E59" i="6"/>
  <c r="S58" i="6"/>
  <c r="R58" i="6"/>
  <c r="Q58" i="6"/>
  <c r="P58" i="6"/>
  <c r="E58" i="6"/>
  <c r="U58" i="6" s="1"/>
  <c r="U57" i="6"/>
  <c r="S57" i="6"/>
  <c r="R57" i="6"/>
  <c r="Q57" i="6"/>
  <c r="P57" i="6"/>
  <c r="E57" i="6"/>
  <c r="T57" i="6" s="1"/>
  <c r="T56" i="6"/>
  <c r="S56" i="6"/>
  <c r="R56" i="6"/>
  <c r="Q56" i="6"/>
  <c r="P56" i="6"/>
  <c r="E56" i="6"/>
  <c r="U56" i="6" s="1"/>
  <c r="O54" i="6"/>
  <c r="N54" i="6"/>
  <c r="M54" i="6"/>
  <c r="L54" i="6"/>
  <c r="K54" i="6"/>
  <c r="J54" i="6"/>
  <c r="I54" i="6"/>
  <c r="H54" i="6"/>
  <c r="G54" i="6"/>
  <c r="F54" i="6"/>
  <c r="C54" i="6"/>
  <c r="B54" i="6"/>
  <c r="U53" i="6"/>
  <c r="S53" i="6"/>
  <c r="R53" i="6"/>
  <c r="Q53" i="6"/>
  <c r="P53" i="6"/>
  <c r="E53" i="6"/>
  <c r="T53" i="6" s="1"/>
  <c r="U52" i="6"/>
  <c r="T52" i="6"/>
  <c r="S52" i="6"/>
  <c r="R52" i="6"/>
  <c r="Q52" i="6"/>
  <c r="P52" i="6"/>
  <c r="E52" i="6"/>
  <c r="U51" i="6"/>
  <c r="T51" i="6"/>
  <c r="S51" i="6"/>
  <c r="R51" i="6"/>
  <c r="Q51" i="6"/>
  <c r="P51" i="6"/>
  <c r="E51" i="6"/>
  <c r="S50" i="6"/>
  <c r="R50" i="6"/>
  <c r="Q50" i="6"/>
  <c r="P50" i="6"/>
  <c r="E50" i="6"/>
  <c r="U50" i="6" s="1"/>
  <c r="S49" i="6"/>
  <c r="R49" i="6"/>
  <c r="Q49" i="6"/>
  <c r="P49" i="6"/>
  <c r="E49" i="6"/>
  <c r="U49" i="6" s="1"/>
  <c r="S48" i="6"/>
  <c r="R48" i="6"/>
  <c r="Q48" i="6"/>
  <c r="P48" i="6"/>
  <c r="E48" i="6"/>
  <c r="S47" i="6"/>
  <c r="R47" i="6"/>
  <c r="Q47" i="6"/>
  <c r="P47" i="6"/>
  <c r="E47" i="6"/>
  <c r="U47" i="6" s="1"/>
  <c r="S46" i="6"/>
  <c r="R46" i="6"/>
  <c r="Q46" i="6"/>
  <c r="P46" i="6"/>
  <c r="E46" i="6"/>
  <c r="T46" i="6" s="1"/>
  <c r="U45" i="6"/>
  <c r="S45" i="6"/>
  <c r="R45" i="6"/>
  <c r="Q45" i="6"/>
  <c r="P45" i="6"/>
  <c r="E45" i="6"/>
  <c r="T45" i="6" s="1"/>
  <c r="U44" i="6"/>
  <c r="T44" i="6"/>
  <c r="S44" i="6"/>
  <c r="R44" i="6"/>
  <c r="Q44" i="6"/>
  <c r="P44" i="6"/>
  <c r="E44" i="6"/>
  <c r="U43" i="6"/>
  <c r="T43" i="6"/>
  <c r="S43" i="6"/>
  <c r="R43" i="6"/>
  <c r="Q43" i="6"/>
  <c r="P43" i="6"/>
  <c r="E43" i="6"/>
  <c r="O41" i="6"/>
  <c r="N41" i="6"/>
  <c r="M41" i="6"/>
  <c r="L41" i="6"/>
  <c r="K41" i="6"/>
  <c r="J41" i="6"/>
  <c r="I41" i="6"/>
  <c r="S41" i="6" s="1"/>
  <c r="H41" i="6"/>
  <c r="R41" i="6" s="1"/>
  <c r="G41" i="6"/>
  <c r="F41" i="6"/>
  <c r="C41" i="6"/>
  <c r="E41" i="6" s="1"/>
  <c r="B41" i="6"/>
  <c r="S40" i="6"/>
  <c r="R40" i="6"/>
  <c r="Q40" i="6"/>
  <c r="P40" i="6"/>
  <c r="E40" i="6"/>
  <c r="S39" i="6"/>
  <c r="R39" i="6"/>
  <c r="Q39" i="6"/>
  <c r="P39" i="6"/>
  <c r="E39" i="6"/>
  <c r="U39" i="6" s="1"/>
  <c r="S38" i="6"/>
  <c r="R38" i="6"/>
  <c r="Q38" i="6"/>
  <c r="P38" i="6"/>
  <c r="E38" i="6"/>
  <c r="U38" i="6" s="1"/>
  <c r="S37" i="6"/>
  <c r="R37" i="6"/>
  <c r="Q37" i="6"/>
  <c r="P37" i="6"/>
  <c r="E37" i="6"/>
  <c r="S36" i="6"/>
  <c r="R36" i="6"/>
  <c r="Q36" i="6"/>
  <c r="P36" i="6"/>
  <c r="E36" i="6"/>
  <c r="S34" i="6"/>
  <c r="O34" i="6"/>
  <c r="N34" i="6"/>
  <c r="M34" i="6"/>
  <c r="L34" i="6"/>
  <c r="K34" i="6"/>
  <c r="J34" i="6"/>
  <c r="I34" i="6"/>
  <c r="H34" i="6"/>
  <c r="G34" i="6"/>
  <c r="F34" i="6"/>
  <c r="C34" i="6"/>
  <c r="B34" i="6"/>
  <c r="E34" i="6" s="1"/>
  <c r="S33" i="6"/>
  <c r="R33" i="6"/>
  <c r="Q33" i="6"/>
  <c r="P33" i="6"/>
  <c r="E33" i="6"/>
  <c r="U33" i="6" s="1"/>
  <c r="S31" i="6"/>
  <c r="O31" i="6"/>
  <c r="N31" i="6"/>
  <c r="M31" i="6"/>
  <c r="L31" i="6"/>
  <c r="K31" i="6"/>
  <c r="J31" i="6"/>
  <c r="I31" i="6"/>
  <c r="Q31" i="6" s="1"/>
  <c r="H31" i="6"/>
  <c r="G31" i="6"/>
  <c r="F31" i="6"/>
  <c r="C31" i="6"/>
  <c r="B31" i="6"/>
  <c r="S30" i="6"/>
  <c r="R30" i="6"/>
  <c r="Q30" i="6"/>
  <c r="P30" i="6"/>
  <c r="E30" i="6"/>
  <c r="U30" i="6" s="1"/>
  <c r="S29" i="6"/>
  <c r="R29" i="6"/>
  <c r="Q29" i="6"/>
  <c r="P29" i="6"/>
  <c r="E29" i="6"/>
  <c r="S28" i="6"/>
  <c r="R28" i="6"/>
  <c r="Q28" i="6"/>
  <c r="P28" i="6"/>
  <c r="E28" i="6"/>
  <c r="U28" i="6" s="1"/>
  <c r="U27" i="6"/>
  <c r="S27" i="6"/>
  <c r="R27" i="6"/>
  <c r="Q27" i="6"/>
  <c r="P27" i="6"/>
  <c r="E27" i="6"/>
  <c r="T27" i="6" s="1"/>
  <c r="O25" i="6"/>
  <c r="N25" i="6"/>
  <c r="M25" i="6"/>
  <c r="L25" i="6"/>
  <c r="K25" i="6"/>
  <c r="J25" i="6"/>
  <c r="I25" i="6"/>
  <c r="S25" i="6" s="1"/>
  <c r="H25" i="6"/>
  <c r="R25" i="6" s="1"/>
  <c r="G25" i="6"/>
  <c r="F25" i="6"/>
  <c r="C25" i="6"/>
  <c r="B25" i="6"/>
  <c r="E25" i="6" s="1"/>
  <c r="U24" i="6"/>
  <c r="S24" i="6"/>
  <c r="R24" i="6"/>
  <c r="Q24" i="6"/>
  <c r="P24" i="6"/>
  <c r="E24" i="6"/>
  <c r="T24" i="6" s="1"/>
  <c r="S23" i="6"/>
  <c r="R23" i="6"/>
  <c r="Q23" i="6"/>
  <c r="P23" i="6"/>
  <c r="E23" i="6"/>
  <c r="S22" i="6"/>
  <c r="R22" i="6"/>
  <c r="Q22" i="6"/>
  <c r="P22" i="6"/>
  <c r="E22" i="6"/>
  <c r="U22" i="6" s="1"/>
  <c r="S21" i="6"/>
  <c r="R21" i="6"/>
  <c r="Q21" i="6"/>
  <c r="P21" i="6"/>
  <c r="E21" i="6"/>
  <c r="U21" i="6" s="1"/>
  <c r="S20" i="6"/>
  <c r="R20" i="6"/>
  <c r="Q20" i="6"/>
  <c r="P20" i="6"/>
  <c r="E20" i="6"/>
  <c r="S19" i="6"/>
  <c r="R19" i="6"/>
  <c r="Q19" i="6"/>
  <c r="P19" i="6"/>
  <c r="E19" i="6"/>
  <c r="U19" i="6" s="1"/>
  <c r="U18" i="6"/>
  <c r="S18" i="6"/>
  <c r="R18" i="6"/>
  <c r="Q18" i="6"/>
  <c r="P18" i="6"/>
  <c r="E18" i="6"/>
  <c r="T18" i="6" s="1"/>
  <c r="O16" i="6"/>
  <c r="N16" i="6"/>
  <c r="M16" i="6"/>
  <c r="L16" i="6"/>
  <c r="K16" i="6"/>
  <c r="J16" i="6"/>
  <c r="I16" i="6"/>
  <c r="H16" i="6"/>
  <c r="G16" i="6"/>
  <c r="F16" i="6"/>
  <c r="C16" i="6"/>
  <c r="B16" i="6"/>
  <c r="E16" i="6" s="1"/>
  <c r="S15" i="6"/>
  <c r="R15" i="6"/>
  <c r="Q15" i="6"/>
  <c r="P15" i="6"/>
  <c r="E15" i="6"/>
  <c r="T15" i="6" s="1"/>
  <c r="U14" i="6"/>
  <c r="T14" i="6"/>
  <c r="S14" i="6"/>
  <c r="R14" i="6"/>
  <c r="Q14" i="6"/>
  <c r="P14" i="6"/>
  <c r="E14" i="6"/>
  <c r="U13" i="6"/>
  <c r="T13" i="6"/>
  <c r="S13" i="6"/>
  <c r="R13" i="6"/>
  <c r="Q13" i="6"/>
  <c r="P13" i="6"/>
  <c r="E13" i="6"/>
  <c r="T12" i="6"/>
  <c r="S12" i="6"/>
  <c r="R12" i="6"/>
  <c r="Q12" i="6"/>
  <c r="P12" i="6"/>
  <c r="E12" i="6"/>
  <c r="U12" i="6" s="1"/>
  <c r="T11" i="6"/>
  <c r="S11" i="6"/>
  <c r="R11" i="6"/>
  <c r="Q11" i="6"/>
  <c r="P11" i="6"/>
  <c r="E11" i="6"/>
  <c r="U11" i="6" s="1"/>
  <c r="S10" i="6"/>
  <c r="R10" i="6"/>
  <c r="Q10" i="6"/>
  <c r="P10" i="6"/>
  <c r="E10" i="6"/>
  <c r="U10" i="6" s="1"/>
  <c r="S9" i="6"/>
  <c r="R9" i="6"/>
  <c r="Q9" i="6"/>
  <c r="P9" i="6"/>
  <c r="E9" i="6"/>
  <c r="S96" i="5"/>
  <c r="R96" i="5"/>
  <c r="Q96" i="5"/>
  <c r="P96" i="5"/>
  <c r="E96" i="5"/>
  <c r="U96" i="5" s="1"/>
  <c r="S95" i="5"/>
  <c r="R95" i="5"/>
  <c r="Q95" i="5"/>
  <c r="P95" i="5"/>
  <c r="E95" i="5"/>
  <c r="T95" i="5" s="1"/>
  <c r="U94" i="5"/>
  <c r="T94" i="5"/>
  <c r="S94" i="5"/>
  <c r="R94" i="5"/>
  <c r="Q94" i="5"/>
  <c r="P94" i="5"/>
  <c r="E94" i="5"/>
  <c r="U93" i="5"/>
  <c r="T93" i="5"/>
  <c r="S93" i="5"/>
  <c r="R93" i="5"/>
  <c r="Q93" i="5"/>
  <c r="P93" i="5"/>
  <c r="E93" i="5"/>
  <c r="T92" i="5"/>
  <c r="S92" i="5"/>
  <c r="R92" i="5"/>
  <c r="Q92" i="5"/>
  <c r="P92" i="5"/>
  <c r="E92" i="5"/>
  <c r="U92" i="5" s="1"/>
  <c r="S91" i="5"/>
  <c r="R91" i="5"/>
  <c r="Q91" i="5"/>
  <c r="P91" i="5"/>
  <c r="T91" i="5" s="1"/>
  <c r="E91" i="5"/>
  <c r="S90" i="5"/>
  <c r="R90" i="5"/>
  <c r="Q90" i="5"/>
  <c r="P90" i="5"/>
  <c r="E90" i="5"/>
  <c r="U90" i="5" s="1"/>
  <c r="S89" i="5"/>
  <c r="R89" i="5"/>
  <c r="Q89" i="5"/>
  <c r="P89" i="5"/>
  <c r="E89" i="5"/>
  <c r="S88" i="5"/>
  <c r="R88" i="5"/>
  <c r="Q88" i="5"/>
  <c r="P88" i="5"/>
  <c r="E88" i="5"/>
  <c r="S86" i="5"/>
  <c r="R86" i="5"/>
  <c r="Q86" i="5"/>
  <c r="P86" i="5"/>
  <c r="E86" i="5"/>
  <c r="T86" i="5" s="1"/>
  <c r="O74" i="5"/>
  <c r="N74" i="5"/>
  <c r="M74" i="5"/>
  <c r="L74" i="5"/>
  <c r="K74" i="5"/>
  <c r="J74" i="5"/>
  <c r="I74" i="5"/>
  <c r="H74" i="5"/>
  <c r="G74" i="5"/>
  <c r="F74" i="5"/>
  <c r="C74" i="5"/>
  <c r="B74" i="5"/>
  <c r="O73" i="5"/>
  <c r="N73" i="5"/>
  <c r="M73" i="5"/>
  <c r="L73" i="5"/>
  <c r="K73" i="5"/>
  <c r="J73" i="5"/>
  <c r="I73" i="5"/>
  <c r="S73" i="5" s="1"/>
  <c r="H73" i="5"/>
  <c r="G73" i="5"/>
  <c r="F73" i="5"/>
  <c r="C73" i="5"/>
  <c r="B73" i="5"/>
  <c r="E73" i="5" s="1"/>
  <c r="O72" i="5"/>
  <c r="N72" i="5"/>
  <c r="M72" i="5"/>
  <c r="L72" i="5"/>
  <c r="K72" i="5"/>
  <c r="J72" i="5"/>
  <c r="I72" i="5"/>
  <c r="H72" i="5"/>
  <c r="R72" i="5" s="1"/>
  <c r="G72" i="5"/>
  <c r="F72" i="5"/>
  <c r="C72" i="5"/>
  <c r="E72" i="5" s="1"/>
  <c r="B72" i="5"/>
  <c r="S71" i="5"/>
  <c r="R71" i="5"/>
  <c r="Q71" i="5"/>
  <c r="P71" i="5"/>
  <c r="E71" i="5"/>
  <c r="S70" i="5"/>
  <c r="R70" i="5"/>
  <c r="Q70" i="5"/>
  <c r="P70" i="5"/>
  <c r="E70" i="5"/>
  <c r="O68" i="5"/>
  <c r="N68" i="5"/>
  <c r="M68" i="5"/>
  <c r="L68" i="5"/>
  <c r="K68" i="5"/>
  <c r="J68" i="5"/>
  <c r="I68" i="5"/>
  <c r="S68" i="5" s="1"/>
  <c r="H68" i="5"/>
  <c r="G68" i="5"/>
  <c r="F68" i="5"/>
  <c r="C68" i="5"/>
  <c r="B68" i="5"/>
  <c r="O67" i="5"/>
  <c r="N67" i="5"/>
  <c r="M67" i="5"/>
  <c r="L67" i="5"/>
  <c r="K67" i="5"/>
  <c r="J67" i="5"/>
  <c r="I67" i="5"/>
  <c r="S67" i="5" s="1"/>
  <c r="H67" i="5"/>
  <c r="R67" i="5" s="1"/>
  <c r="G67" i="5"/>
  <c r="F67" i="5"/>
  <c r="C67" i="5"/>
  <c r="B67" i="5"/>
  <c r="S66" i="5"/>
  <c r="R66" i="5"/>
  <c r="Q66" i="5"/>
  <c r="P66" i="5"/>
  <c r="E66" i="5"/>
  <c r="S65" i="5"/>
  <c r="R65" i="5"/>
  <c r="Q65" i="5"/>
  <c r="P65" i="5"/>
  <c r="E65" i="5"/>
  <c r="U65" i="5" s="1"/>
  <c r="S64" i="5"/>
  <c r="R64" i="5"/>
  <c r="Q64" i="5"/>
  <c r="P64" i="5"/>
  <c r="E64" i="5"/>
  <c r="S63" i="5"/>
  <c r="R63" i="5"/>
  <c r="Q63" i="5"/>
  <c r="P63" i="5"/>
  <c r="E63" i="5"/>
  <c r="U63" i="5" s="1"/>
  <c r="U62" i="5"/>
  <c r="S62" i="5"/>
  <c r="R62" i="5"/>
  <c r="Q62" i="5"/>
  <c r="P62" i="5"/>
  <c r="E62" i="5"/>
  <c r="T62" i="5" s="1"/>
  <c r="O60" i="5"/>
  <c r="N60" i="5"/>
  <c r="M60" i="5"/>
  <c r="L60" i="5"/>
  <c r="K60" i="5"/>
  <c r="J60" i="5"/>
  <c r="I60" i="5"/>
  <c r="S60" i="5" s="1"/>
  <c r="H60" i="5"/>
  <c r="R60" i="5" s="1"/>
  <c r="C60" i="5"/>
  <c r="B60" i="5"/>
  <c r="S59" i="5"/>
  <c r="R59" i="5"/>
  <c r="Q59" i="5"/>
  <c r="P59" i="5"/>
  <c r="E59" i="5"/>
  <c r="U59" i="5" s="1"/>
  <c r="S58" i="5"/>
  <c r="R58" i="5"/>
  <c r="Q58" i="5"/>
  <c r="P58" i="5"/>
  <c r="E58" i="5"/>
  <c r="U58" i="5" s="1"/>
  <c r="S57" i="5"/>
  <c r="R57" i="5"/>
  <c r="Q57" i="5"/>
  <c r="P57" i="5"/>
  <c r="E57" i="5"/>
  <c r="S56" i="5"/>
  <c r="R56" i="5"/>
  <c r="Q56" i="5"/>
  <c r="P56" i="5"/>
  <c r="E56" i="5"/>
  <c r="U56" i="5" s="1"/>
  <c r="O54" i="5"/>
  <c r="N54" i="5"/>
  <c r="M54" i="5"/>
  <c r="L54" i="5"/>
  <c r="K54" i="5"/>
  <c r="J54" i="5"/>
  <c r="I54" i="5"/>
  <c r="S54" i="5" s="1"/>
  <c r="H54" i="5"/>
  <c r="G54" i="5"/>
  <c r="F54" i="5"/>
  <c r="C54" i="5"/>
  <c r="B54" i="5"/>
  <c r="S53" i="5"/>
  <c r="R53" i="5"/>
  <c r="Q53" i="5"/>
  <c r="P53" i="5"/>
  <c r="E53" i="5"/>
  <c r="U53" i="5" s="1"/>
  <c r="U52" i="5"/>
  <c r="S52" i="5"/>
  <c r="R52" i="5"/>
  <c r="Q52" i="5"/>
  <c r="P52" i="5"/>
  <c r="E52" i="5"/>
  <c r="T52" i="5" s="1"/>
  <c r="T51" i="5"/>
  <c r="S51" i="5"/>
  <c r="R51" i="5"/>
  <c r="Q51" i="5"/>
  <c r="P51" i="5"/>
  <c r="E51" i="5"/>
  <c r="U51" i="5" s="1"/>
  <c r="S50" i="5"/>
  <c r="R50" i="5"/>
  <c r="Q50" i="5"/>
  <c r="P50" i="5"/>
  <c r="E50" i="5"/>
  <c r="U50" i="5" s="1"/>
  <c r="S49" i="5"/>
  <c r="R49" i="5"/>
  <c r="Q49" i="5"/>
  <c r="P49" i="5"/>
  <c r="E49" i="5"/>
  <c r="U49" i="5" s="1"/>
  <c r="S48" i="5"/>
  <c r="R48" i="5"/>
  <c r="Q48" i="5"/>
  <c r="P48" i="5"/>
  <c r="E48" i="5"/>
  <c r="U48" i="5" s="1"/>
  <c r="S47" i="5"/>
  <c r="R47" i="5"/>
  <c r="Q47" i="5"/>
  <c r="P47" i="5"/>
  <c r="E47" i="5"/>
  <c r="U47" i="5" s="1"/>
  <c r="S46" i="5"/>
  <c r="R46" i="5"/>
  <c r="Q46" i="5"/>
  <c r="P46" i="5"/>
  <c r="E46" i="5"/>
  <c r="S45" i="5"/>
  <c r="R45" i="5"/>
  <c r="Q45" i="5"/>
  <c r="P45" i="5"/>
  <c r="E45" i="5"/>
  <c r="U45" i="5" s="1"/>
  <c r="U44" i="5"/>
  <c r="S44" i="5"/>
  <c r="R44" i="5"/>
  <c r="Q44" i="5"/>
  <c r="P44" i="5"/>
  <c r="E44" i="5"/>
  <c r="S43" i="5"/>
  <c r="R43" i="5"/>
  <c r="Q43" i="5"/>
  <c r="P43" i="5"/>
  <c r="E43" i="5"/>
  <c r="U43" i="5" s="1"/>
  <c r="O41" i="5"/>
  <c r="N41" i="5"/>
  <c r="M41" i="5"/>
  <c r="L41" i="5"/>
  <c r="K41" i="5"/>
  <c r="J41" i="5"/>
  <c r="I41" i="5"/>
  <c r="S41" i="5" s="1"/>
  <c r="H41" i="5"/>
  <c r="G41" i="5"/>
  <c r="F41" i="5"/>
  <c r="C41" i="5"/>
  <c r="B41" i="5"/>
  <c r="E41" i="5" s="1"/>
  <c r="S40" i="5"/>
  <c r="R40" i="5"/>
  <c r="Q40" i="5"/>
  <c r="P40" i="5"/>
  <c r="E40" i="5"/>
  <c r="U40" i="5" s="1"/>
  <c r="U39" i="5"/>
  <c r="S39" i="5"/>
  <c r="R39" i="5"/>
  <c r="Q39" i="5"/>
  <c r="P39" i="5"/>
  <c r="E39" i="5"/>
  <c r="T39" i="5" s="1"/>
  <c r="U38" i="5"/>
  <c r="T38" i="5"/>
  <c r="S38" i="5"/>
  <c r="R38" i="5"/>
  <c r="Q38" i="5"/>
  <c r="P38" i="5"/>
  <c r="E38" i="5"/>
  <c r="T37" i="5"/>
  <c r="S37" i="5"/>
  <c r="R37" i="5"/>
  <c r="Q37" i="5"/>
  <c r="P37" i="5"/>
  <c r="E37" i="5"/>
  <c r="S36" i="5"/>
  <c r="R36" i="5"/>
  <c r="Q36" i="5"/>
  <c r="P36" i="5"/>
  <c r="E36" i="5"/>
  <c r="U36" i="5" s="1"/>
  <c r="O34" i="5"/>
  <c r="N34" i="5"/>
  <c r="M34" i="5"/>
  <c r="L34" i="5"/>
  <c r="K34" i="5"/>
  <c r="J34" i="5"/>
  <c r="I34" i="5"/>
  <c r="H34" i="5"/>
  <c r="G34" i="5"/>
  <c r="F34" i="5"/>
  <c r="C34" i="5"/>
  <c r="B34" i="5"/>
  <c r="E34" i="5" s="1"/>
  <c r="S33" i="5"/>
  <c r="R33" i="5"/>
  <c r="Q33" i="5"/>
  <c r="P33" i="5"/>
  <c r="E33" i="5"/>
  <c r="U33" i="5" s="1"/>
  <c r="O31" i="5"/>
  <c r="N31" i="5"/>
  <c r="M31" i="5"/>
  <c r="L31" i="5"/>
  <c r="K31" i="5"/>
  <c r="J31" i="5"/>
  <c r="I31" i="5"/>
  <c r="S31" i="5" s="1"/>
  <c r="H31" i="5"/>
  <c r="R31" i="5" s="1"/>
  <c r="G31" i="5"/>
  <c r="F31" i="5"/>
  <c r="C31" i="5"/>
  <c r="E31" i="5" s="1"/>
  <c r="B31" i="5"/>
  <c r="S30" i="5"/>
  <c r="R30" i="5"/>
  <c r="Q30" i="5"/>
  <c r="P30" i="5"/>
  <c r="E30" i="5"/>
  <c r="U30" i="5" s="1"/>
  <c r="S29" i="5"/>
  <c r="R29" i="5"/>
  <c r="Q29" i="5"/>
  <c r="P29" i="5"/>
  <c r="E29" i="5"/>
  <c r="S28" i="5"/>
  <c r="R28" i="5"/>
  <c r="Q28" i="5"/>
  <c r="P28" i="5"/>
  <c r="E28" i="5"/>
  <c r="U28" i="5" s="1"/>
  <c r="S27" i="5"/>
  <c r="R27" i="5"/>
  <c r="Q27" i="5"/>
  <c r="P27" i="5"/>
  <c r="E27" i="5"/>
  <c r="T27" i="5" s="1"/>
  <c r="O25" i="5"/>
  <c r="N25" i="5"/>
  <c r="M25" i="5"/>
  <c r="L25" i="5"/>
  <c r="K25" i="5"/>
  <c r="J25" i="5"/>
  <c r="I25" i="5"/>
  <c r="Q25" i="5" s="1"/>
  <c r="H25" i="5"/>
  <c r="P25" i="5" s="1"/>
  <c r="G25" i="5"/>
  <c r="F25" i="5"/>
  <c r="C25" i="5"/>
  <c r="B25" i="5"/>
  <c r="S24" i="5"/>
  <c r="R24" i="5"/>
  <c r="Q24" i="5"/>
  <c r="P24" i="5"/>
  <c r="E24" i="5"/>
  <c r="T24" i="5" s="1"/>
  <c r="U23" i="5"/>
  <c r="T23" i="5"/>
  <c r="S23" i="5"/>
  <c r="R23" i="5"/>
  <c r="Q23" i="5"/>
  <c r="P23" i="5"/>
  <c r="E23" i="5"/>
  <c r="S22" i="5"/>
  <c r="R22" i="5"/>
  <c r="Q22" i="5"/>
  <c r="P22" i="5"/>
  <c r="E22" i="5"/>
  <c r="S21" i="5"/>
  <c r="R21" i="5"/>
  <c r="Q21" i="5"/>
  <c r="P21" i="5"/>
  <c r="E21" i="5"/>
  <c r="U21" i="5" s="1"/>
  <c r="T20" i="5"/>
  <c r="S20" i="5"/>
  <c r="R20" i="5"/>
  <c r="Q20" i="5"/>
  <c r="P20" i="5"/>
  <c r="E20" i="5"/>
  <c r="U20" i="5" s="1"/>
  <c r="S19" i="5"/>
  <c r="R19" i="5"/>
  <c r="Q19" i="5"/>
  <c r="P19" i="5"/>
  <c r="E19" i="5"/>
  <c r="U19" i="5" s="1"/>
  <c r="S18" i="5"/>
  <c r="R18" i="5"/>
  <c r="Q18" i="5"/>
  <c r="P18" i="5"/>
  <c r="E18" i="5"/>
  <c r="S16" i="5"/>
  <c r="O16" i="5"/>
  <c r="N16" i="5"/>
  <c r="M16" i="5"/>
  <c r="L16" i="5"/>
  <c r="K16" i="5"/>
  <c r="J16" i="5"/>
  <c r="I16" i="5"/>
  <c r="Q16" i="5" s="1"/>
  <c r="H16" i="5"/>
  <c r="P16" i="5" s="1"/>
  <c r="G16" i="5"/>
  <c r="F16" i="5"/>
  <c r="C16" i="5"/>
  <c r="E16" i="5" s="1"/>
  <c r="B16" i="5"/>
  <c r="S15" i="5"/>
  <c r="R15" i="5"/>
  <c r="Q15" i="5"/>
  <c r="P15" i="5"/>
  <c r="E15" i="5"/>
  <c r="S14" i="5"/>
  <c r="R14" i="5"/>
  <c r="Q14" i="5"/>
  <c r="P14" i="5"/>
  <c r="E14" i="5"/>
  <c r="U14" i="5" s="1"/>
  <c r="U13" i="5"/>
  <c r="S13" i="5"/>
  <c r="R13" i="5"/>
  <c r="Q13" i="5"/>
  <c r="P13" i="5"/>
  <c r="E13" i="5"/>
  <c r="T13" i="5" s="1"/>
  <c r="T12" i="5"/>
  <c r="S12" i="5"/>
  <c r="R12" i="5"/>
  <c r="Q12" i="5"/>
  <c r="P12" i="5"/>
  <c r="E12" i="5"/>
  <c r="U12" i="5" s="1"/>
  <c r="S11" i="5"/>
  <c r="R11" i="5"/>
  <c r="Q11" i="5"/>
  <c r="P11" i="5"/>
  <c r="E11" i="5"/>
  <c r="U11" i="5" s="1"/>
  <c r="S10" i="5"/>
  <c r="R10" i="5"/>
  <c r="Q10" i="5"/>
  <c r="U10" i="5" s="1"/>
  <c r="P10" i="5"/>
  <c r="T10" i="5" s="1"/>
  <c r="E10" i="5"/>
  <c r="S9" i="5"/>
  <c r="R9" i="5"/>
  <c r="Q9" i="5"/>
  <c r="P9" i="5"/>
  <c r="E9" i="5"/>
  <c r="U9" i="5" s="1"/>
  <c r="S96" i="4"/>
  <c r="R96" i="4"/>
  <c r="Q96" i="4"/>
  <c r="P96" i="4"/>
  <c r="E96" i="4"/>
  <c r="U96" i="4" s="1"/>
  <c r="S95" i="4"/>
  <c r="R95" i="4"/>
  <c r="Q95" i="4"/>
  <c r="P95" i="4"/>
  <c r="E95" i="4"/>
  <c r="S94" i="4"/>
  <c r="R94" i="4"/>
  <c r="Q94" i="4"/>
  <c r="P94" i="4"/>
  <c r="E94" i="4"/>
  <c r="U94" i="4" s="1"/>
  <c r="U93" i="4"/>
  <c r="S93" i="4"/>
  <c r="R93" i="4"/>
  <c r="Q93" i="4"/>
  <c r="P93" i="4"/>
  <c r="E93" i="4"/>
  <c r="T92" i="4"/>
  <c r="S92" i="4"/>
  <c r="R92" i="4"/>
  <c r="Q92" i="4"/>
  <c r="P92" i="4"/>
  <c r="E92" i="4"/>
  <c r="U92" i="4" s="1"/>
  <c r="S91" i="4"/>
  <c r="R91" i="4"/>
  <c r="Q91" i="4"/>
  <c r="P91" i="4"/>
  <c r="E91" i="4"/>
  <c r="U91" i="4" s="1"/>
  <c r="U90" i="4"/>
  <c r="T90" i="4"/>
  <c r="S90" i="4"/>
  <c r="R90" i="4"/>
  <c r="Q90" i="4"/>
  <c r="P90" i="4"/>
  <c r="E90" i="4"/>
  <c r="S89" i="4"/>
  <c r="R89" i="4"/>
  <c r="Q89" i="4"/>
  <c r="P89" i="4"/>
  <c r="E89" i="4"/>
  <c r="U89" i="4" s="1"/>
  <c r="S88" i="4"/>
  <c r="R88" i="4"/>
  <c r="Q88" i="4"/>
  <c r="P88" i="4"/>
  <c r="E88" i="4"/>
  <c r="U88" i="4" s="1"/>
  <c r="S86" i="4"/>
  <c r="R86" i="4"/>
  <c r="Q86" i="4"/>
  <c r="P86" i="4"/>
  <c r="E86" i="4"/>
  <c r="O74" i="4"/>
  <c r="N74" i="4"/>
  <c r="M74" i="4"/>
  <c r="L74" i="4"/>
  <c r="K74" i="4"/>
  <c r="J74" i="4"/>
  <c r="I74" i="4"/>
  <c r="H74" i="4"/>
  <c r="G74" i="4"/>
  <c r="F74" i="4"/>
  <c r="C74" i="4"/>
  <c r="B74" i="4"/>
  <c r="O73" i="4"/>
  <c r="N73" i="4"/>
  <c r="M73" i="4"/>
  <c r="L73" i="4"/>
  <c r="K73" i="4"/>
  <c r="S73" i="4" s="1"/>
  <c r="J73" i="4"/>
  <c r="I73" i="4"/>
  <c r="H73" i="4"/>
  <c r="G73" i="4"/>
  <c r="F73" i="4"/>
  <c r="E73" i="4"/>
  <c r="C73" i="4"/>
  <c r="B73" i="4"/>
  <c r="O72" i="4"/>
  <c r="N72" i="4"/>
  <c r="M72" i="4"/>
  <c r="L72" i="4"/>
  <c r="K72" i="4"/>
  <c r="J72" i="4"/>
  <c r="I72" i="4"/>
  <c r="H72" i="4"/>
  <c r="G72" i="4"/>
  <c r="F72" i="4"/>
  <c r="C72" i="4"/>
  <c r="B72" i="4"/>
  <c r="E72" i="4" s="1"/>
  <c r="T71" i="4"/>
  <c r="S71" i="4"/>
  <c r="R71" i="4"/>
  <c r="Q71" i="4"/>
  <c r="P71" i="4"/>
  <c r="E71" i="4"/>
  <c r="U71" i="4" s="1"/>
  <c r="S70" i="4"/>
  <c r="R70" i="4"/>
  <c r="Q70" i="4"/>
  <c r="P70" i="4"/>
  <c r="E70" i="4"/>
  <c r="O68" i="4"/>
  <c r="N68" i="4"/>
  <c r="M68" i="4"/>
  <c r="L68" i="4"/>
  <c r="K68" i="4"/>
  <c r="J68" i="4"/>
  <c r="I68" i="4"/>
  <c r="H68" i="4"/>
  <c r="G68" i="4"/>
  <c r="F68" i="4"/>
  <c r="C68" i="4"/>
  <c r="B68" i="4"/>
  <c r="E68" i="4" s="1"/>
  <c r="O67" i="4"/>
  <c r="N67" i="4"/>
  <c r="M67" i="4"/>
  <c r="L67" i="4"/>
  <c r="K67" i="4"/>
  <c r="J67" i="4"/>
  <c r="I67" i="4"/>
  <c r="S67" i="4" s="1"/>
  <c r="H67" i="4"/>
  <c r="R67" i="4" s="1"/>
  <c r="G67" i="4"/>
  <c r="F67" i="4"/>
  <c r="C67" i="4"/>
  <c r="B67" i="4"/>
  <c r="E67" i="4" s="1"/>
  <c r="S66" i="4"/>
  <c r="R66" i="4"/>
  <c r="Q66" i="4"/>
  <c r="P66" i="4"/>
  <c r="E66" i="4"/>
  <c r="U66" i="4" s="1"/>
  <c r="S65" i="4"/>
  <c r="R65" i="4"/>
  <c r="Q65" i="4"/>
  <c r="P65" i="4"/>
  <c r="E65" i="4"/>
  <c r="U65" i="4" s="1"/>
  <c r="S64" i="4"/>
  <c r="R64" i="4"/>
  <c r="Q64" i="4"/>
  <c r="P64" i="4"/>
  <c r="E64" i="4"/>
  <c r="S63" i="4"/>
  <c r="R63" i="4"/>
  <c r="Q63" i="4"/>
  <c r="P63" i="4"/>
  <c r="E63" i="4"/>
  <c r="U63" i="4" s="1"/>
  <c r="S62" i="4"/>
  <c r="R62" i="4"/>
  <c r="Q62" i="4"/>
  <c r="P62" i="4"/>
  <c r="E62" i="4"/>
  <c r="U62" i="4" s="1"/>
  <c r="O60" i="4"/>
  <c r="N60" i="4"/>
  <c r="M60" i="4"/>
  <c r="L60" i="4"/>
  <c r="K60" i="4"/>
  <c r="J60" i="4"/>
  <c r="I60" i="4"/>
  <c r="H60" i="4"/>
  <c r="C60" i="4"/>
  <c r="B60" i="4"/>
  <c r="E60" i="4" s="1"/>
  <c r="S59" i="4"/>
  <c r="R59" i="4"/>
  <c r="Q59" i="4"/>
  <c r="P59" i="4"/>
  <c r="E59" i="4"/>
  <c r="U59" i="4" s="1"/>
  <c r="U58" i="4"/>
  <c r="S58" i="4"/>
  <c r="R58" i="4"/>
  <c r="Q58" i="4"/>
  <c r="P58" i="4"/>
  <c r="E58" i="4"/>
  <c r="T58" i="4" s="1"/>
  <c r="S57" i="4"/>
  <c r="R57" i="4"/>
  <c r="Q57" i="4"/>
  <c r="P57" i="4"/>
  <c r="E57" i="4"/>
  <c r="U57" i="4" s="1"/>
  <c r="S56" i="4"/>
  <c r="R56" i="4"/>
  <c r="Q56" i="4"/>
  <c r="P56" i="4"/>
  <c r="E56" i="4"/>
  <c r="U56" i="4" s="1"/>
  <c r="O54" i="4"/>
  <c r="N54" i="4"/>
  <c r="M54" i="4"/>
  <c r="L54" i="4"/>
  <c r="K54" i="4"/>
  <c r="S54" i="4" s="1"/>
  <c r="J54" i="4"/>
  <c r="I54" i="4"/>
  <c r="H54" i="4"/>
  <c r="G54" i="4"/>
  <c r="F54" i="4"/>
  <c r="C54" i="4"/>
  <c r="B54" i="4"/>
  <c r="E54" i="4" s="1"/>
  <c r="S53" i="4"/>
  <c r="R53" i="4"/>
  <c r="Q53" i="4"/>
  <c r="P53" i="4"/>
  <c r="E53" i="4"/>
  <c r="U53" i="4" s="1"/>
  <c r="S52" i="4"/>
  <c r="R52" i="4"/>
  <c r="Q52" i="4"/>
  <c r="P52" i="4"/>
  <c r="E52" i="4"/>
  <c r="S51" i="4"/>
  <c r="R51" i="4"/>
  <c r="Q51" i="4"/>
  <c r="P51" i="4"/>
  <c r="E51" i="4"/>
  <c r="U51" i="4" s="1"/>
  <c r="S50" i="4"/>
  <c r="R50" i="4"/>
  <c r="Q50" i="4"/>
  <c r="P50" i="4"/>
  <c r="E50" i="4"/>
  <c r="T50" i="4" s="1"/>
  <c r="U49" i="4"/>
  <c r="S49" i="4"/>
  <c r="R49" i="4"/>
  <c r="Q49" i="4"/>
  <c r="P49" i="4"/>
  <c r="E49" i="4"/>
  <c r="T49" i="4" s="1"/>
  <c r="U48" i="4"/>
  <c r="T48" i="4"/>
  <c r="S48" i="4"/>
  <c r="R48" i="4"/>
  <c r="Q48" i="4"/>
  <c r="P48" i="4"/>
  <c r="E48" i="4"/>
  <c r="U47" i="4"/>
  <c r="T47" i="4"/>
  <c r="S47" i="4"/>
  <c r="R47" i="4"/>
  <c r="Q47" i="4"/>
  <c r="P47" i="4"/>
  <c r="E47" i="4"/>
  <c r="S46" i="4"/>
  <c r="R46" i="4"/>
  <c r="Q46" i="4"/>
  <c r="P46" i="4"/>
  <c r="E46" i="4"/>
  <c r="U46" i="4" s="1"/>
  <c r="S45" i="4"/>
  <c r="R45" i="4"/>
  <c r="Q45" i="4"/>
  <c r="P45" i="4"/>
  <c r="E45" i="4"/>
  <c r="U45" i="4" s="1"/>
  <c r="S44" i="4"/>
  <c r="R44" i="4"/>
  <c r="Q44" i="4"/>
  <c r="P44" i="4"/>
  <c r="E44" i="4"/>
  <c r="S43" i="4"/>
  <c r="R43" i="4"/>
  <c r="Q43" i="4"/>
  <c r="P43" i="4"/>
  <c r="E43" i="4"/>
  <c r="U43" i="4" s="1"/>
  <c r="S41" i="4"/>
  <c r="O41" i="4"/>
  <c r="N41" i="4"/>
  <c r="M41" i="4"/>
  <c r="L41" i="4"/>
  <c r="K41" i="4"/>
  <c r="J41" i="4"/>
  <c r="R41" i="4" s="1"/>
  <c r="I41" i="4"/>
  <c r="H41" i="4"/>
  <c r="G41" i="4"/>
  <c r="F41" i="4"/>
  <c r="C41" i="4"/>
  <c r="B41" i="4"/>
  <c r="S40" i="4"/>
  <c r="R40" i="4"/>
  <c r="Q40" i="4"/>
  <c r="P40" i="4"/>
  <c r="E40" i="4"/>
  <c r="S39" i="4"/>
  <c r="R39" i="4"/>
  <c r="Q39" i="4"/>
  <c r="P39" i="4"/>
  <c r="E39" i="4"/>
  <c r="U39" i="4" s="1"/>
  <c r="S38" i="4"/>
  <c r="R38" i="4"/>
  <c r="Q38" i="4"/>
  <c r="P38" i="4"/>
  <c r="E38" i="4"/>
  <c r="S37" i="4"/>
  <c r="R37" i="4"/>
  <c r="Q37" i="4"/>
  <c r="P37" i="4"/>
  <c r="E37" i="4"/>
  <c r="U37" i="4" s="1"/>
  <c r="U36" i="4"/>
  <c r="S36" i="4"/>
  <c r="R36" i="4"/>
  <c r="Q36" i="4"/>
  <c r="P36" i="4"/>
  <c r="E36" i="4"/>
  <c r="T36" i="4" s="1"/>
  <c r="O34" i="4"/>
  <c r="N34" i="4"/>
  <c r="M34" i="4"/>
  <c r="L34" i="4"/>
  <c r="K34" i="4"/>
  <c r="J34" i="4"/>
  <c r="I34" i="4"/>
  <c r="S34" i="4" s="1"/>
  <c r="H34" i="4"/>
  <c r="R34" i="4" s="1"/>
  <c r="G34" i="4"/>
  <c r="F34" i="4"/>
  <c r="C34" i="4"/>
  <c r="B34" i="4"/>
  <c r="E34" i="4" s="1"/>
  <c r="S33" i="4"/>
  <c r="R33" i="4"/>
  <c r="Q33" i="4"/>
  <c r="P33" i="4"/>
  <c r="E33" i="4"/>
  <c r="O31" i="4"/>
  <c r="N31" i="4"/>
  <c r="M31" i="4"/>
  <c r="L31" i="4"/>
  <c r="K31" i="4"/>
  <c r="J31" i="4"/>
  <c r="I31" i="4"/>
  <c r="H31" i="4"/>
  <c r="G31" i="4"/>
  <c r="F31" i="4"/>
  <c r="C31" i="4"/>
  <c r="B31" i="4"/>
  <c r="E31" i="4" s="1"/>
  <c r="U30" i="4"/>
  <c r="S30" i="4"/>
  <c r="R30" i="4"/>
  <c r="Q30" i="4"/>
  <c r="P30" i="4"/>
  <c r="E30" i="4"/>
  <c r="T30" i="4" s="1"/>
  <c r="T29" i="4"/>
  <c r="S29" i="4"/>
  <c r="R29" i="4"/>
  <c r="Q29" i="4"/>
  <c r="P29" i="4"/>
  <c r="E29" i="4"/>
  <c r="S28" i="4"/>
  <c r="R28" i="4"/>
  <c r="Q28" i="4"/>
  <c r="P28" i="4"/>
  <c r="E28" i="4"/>
  <c r="U28" i="4" s="1"/>
  <c r="S27" i="4"/>
  <c r="R27" i="4"/>
  <c r="Q27" i="4"/>
  <c r="P27" i="4"/>
  <c r="E27" i="4"/>
  <c r="O25" i="4"/>
  <c r="N25" i="4"/>
  <c r="M25" i="4"/>
  <c r="L25" i="4"/>
  <c r="K25" i="4"/>
  <c r="J25" i="4"/>
  <c r="I25" i="4"/>
  <c r="Q25" i="4" s="1"/>
  <c r="H25" i="4"/>
  <c r="P25" i="4" s="1"/>
  <c r="G25" i="4"/>
  <c r="F25" i="4"/>
  <c r="E25" i="4"/>
  <c r="C25" i="4"/>
  <c r="B25" i="4"/>
  <c r="S24" i="4"/>
  <c r="R24" i="4"/>
  <c r="Q24" i="4"/>
  <c r="P24" i="4"/>
  <c r="E24" i="4"/>
  <c r="S23" i="4"/>
  <c r="R23" i="4"/>
  <c r="Q23" i="4"/>
  <c r="P23" i="4"/>
  <c r="E23" i="4"/>
  <c r="U22" i="4"/>
  <c r="S22" i="4"/>
  <c r="R22" i="4"/>
  <c r="Q22" i="4"/>
  <c r="P22" i="4"/>
  <c r="E22" i="4"/>
  <c r="T22" i="4" s="1"/>
  <c r="U21" i="4"/>
  <c r="T21" i="4"/>
  <c r="S21" i="4"/>
  <c r="R21" i="4"/>
  <c r="Q21" i="4"/>
  <c r="P21" i="4"/>
  <c r="E21" i="4"/>
  <c r="T20" i="4"/>
  <c r="S20" i="4"/>
  <c r="R20" i="4"/>
  <c r="Q20" i="4"/>
  <c r="P20" i="4"/>
  <c r="E20" i="4"/>
  <c r="U20" i="4" s="1"/>
  <c r="S19" i="4"/>
  <c r="R19" i="4"/>
  <c r="Q19" i="4"/>
  <c r="P19" i="4"/>
  <c r="E19" i="4"/>
  <c r="U19" i="4" s="1"/>
  <c r="S18" i="4"/>
  <c r="R18" i="4"/>
  <c r="Q18" i="4"/>
  <c r="P18" i="4"/>
  <c r="E18" i="4"/>
  <c r="O16" i="4"/>
  <c r="N16" i="4"/>
  <c r="M16" i="4"/>
  <c r="L16" i="4"/>
  <c r="K16" i="4"/>
  <c r="J16" i="4"/>
  <c r="I16" i="4"/>
  <c r="S16" i="4" s="1"/>
  <c r="H16" i="4"/>
  <c r="R16" i="4" s="1"/>
  <c r="G16" i="4"/>
  <c r="F16" i="4"/>
  <c r="E16" i="4"/>
  <c r="C16" i="4"/>
  <c r="B16" i="4"/>
  <c r="T15" i="4"/>
  <c r="S15" i="4"/>
  <c r="R15" i="4"/>
  <c r="Q15" i="4"/>
  <c r="P15" i="4"/>
  <c r="E15" i="4"/>
  <c r="U15" i="4" s="1"/>
  <c r="S14" i="4"/>
  <c r="R14" i="4"/>
  <c r="Q14" i="4"/>
  <c r="P14" i="4"/>
  <c r="E14" i="4"/>
  <c r="U14" i="4" s="1"/>
  <c r="S13" i="4"/>
  <c r="R13" i="4"/>
  <c r="Q13" i="4"/>
  <c r="P13" i="4"/>
  <c r="E13" i="4"/>
  <c r="S12" i="4"/>
  <c r="R12" i="4"/>
  <c r="Q12" i="4"/>
  <c r="P12" i="4"/>
  <c r="E12" i="4"/>
  <c r="S11" i="4"/>
  <c r="R11" i="4"/>
  <c r="Q11" i="4"/>
  <c r="P11" i="4"/>
  <c r="E11" i="4"/>
  <c r="S10" i="4"/>
  <c r="R10" i="4"/>
  <c r="Q10" i="4"/>
  <c r="P10" i="4"/>
  <c r="E10" i="4"/>
  <c r="U10" i="4" s="1"/>
  <c r="U9" i="4"/>
  <c r="S9" i="4"/>
  <c r="R9" i="4"/>
  <c r="Q9" i="4"/>
  <c r="P9" i="4"/>
  <c r="E9" i="4"/>
  <c r="T9" i="4" s="1"/>
  <c r="U96" i="3"/>
  <c r="T96" i="3"/>
  <c r="S96" i="3"/>
  <c r="R96" i="3"/>
  <c r="Q96" i="3"/>
  <c r="P96" i="3"/>
  <c r="E96" i="3"/>
  <c r="T95" i="3"/>
  <c r="S95" i="3"/>
  <c r="R95" i="3"/>
  <c r="Q95" i="3"/>
  <c r="P95" i="3"/>
  <c r="E95" i="3"/>
  <c r="U95" i="3" s="1"/>
  <c r="S94" i="3"/>
  <c r="R94" i="3"/>
  <c r="Q94" i="3"/>
  <c r="P94" i="3"/>
  <c r="E94" i="3"/>
  <c r="U94" i="3" s="1"/>
  <c r="S93" i="3"/>
  <c r="R93" i="3"/>
  <c r="Q93" i="3"/>
  <c r="P93" i="3"/>
  <c r="E93" i="3"/>
  <c r="S92" i="3"/>
  <c r="R92" i="3"/>
  <c r="Q92" i="3"/>
  <c r="P92" i="3"/>
  <c r="E92" i="3"/>
  <c r="S91" i="3"/>
  <c r="R91" i="3"/>
  <c r="Q91" i="3"/>
  <c r="P91" i="3"/>
  <c r="E91" i="3"/>
  <c r="S90" i="3"/>
  <c r="R90" i="3"/>
  <c r="Q90" i="3"/>
  <c r="P90" i="3"/>
  <c r="E90" i="3"/>
  <c r="U90" i="3" s="1"/>
  <c r="U89" i="3"/>
  <c r="T89" i="3"/>
  <c r="S89" i="3"/>
  <c r="R89" i="3"/>
  <c r="Q89" i="3"/>
  <c r="P89" i="3"/>
  <c r="E89" i="3"/>
  <c r="T88" i="3"/>
  <c r="S88" i="3"/>
  <c r="R88" i="3"/>
  <c r="Q88" i="3"/>
  <c r="P88" i="3"/>
  <c r="E88" i="3"/>
  <c r="U88" i="3" s="1"/>
  <c r="S86" i="3"/>
  <c r="R86" i="3"/>
  <c r="Q86" i="3"/>
  <c r="P86" i="3"/>
  <c r="E86" i="3"/>
  <c r="U86" i="3" s="1"/>
  <c r="O74" i="3"/>
  <c r="N74" i="3"/>
  <c r="M74" i="3"/>
  <c r="L74" i="3"/>
  <c r="K74" i="3"/>
  <c r="J74" i="3"/>
  <c r="I74" i="3"/>
  <c r="H74" i="3"/>
  <c r="R74" i="3" s="1"/>
  <c r="G74" i="3"/>
  <c r="F74" i="3"/>
  <c r="C74" i="3"/>
  <c r="B74" i="3"/>
  <c r="O73" i="3"/>
  <c r="N73" i="3"/>
  <c r="M73" i="3"/>
  <c r="L73" i="3"/>
  <c r="K73" i="3"/>
  <c r="J73" i="3"/>
  <c r="I73" i="3"/>
  <c r="S73" i="3" s="1"/>
  <c r="H73" i="3"/>
  <c r="R73" i="3" s="1"/>
  <c r="G73" i="3"/>
  <c r="F73" i="3"/>
  <c r="C73" i="3"/>
  <c r="E73" i="3" s="1"/>
  <c r="B73" i="3"/>
  <c r="O72" i="3"/>
  <c r="N72" i="3"/>
  <c r="M72" i="3"/>
  <c r="L72" i="3"/>
  <c r="K72" i="3"/>
  <c r="J72" i="3"/>
  <c r="I72" i="3"/>
  <c r="Q72" i="3" s="1"/>
  <c r="H72" i="3"/>
  <c r="G72" i="3"/>
  <c r="F72" i="3"/>
  <c r="C72" i="3"/>
  <c r="B72" i="3"/>
  <c r="U71" i="3"/>
  <c r="T71" i="3"/>
  <c r="S71" i="3"/>
  <c r="R71" i="3"/>
  <c r="Q71" i="3"/>
  <c r="P71" i="3"/>
  <c r="E71" i="3"/>
  <c r="T70" i="3"/>
  <c r="S70" i="3"/>
  <c r="R70" i="3"/>
  <c r="Q70" i="3"/>
  <c r="P70" i="3"/>
  <c r="E70" i="3"/>
  <c r="U70" i="3" s="1"/>
  <c r="O68" i="3"/>
  <c r="N68" i="3"/>
  <c r="M68" i="3"/>
  <c r="L68" i="3"/>
  <c r="K68" i="3"/>
  <c r="J68" i="3"/>
  <c r="I68" i="3"/>
  <c r="H68" i="3"/>
  <c r="G68" i="3"/>
  <c r="F68" i="3"/>
  <c r="C68" i="3"/>
  <c r="B68" i="3"/>
  <c r="O67" i="3"/>
  <c r="N67" i="3"/>
  <c r="M67" i="3"/>
  <c r="L67" i="3"/>
  <c r="K67" i="3"/>
  <c r="J67" i="3"/>
  <c r="I67" i="3"/>
  <c r="S67" i="3" s="1"/>
  <c r="H67" i="3"/>
  <c r="P67" i="3" s="1"/>
  <c r="G67" i="3"/>
  <c r="F67" i="3"/>
  <c r="C67" i="3"/>
  <c r="B67" i="3"/>
  <c r="E67" i="3" s="1"/>
  <c r="T66" i="3"/>
  <c r="S66" i="3"/>
  <c r="R66" i="3"/>
  <c r="Q66" i="3"/>
  <c r="P66" i="3"/>
  <c r="E66" i="3"/>
  <c r="U66" i="3" s="1"/>
  <c r="S65" i="3"/>
  <c r="R65" i="3"/>
  <c r="Q65" i="3"/>
  <c r="P65" i="3"/>
  <c r="E65" i="3"/>
  <c r="U65" i="3" s="1"/>
  <c r="S64" i="3"/>
  <c r="R64" i="3"/>
  <c r="Q64" i="3"/>
  <c r="P64" i="3"/>
  <c r="E64" i="3"/>
  <c r="S63" i="3"/>
  <c r="R63" i="3"/>
  <c r="Q63" i="3"/>
  <c r="P63" i="3"/>
  <c r="E63" i="3"/>
  <c r="U63" i="3" s="1"/>
  <c r="S62" i="3"/>
  <c r="R62" i="3"/>
  <c r="Q62" i="3"/>
  <c r="P62" i="3"/>
  <c r="E62" i="3"/>
  <c r="O60" i="3"/>
  <c r="N60" i="3"/>
  <c r="M60" i="3"/>
  <c r="L60" i="3"/>
  <c r="K60" i="3"/>
  <c r="J60" i="3"/>
  <c r="I60" i="3"/>
  <c r="S60" i="3" s="1"/>
  <c r="H60" i="3"/>
  <c r="R60" i="3" s="1"/>
  <c r="C60" i="3"/>
  <c r="B60" i="3"/>
  <c r="E60" i="3" s="1"/>
  <c r="S59" i="3"/>
  <c r="R59" i="3"/>
  <c r="Q59" i="3"/>
  <c r="P59" i="3"/>
  <c r="E59" i="3"/>
  <c r="T59" i="3" s="1"/>
  <c r="S58" i="3"/>
  <c r="R58" i="3"/>
  <c r="Q58" i="3"/>
  <c r="P58" i="3"/>
  <c r="E58" i="3"/>
  <c r="S57" i="3"/>
  <c r="R57" i="3"/>
  <c r="Q57" i="3"/>
  <c r="P57" i="3"/>
  <c r="E57" i="3"/>
  <c r="U57" i="3" s="1"/>
  <c r="U56" i="3"/>
  <c r="S56" i="3"/>
  <c r="R56" i="3"/>
  <c r="Q56" i="3"/>
  <c r="P56" i="3"/>
  <c r="E56" i="3"/>
  <c r="T56" i="3" s="1"/>
  <c r="O54" i="3"/>
  <c r="N54" i="3"/>
  <c r="M54" i="3"/>
  <c r="L54" i="3"/>
  <c r="K54" i="3"/>
  <c r="J54" i="3"/>
  <c r="I54" i="3"/>
  <c r="S54" i="3" s="1"/>
  <c r="H54" i="3"/>
  <c r="R54" i="3" s="1"/>
  <c r="G54" i="3"/>
  <c r="F54" i="3"/>
  <c r="E54" i="3"/>
  <c r="C54" i="3"/>
  <c r="B54" i="3"/>
  <c r="S53" i="3"/>
  <c r="R53" i="3"/>
  <c r="Q53" i="3"/>
  <c r="U53" i="3" s="1"/>
  <c r="P53" i="3"/>
  <c r="E53" i="3"/>
  <c r="S52" i="3"/>
  <c r="R52" i="3"/>
  <c r="Q52" i="3"/>
  <c r="P52" i="3"/>
  <c r="E52" i="3"/>
  <c r="U52" i="3" s="1"/>
  <c r="S51" i="3"/>
  <c r="R51" i="3"/>
  <c r="Q51" i="3"/>
  <c r="P51" i="3"/>
  <c r="E51" i="3"/>
  <c r="S50" i="3"/>
  <c r="R50" i="3"/>
  <c r="Q50" i="3"/>
  <c r="P50" i="3"/>
  <c r="E50" i="3"/>
  <c r="S49" i="3"/>
  <c r="R49" i="3"/>
  <c r="Q49" i="3"/>
  <c r="P49" i="3"/>
  <c r="E49" i="3"/>
  <c r="T49" i="3" s="1"/>
  <c r="S48" i="3"/>
  <c r="R48" i="3"/>
  <c r="Q48" i="3"/>
  <c r="P48" i="3"/>
  <c r="E48" i="3"/>
  <c r="U48" i="3" s="1"/>
  <c r="S47" i="3"/>
  <c r="R47" i="3"/>
  <c r="Q47" i="3"/>
  <c r="P47" i="3"/>
  <c r="E47" i="3"/>
  <c r="T47" i="3" s="1"/>
  <c r="S46" i="3"/>
  <c r="R46" i="3"/>
  <c r="Q46" i="3"/>
  <c r="P46" i="3"/>
  <c r="E46" i="3"/>
  <c r="S45" i="3"/>
  <c r="R45" i="3"/>
  <c r="Q45" i="3"/>
  <c r="P45" i="3"/>
  <c r="E45" i="3"/>
  <c r="U45" i="3" s="1"/>
  <c r="T44" i="3"/>
  <c r="S44" i="3"/>
  <c r="R44" i="3"/>
  <c r="Q44" i="3"/>
  <c r="P44" i="3"/>
  <c r="E44" i="3"/>
  <c r="S43" i="3"/>
  <c r="R43" i="3"/>
  <c r="Q43" i="3"/>
  <c r="P43" i="3"/>
  <c r="E43" i="3"/>
  <c r="O41" i="3"/>
  <c r="N41" i="3"/>
  <c r="M41" i="3"/>
  <c r="L41" i="3"/>
  <c r="K41" i="3"/>
  <c r="J41" i="3"/>
  <c r="I41" i="3"/>
  <c r="H41" i="3"/>
  <c r="R41" i="3" s="1"/>
  <c r="G41" i="3"/>
  <c r="F41" i="3"/>
  <c r="C41" i="3"/>
  <c r="B41" i="3"/>
  <c r="E41" i="3" s="1"/>
  <c r="S40" i="3"/>
  <c r="R40" i="3"/>
  <c r="Q40" i="3"/>
  <c r="P40" i="3"/>
  <c r="E40" i="3"/>
  <c r="S39" i="3"/>
  <c r="R39" i="3"/>
  <c r="Q39" i="3"/>
  <c r="P39" i="3"/>
  <c r="E39" i="3"/>
  <c r="T39" i="3" s="1"/>
  <c r="S38" i="3"/>
  <c r="R38" i="3"/>
  <c r="Q38" i="3"/>
  <c r="P38" i="3"/>
  <c r="E38" i="3"/>
  <c r="U38" i="3" s="1"/>
  <c r="S37" i="3"/>
  <c r="R37" i="3"/>
  <c r="Q37" i="3"/>
  <c r="P37" i="3"/>
  <c r="E37" i="3"/>
  <c r="S36" i="3"/>
  <c r="R36" i="3"/>
  <c r="Q36" i="3"/>
  <c r="P36" i="3"/>
  <c r="E36" i="3"/>
  <c r="O34" i="3"/>
  <c r="N34" i="3"/>
  <c r="M34" i="3"/>
  <c r="L34" i="3"/>
  <c r="K34" i="3"/>
  <c r="J34" i="3"/>
  <c r="I34" i="3"/>
  <c r="S34" i="3" s="1"/>
  <c r="H34" i="3"/>
  <c r="G34" i="3"/>
  <c r="F34" i="3"/>
  <c r="C34" i="3"/>
  <c r="B34" i="3"/>
  <c r="E34" i="3" s="1"/>
  <c r="U33" i="3"/>
  <c r="S33" i="3"/>
  <c r="R33" i="3"/>
  <c r="Q33" i="3"/>
  <c r="P33" i="3"/>
  <c r="E33" i="3"/>
  <c r="T33" i="3" s="1"/>
  <c r="O31" i="3"/>
  <c r="N31" i="3"/>
  <c r="M31" i="3"/>
  <c r="L31" i="3"/>
  <c r="K31" i="3"/>
  <c r="J31" i="3"/>
  <c r="I31" i="3"/>
  <c r="H31" i="3"/>
  <c r="P31" i="3" s="1"/>
  <c r="G31" i="3"/>
  <c r="F31" i="3"/>
  <c r="C31" i="3"/>
  <c r="B31" i="3"/>
  <c r="E31" i="3" s="1"/>
  <c r="S30" i="3"/>
  <c r="R30" i="3"/>
  <c r="Q30" i="3"/>
  <c r="P30" i="3"/>
  <c r="E30" i="3"/>
  <c r="T30" i="3" s="1"/>
  <c r="S29" i="3"/>
  <c r="R29" i="3"/>
  <c r="Q29" i="3"/>
  <c r="P29" i="3"/>
  <c r="E29" i="3"/>
  <c r="S28" i="3"/>
  <c r="R28" i="3"/>
  <c r="Q28" i="3"/>
  <c r="P28" i="3"/>
  <c r="E28" i="3"/>
  <c r="U28" i="3" s="1"/>
  <c r="T27" i="3"/>
  <c r="S27" i="3"/>
  <c r="R27" i="3"/>
  <c r="Q27" i="3"/>
  <c r="P27" i="3"/>
  <c r="E27" i="3"/>
  <c r="U27" i="3" s="1"/>
  <c r="O25" i="3"/>
  <c r="N25" i="3"/>
  <c r="M25" i="3"/>
  <c r="L25" i="3"/>
  <c r="K25" i="3"/>
  <c r="J25" i="3"/>
  <c r="I25" i="3"/>
  <c r="S25" i="3" s="1"/>
  <c r="H25" i="3"/>
  <c r="R25" i="3" s="1"/>
  <c r="G25" i="3"/>
  <c r="F25" i="3"/>
  <c r="E25" i="3"/>
  <c r="C25" i="3"/>
  <c r="B25" i="3"/>
  <c r="U24" i="3"/>
  <c r="S24" i="3"/>
  <c r="R24" i="3"/>
  <c r="Q24" i="3"/>
  <c r="P24" i="3"/>
  <c r="E24" i="3"/>
  <c r="T24" i="3" s="1"/>
  <c r="S23" i="3"/>
  <c r="R23" i="3"/>
  <c r="Q23" i="3"/>
  <c r="P23" i="3"/>
  <c r="E23" i="3"/>
  <c r="U23" i="3" s="1"/>
  <c r="S22" i="3"/>
  <c r="R22" i="3"/>
  <c r="Q22" i="3"/>
  <c r="P22" i="3"/>
  <c r="E22" i="3"/>
  <c r="T22" i="3" s="1"/>
  <c r="S21" i="3"/>
  <c r="R21" i="3"/>
  <c r="Q21" i="3"/>
  <c r="P21" i="3"/>
  <c r="E21" i="3"/>
  <c r="U21" i="3" s="1"/>
  <c r="U20" i="3"/>
  <c r="S20" i="3"/>
  <c r="R20" i="3"/>
  <c r="Q20" i="3"/>
  <c r="P20" i="3"/>
  <c r="E20" i="3"/>
  <c r="T20" i="3" s="1"/>
  <c r="S19" i="3"/>
  <c r="R19" i="3"/>
  <c r="Q19" i="3"/>
  <c r="P19" i="3"/>
  <c r="E19" i="3"/>
  <c r="U19" i="3" s="1"/>
  <c r="U18" i="3"/>
  <c r="S18" i="3"/>
  <c r="R18" i="3"/>
  <c r="Q18" i="3"/>
  <c r="P18" i="3"/>
  <c r="E18" i="3"/>
  <c r="T18" i="3" s="1"/>
  <c r="S16" i="3"/>
  <c r="O16" i="3"/>
  <c r="N16" i="3"/>
  <c r="M16" i="3"/>
  <c r="L16" i="3"/>
  <c r="K16" i="3"/>
  <c r="J16" i="3"/>
  <c r="I16" i="3"/>
  <c r="H16" i="3"/>
  <c r="R16" i="3" s="1"/>
  <c r="G16" i="3"/>
  <c r="F16" i="3"/>
  <c r="C16" i="3"/>
  <c r="B16" i="3"/>
  <c r="S15" i="3"/>
  <c r="R15" i="3"/>
  <c r="Q15" i="3"/>
  <c r="P15" i="3"/>
  <c r="E15" i="3"/>
  <c r="U15" i="3" s="1"/>
  <c r="U14" i="3"/>
  <c r="S14" i="3"/>
  <c r="R14" i="3"/>
  <c r="Q14" i="3"/>
  <c r="P14" i="3"/>
  <c r="E14" i="3"/>
  <c r="T14" i="3" s="1"/>
  <c r="S13" i="3"/>
  <c r="R13" i="3"/>
  <c r="Q13" i="3"/>
  <c r="P13" i="3"/>
  <c r="E13" i="3"/>
  <c r="U13" i="3" s="1"/>
  <c r="T12" i="3"/>
  <c r="S12" i="3"/>
  <c r="R12" i="3"/>
  <c r="Q12" i="3"/>
  <c r="P12" i="3"/>
  <c r="E12" i="3"/>
  <c r="U12" i="3" s="1"/>
  <c r="S11" i="3"/>
  <c r="R11" i="3"/>
  <c r="Q11" i="3"/>
  <c r="P11" i="3"/>
  <c r="E11" i="3"/>
  <c r="T11" i="3" s="1"/>
  <c r="S10" i="3"/>
  <c r="R10" i="3"/>
  <c r="Q10" i="3"/>
  <c r="P10" i="3"/>
  <c r="E10" i="3"/>
  <c r="T10" i="3" s="1"/>
  <c r="S9" i="3"/>
  <c r="R9" i="3"/>
  <c r="Q9" i="3"/>
  <c r="P9" i="3"/>
  <c r="E9" i="3"/>
  <c r="U9" i="3" s="1"/>
  <c r="S96" i="2"/>
  <c r="R96" i="2"/>
  <c r="Q96" i="2"/>
  <c r="P96" i="2"/>
  <c r="E96" i="2"/>
  <c r="U96" i="2" s="1"/>
  <c r="S95" i="2"/>
  <c r="R95" i="2"/>
  <c r="Q95" i="2"/>
  <c r="P95" i="2"/>
  <c r="E95" i="2"/>
  <c r="U95" i="2" s="1"/>
  <c r="S94" i="2"/>
  <c r="R94" i="2"/>
  <c r="Q94" i="2"/>
  <c r="P94" i="2"/>
  <c r="E94" i="2"/>
  <c r="S93" i="2"/>
  <c r="R93" i="2"/>
  <c r="Q93" i="2"/>
  <c r="P93" i="2"/>
  <c r="E93" i="2"/>
  <c r="U93" i="2" s="1"/>
  <c r="T92" i="2"/>
  <c r="S92" i="2"/>
  <c r="R92" i="2"/>
  <c r="Q92" i="2"/>
  <c r="P92" i="2"/>
  <c r="E92" i="2"/>
  <c r="U92" i="2" s="1"/>
  <c r="S91" i="2"/>
  <c r="R91" i="2"/>
  <c r="Q91" i="2"/>
  <c r="U91" i="2" s="1"/>
  <c r="P91" i="2"/>
  <c r="E91" i="2"/>
  <c r="S90" i="2"/>
  <c r="R90" i="2"/>
  <c r="Q90" i="2"/>
  <c r="P90" i="2"/>
  <c r="E90" i="2"/>
  <c r="U90" i="2" s="1"/>
  <c r="S89" i="2"/>
  <c r="R89" i="2"/>
  <c r="Q89" i="2"/>
  <c r="P89" i="2"/>
  <c r="E89" i="2"/>
  <c r="U89" i="2" s="1"/>
  <c r="S88" i="2"/>
  <c r="R88" i="2"/>
  <c r="Q88" i="2"/>
  <c r="P88" i="2"/>
  <c r="E88" i="2"/>
  <c r="U88" i="2" s="1"/>
  <c r="S86" i="2"/>
  <c r="R86" i="2"/>
  <c r="Q86" i="2"/>
  <c r="P86" i="2"/>
  <c r="E86" i="2"/>
  <c r="U86" i="2" s="1"/>
  <c r="O74" i="2"/>
  <c r="N74" i="2"/>
  <c r="M74" i="2"/>
  <c r="L74" i="2"/>
  <c r="K74" i="2"/>
  <c r="J74" i="2"/>
  <c r="I74" i="2"/>
  <c r="H74" i="2"/>
  <c r="G74" i="2"/>
  <c r="F74" i="2"/>
  <c r="C74" i="2"/>
  <c r="B74" i="2"/>
  <c r="E74" i="2" s="1"/>
  <c r="O73" i="2"/>
  <c r="N73" i="2"/>
  <c r="M73" i="2"/>
  <c r="L73" i="2"/>
  <c r="K73" i="2"/>
  <c r="J73" i="2"/>
  <c r="I73" i="2"/>
  <c r="H73" i="2"/>
  <c r="G73" i="2"/>
  <c r="F73" i="2"/>
  <c r="C73" i="2"/>
  <c r="B73" i="2"/>
  <c r="E73" i="2" s="1"/>
  <c r="O72" i="2"/>
  <c r="N72" i="2"/>
  <c r="M72" i="2"/>
  <c r="L72" i="2"/>
  <c r="K72" i="2"/>
  <c r="J72" i="2"/>
  <c r="I72" i="2"/>
  <c r="H72" i="2"/>
  <c r="P72" i="2" s="1"/>
  <c r="G72" i="2"/>
  <c r="F72" i="2"/>
  <c r="C72" i="2"/>
  <c r="B72" i="2"/>
  <c r="E72" i="2" s="1"/>
  <c r="S71" i="2"/>
  <c r="R71" i="2"/>
  <c r="Q71" i="2"/>
  <c r="P71" i="2"/>
  <c r="E71" i="2"/>
  <c r="T71" i="2" s="1"/>
  <c r="S70" i="2"/>
  <c r="R70" i="2"/>
  <c r="Q70" i="2"/>
  <c r="P70" i="2"/>
  <c r="E70" i="2"/>
  <c r="O68" i="2"/>
  <c r="N68" i="2"/>
  <c r="M68" i="2"/>
  <c r="L68" i="2"/>
  <c r="K68" i="2"/>
  <c r="J68" i="2"/>
  <c r="I68" i="2"/>
  <c r="H68" i="2"/>
  <c r="G68" i="2"/>
  <c r="F68" i="2"/>
  <c r="C68" i="2"/>
  <c r="B68" i="2"/>
  <c r="O67" i="2"/>
  <c r="N67" i="2"/>
  <c r="M67" i="2"/>
  <c r="L67" i="2"/>
  <c r="K67" i="2"/>
  <c r="J67" i="2"/>
  <c r="I67" i="2"/>
  <c r="H67" i="2"/>
  <c r="G67" i="2"/>
  <c r="F67" i="2"/>
  <c r="C67" i="2"/>
  <c r="B67" i="2"/>
  <c r="S66" i="2"/>
  <c r="R66" i="2"/>
  <c r="Q66" i="2"/>
  <c r="P66" i="2"/>
  <c r="E66" i="2"/>
  <c r="S65" i="2"/>
  <c r="R65" i="2"/>
  <c r="Q65" i="2"/>
  <c r="P65" i="2"/>
  <c r="E65" i="2"/>
  <c r="U65" i="2" s="1"/>
  <c r="U64" i="2"/>
  <c r="T64" i="2"/>
  <c r="S64" i="2"/>
  <c r="R64" i="2"/>
  <c r="Q64" i="2"/>
  <c r="P64" i="2"/>
  <c r="E64" i="2"/>
  <c r="U63" i="2"/>
  <c r="T63" i="2"/>
  <c r="S63" i="2"/>
  <c r="R63" i="2"/>
  <c r="Q63" i="2"/>
  <c r="P63" i="2"/>
  <c r="E63" i="2"/>
  <c r="T62" i="2"/>
  <c r="S62" i="2"/>
  <c r="R62" i="2"/>
  <c r="Q62" i="2"/>
  <c r="P62" i="2"/>
  <c r="E62" i="2"/>
  <c r="U62" i="2" s="1"/>
  <c r="O60" i="2"/>
  <c r="N60" i="2"/>
  <c r="M60" i="2"/>
  <c r="L60" i="2"/>
  <c r="K60" i="2"/>
  <c r="J60" i="2"/>
  <c r="I60" i="2"/>
  <c r="S60" i="2" s="1"/>
  <c r="H60" i="2"/>
  <c r="R60" i="2" s="1"/>
  <c r="C60" i="2"/>
  <c r="B60" i="2"/>
  <c r="S59" i="2"/>
  <c r="R59" i="2"/>
  <c r="Q59" i="2"/>
  <c r="P59" i="2"/>
  <c r="E59" i="2"/>
  <c r="T59" i="2" s="1"/>
  <c r="S58" i="2"/>
  <c r="R58" i="2"/>
  <c r="Q58" i="2"/>
  <c r="P58" i="2"/>
  <c r="E58" i="2"/>
  <c r="U58" i="2" s="1"/>
  <c r="U57" i="2"/>
  <c r="S57" i="2"/>
  <c r="R57" i="2"/>
  <c r="Q57" i="2"/>
  <c r="P57" i="2"/>
  <c r="E57" i="2"/>
  <c r="T57" i="2" s="1"/>
  <c r="S56" i="2"/>
  <c r="R56" i="2"/>
  <c r="Q56" i="2"/>
  <c r="P56" i="2"/>
  <c r="E56" i="2"/>
  <c r="O54" i="2"/>
  <c r="N54" i="2"/>
  <c r="M54" i="2"/>
  <c r="L54" i="2"/>
  <c r="K54" i="2"/>
  <c r="J54" i="2"/>
  <c r="I54" i="2"/>
  <c r="S54" i="2" s="1"/>
  <c r="H54" i="2"/>
  <c r="R54" i="2" s="1"/>
  <c r="G54" i="2"/>
  <c r="F54" i="2"/>
  <c r="C54" i="2"/>
  <c r="B54" i="2"/>
  <c r="S53" i="2"/>
  <c r="R53" i="2"/>
  <c r="Q53" i="2"/>
  <c r="P53" i="2"/>
  <c r="E53" i="2"/>
  <c r="U53" i="2" s="1"/>
  <c r="S52" i="2"/>
  <c r="R52" i="2"/>
  <c r="Q52" i="2"/>
  <c r="U52" i="2" s="1"/>
  <c r="P52" i="2"/>
  <c r="E52" i="2"/>
  <c r="S51" i="2"/>
  <c r="R51" i="2"/>
  <c r="Q51" i="2"/>
  <c r="P51" i="2"/>
  <c r="E51" i="2"/>
  <c r="S50" i="2"/>
  <c r="R50" i="2"/>
  <c r="Q50" i="2"/>
  <c r="P50" i="2"/>
  <c r="E50" i="2"/>
  <c r="U50" i="2" s="1"/>
  <c r="S49" i="2"/>
  <c r="R49" i="2"/>
  <c r="Q49" i="2"/>
  <c r="P49" i="2"/>
  <c r="E49" i="2"/>
  <c r="U49" i="2" s="1"/>
  <c r="S48" i="2"/>
  <c r="R48" i="2"/>
  <c r="Q48" i="2"/>
  <c r="P48" i="2"/>
  <c r="E48" i="2"/>
  <c r="S47" i="2"/>
  <c r="R47" i="2"/>
  <c r="Q47" i="2"/>
  <c r="P47" i="2"/>
  <c r="E47" i="2"/>
  <c r="U47" i="2" s="1"/>
  <c r="U46" i="2"/>
  <c r="S46" i="2"/>
  <c r="R46" i="2"/>
  <c r="Q46" i="2"/>
  <c r="P46" i="2"/>
  <c r="E46" i="2"/>
  <c r="T46" i="2" s="1"/>
  <c r="U45" i="2"/>
  <c r="S45" i="2"/>
  <c r="R45" i="2"/>
  <c r="Q45" i="2"/>
  <c r="P45" i="2"/>
  <c r="T45" i="2" s="1"/>
  <c r="E45" i="2"/>
  <c r="S44" i="2"/>
  <c r="R44" i="2"/>
  <c r="Q44" i="2"/>
  <c r="P44" i="2"/>
  <c r="E44" i="2"/>
  <c r="S43" i="2"/>
  <c r="R43" i="2"/>
  <c r="Q43" i="2"/>
  <c r="P43" i="2"/>
  <c r="E43" i="2"/>
  <c r="O41" i="2"/>
  <c r="N41" i="2"/>
  <c r="M41" i="2"/>
  <c r="L41" i="2"/>
  <c r="K41" i="2"/>
  <c r="J41" i="2"/>
  <c r="I41" i="2"/>
  <c r="H41" i="2"/>
  <c r="R41" i="2" s="1"/>
  <c r="G41" i="2"/>
  <c r="F41" i="2"/>
  <c r="C41" i="2"/>
  <c r="B41" i="2"/>
  <c r="E41" i="2" s="1"/>
  <c r="U40" i="2"/>
  <c r="T40" i="2"/>
  <c r="S40" i="2"/>
  <c r="R40" i="2"/>
  <c r="Q40" i="2"/>
  <c r="P40" i="2"/>
  <c r="E40" i="2"/>
  <c r="S39" i="2"/>
  <c r="R39" i="2"/>
  <c r="Q39" i="2"/>
  <c r="P39" i="2"/>
  <c r="E39" i="2"/>
  <c r="T39" i="2" s="1"/>
  <c r="S38" i="2"/>
  <c r="R38" i="2"/>
  <c r="Q38" i="2"/>
  <c r="P38" i="2"/>
  <c r="E38" i="2"/>
  <c r="S37" i="2"/>
  <c r="R37" i="2"/>
  <c r="Q37" i="2"/>
  <c r="U37" i="2" s="1"/>
  <c r="P37" i="2"/>
  <c r="E37" i="2"/>
  <c r="T37" i="2" s="1"/>
  <c r="U36" i="2"/>
  <c r="T36" i="2"/>
  <c r="S36" i="2"/>
  <c r="R36" i="2"/>
  <c r="Q36" i="2"/>
  <c r="P36" i="2"/>
  <c r="E36" i="2"/>
  <c r="O34" i="2"/>
  <c r="N34" i="2"/>
  <c r="M34" i="2"/>
  <c r="L34" i="2"/>
  <c r="K34" i="2"/>
  <c r="J34" i="2"/>
  <c r="I34" i="2"/>
  <c r="H34" i="2"/>
  <c r="R34" i="2" s="1"/>
  <c r="G34" i="2"/>
  <c r="F34" i="2"/>
  <c r="C34" i="2"/>
  <c r="E34" i="2" s="1"/>
  <c r="B34" i="2"/>
  <c r="S33" i="2"/>
  <c r="R33" i="2"/>
  <c r="Q33" i="2"/>
  <c r="P33" i="2"/>
  <c r="E33" i="2"/>
  <c r="U33" i="2" s="1"/>
  <c r="O31" i="2"/>
  <c r="N31" i="2"/>
  <c r="M31" i="2"/>
  <c r="L31" i="2"/>
  <c r="K31" i="2"/>
  <c r="J31" i="2"/>
  <c r="I31" i="2"/>
  <c r="S31" i="2" s="1"/>
  <c r="H31" i="2"/>
  <c r="R31" i="2" s="1"/>
  <c r="G31" i="2"/>
  <c r="F31" i="2"/>
  <c r="C31" i="2"/>
  <c r="B31" i="2"/>
  <c r="E31" i="2" s="1"/>
  <c r="S30" i="2"/>
  <c r="R30" i="2"/>
  <c r="Q30" i="2"/>
  <c r="P30" i="2"/>
  <c r="E30" i="2"/>
  <c r="U30" i="2" s="1"/>
  <c r="S29" i="2"/>
  <c r="R29" i="2"/>
  <c r="Q29" i="2"/>
  <c r="P29" i="2"/>
  <c r="E29" i="2"/>
  <c r="T29" i="2" s="1"/>
  <c r="U28" i="2"/>
  <c r="T28" i="2"/>
  <c r="S28" i="2"/>
  <c r="R28" i="2"/>
  <c r="Q28" i="2"/>
  <c r="P28" i="2"/>
  <c r="E28" i="2"/>
  <c r="U27" i="2"/>
  <c r="T27" i="2"/>
  <c r="S27" i="2"/>
  <c r="R27" i="2"/>
  <c r="Q27" i="2"/>
  <c r="P27" i="2"/>
  <c r="E27" i="2"/>
  <c r="O25" i="2"/>
  <c r="N25" i="2"/>
  <c r="M25" i="2"/>
  <c r="L25" i="2"/>
  <c r="K25" i="2"/>
  <c r="J25" i="2"/>
  <c r="I25" i="2"/>
  <c r="S25" i="2" s="1"/>
  <c r="H25" i="2"/>
  <c r="R25" i="2" s="1"/>
  <c r="G25" i="2"/>
  <c r="F25" i="2"/>
  <c r="C25" i="2"/>
  <c r="B25" i="2"/>
  <c r="S24" i="2"/>
  <c r="R24" i="2"/>
  <c r="Q24" i="2"/>
  <c r="P24" i="2"/>
  <c r="E24" i="2"/>
  <c r="U24" i="2" s="1"/>
  <c r="U23" i="2"/>
  <c r="S23" i="2"/>
  <c r="R23" i="2"/>
  <c r="Q23" i="2"/>
  <c r="P23" i="2"/>
  <c r="E23" i="2"/>
  <c r="T23" i="2" s="1"/>
  <c r="U22" i="2"/>
  <c r="T22" i="2"/>
  <c r="S22" i="2"/>
  <c r="R22" i="2"/>
  <c r="Q22" i="2"/>
  <c r="P22" i="2"/>
  <c r="E22" i="2"/>
  <c r="S21" i="2"/>
  <c r="R21" i="2"/>
  <c r="Q21" i="2"/>
  <c r="P21" i="2"/>
  <c r="E21" i="2"/>
  <c r="U21" i="2" s="1"/>
  <c r="S20" i="2"/>
  <c r="R20" i="2"/>
  <c r="Q20" i="2"/>
  <c r="P20" i="2"/>
  <c r="E20" i="2"/>
  <c r="S19" i="2"/>
  <c r="R19" i="2"/>
  <c r="Q19" i="2"/>
  <c r="P19" i="2"/>
  <c r="E19" i="2"/>
  <c r="U19" i="2" s="1"/>
  <c r="U18" i="2"/>
  <c r="S18" i="2"/>
  <c r="R18" i="2"/>
  <c r="Q18" i="2"/>
  <c r="P18" i="2"/>
  <c r="E18" i="2"/>
  <c r="T18" i="2" s="1"/>
  <c r="O16" i="2"/>
  <c r="N16" i="2"/>
  <c r="M16" i="2"/>
  <c r="L16" i="2"/>
  <c r="K16" i="2"/>
  <c r="J16" i="2"/>
  <c r="I16" i="2"/>
  <c r="H16" i="2"/>
  <c r="G16" i="2"/>
  <c r="F16" i="2"/>
  <c r="C16" i="2"/>
  <c r="B16" i="2"/>
  <c r="E16" i="2" s="1"/>
  <c r="U15" i="2"/>
  <c r="T15" i="2"/>
  <c r="S15" i="2"/>
  <c r="R15" i="2"/>
  <c r="Q15" i="2"/>
  <c r="P15" i="2"/>
  <c r="E15" i="2"/>
  <c r="S14" i="2"/>
  <c r="R14" i="2"/>
  <c r="Q14" i="2"/>
  <c r="P14" i="2"/>
  <c r="E14" i="2"/>
  <c r="S13" i="2"/>
  <c r="R13" i="2"/>
  <c r="Q13" i="2"/>
  <c r="P13" i="2"/>
  <c r="E13" i="2"/>
  <c r="U13" i="2" s="1"/>
  <c r="U12" i="2"/>
  <c r="S12" i="2"/>
  <c r="R12" i="2"/>
  <c r="Q12" i="2"/>
  <c r="P12" i="2"/>
  <c r="E12" i="2"/>
  <c r="T12" i="2" s="1"/>
  <c r="S11" i="2"/>
  <c r="R11" i="2"/>
  <c r="Q11" i="2"/>
  <c r="P11" i="2"/>
  <c r="E11" i="2"/>
  <c r="U11" i="2" s="1"/>
  <c r="S10" i="2"/>
  <c r="R10" i="2"/>
  <c r="Q10" i="2"/>
  <c r="P10" i="2"/>
  <c r="E10" i="2"/>
  <c r="S9" i="2"/>
  <c r="R9" i="2"/>
  <c r="Q9" i="2"/>
  <c r="P9" i="2"/>
  <c r="E9" i="2"/>
  <c r="U9" i="2" s="1"/>
  <c r="U96" i="1"/>
  <c r="S96" i="1"/>
  <c r="R96" i="1"/>
  <c r="Q96" i="1"/>
  <c r="P96" i="1"/>
  <c r="E96" i="1"/>
  <c r="T96" i="1" s="1"/>
  <c r="U95" i="1"/>
  <c r="T95" i="1"/>
  <c r="S95" i="1"/>
  <c r="R95" i="1"/>
  <c r="Q95" i="1"/>
  <c r="P95" i="1"/>
  <c r="E95" i="1"/>
  <c r="S94" i="1"/>
  <c r="R94" i="1"/>
  <c r="Q94" i="1"/>
  <c r="P94" i="1"/>
  <c r="E94" i="1"/>
  <c r="S93" i="1"/>
  <c r="R93" i="1"/>
  <c r="Q93" i="1"/>
  <c r="P93" i="1"/>
  <c r="E93" i="1"/>
  <c r="U93" i="1" s="1"/>
  <c r="U92" i="1"/>
  <c r="S92" i="1"/>
  <c r="R92" i="1"/>
  <c r="Q92" i="1"/>
  <c r="P92" i="1"/>
  <c r="E92" i="1"/>
  <c r="T92" i="1" s="1"/>
  <c r="U91" i="1"/>
  <c r="T91" i="1"/>
  <c r="S91" i="1"/>
  <c r="R91" i="1"/>
  <c r="Q91" i="1"/>
  <c r="P91" i="1"/>
  <c r="E91" i="1"/>
  <c r="S90" i="1"/>
  <c r="R90" i="1"/>
  <c r="Q90" i="1"/>
  <c r="P90" i="1"/>
  <c r="E90" i="1"/>
  <c r="U90" i="1" s="1"/>
  <c r="S89" i="1"/>
  <c r="R89" i="1"/>
  <c r="Q89" i="1"/>
  <c r="P89" i="1"/>
  <c r="E89" i="1"/>
  <c r="T89" i="1" s="1"/>
  <c r="S88" i="1"/>
  <c r="R88" i="1"/>
  <c r="Q88" i="1"/>
  <c r="P88" i="1"/>
  <c r="E88" i="1"/>
  <c r="U88" i="1" s="1"/>
  <c r="S86" i="1"/>
  <c r="R86" i="1"/>
  <c r="Q86" i="1"/>
  <c r="P86" i="1"/>
  <c r="E86" i="1"/>
  <c r="U86" i="1" s="1"/>
  <c r="O74" i="1"/>
  <c r="N74" i="1"/>
  <c r="M74" i="1"/>
  <c r="L74" i="1"/>
  <c r="K74" i="1"/>
  <c r="J74" i="1"/>
  <c r="I74" i="1"/>
  <c r="H74" i="1"/>
  <c r="R74" i="1" s="1"/>
  <c r="G74" i="1"/>
  <c r="F74" i="1"/>
  <c r="C74" i="1"/>
  <c r="B74" i="1"/>
  <c r="O73" i="1"/>
  <c r="N73" i="1"/>
  <c r="M73" i="1"/>
  <c r="L73" i="1"/>
  <c r="K73" i="1"/>
  <c r="J73" i="1"/>
  <c r="I73" i="1"/>
  <c r="S73" i="1" s="1"/>
  <c r="H73" i="1"/>
  <c r="R73" i="1" s="1"/>
  <c r="G73" i="1"/>
  <c r="F73" i="1"/>
  <c r="C73" i="1"/>
  <c r="B73" i="1"/>
  <c r="O72" i="1"/>
  <c r="N72" i="1"/>
  <c r="M72" i="1"/>
  <c r="L72" i="1"/>
  <c r="K72" i="1"/>
  <c r="J72" i="1"/>
  <c r="I72" i="1"/>
  <c r="H72" i="1"/>
  <c r="R72" i="1" s="1"/>
  <c r="G72" i="1"/>
  <c r="F72" i="1"/>
  <c r="C72" i="1"/>
  <c r="B72" i="1"/>
  <c r="E72" i="1" s="1"/>
  <c r="S71" i="1"/>
  <c r="R71" i="1"/>
  <c r="Q71" i="1"/>
  <c r="P71" i="1"/>
  <c r="E71" i="1"/>
  <c r="T71" i="1" s="1"/>
  <c r="T70" i="1"/>
  <c r="S70" i="1"/>
  <c r="R70" i="1"/>
  <c r="Q70" i="1"/>
  <c r="P70" i="1"/>
  <c r="E70" i="1"/>
  <c r="U70" i="1" s="1"/>
  <c r="O68" i="1"/>
  <c r="N68" i="1"/>
  <c r="M68" i="1"/>
  <c r="L68" i="1"/>
  <c r="K68" i="1"/>
  <c r="J68" i="1"/>
  <c r="I68" i="1"/>
  <c r="S68" i="1" s="1"/>
  <c r="H68" i="1"/>
  <c r="G68" i="1"/>
  <c r="F68" i="1"/>
  <c r="C68" i="1"/>
  <c r="B68" i="1"/>
  <c r="O67" i="1"/>
  <c r="N67" i="1"/>
  <c r="M67" i="1"/>
  <c r="L67" i="1"/>
  <c r="K67" i="1"/>
  <c r="J67" i="1"/>
  <c r="I67" i="1"/>
  <c r="H67" i="1"/>
  <c r="G67" i="1"/>
  <c r="F67" i="1"/>
  <c r="C67" i="1"/>
  <c r="B67" i="1"/>
  <c r="E67" i="1" s="1"/>
  <c r="S66" i="1"/>
  <c r="R66" i="1"/>
  <c r="Q66" i="1"/>
  <c r="P66" i="1"/>
  <c r="E66" i="1"/>
  <c r="T66" i="1" s="1"/>
  <c r="U65" i="1"/>
  <c r="T65" i="1"/>
  <c r="S65" i="1"/>
  <c r="R65" i="1"/>
  <c r="Q65" i="1"/>
  <c r="P65" i="1"/>
  <c r="E65" i="1"/>
  <c r="U64" i="1"/>
  <c r="T64" i="1"/>
  <c r="S64" i="1"/>
  <c r="R64" i="1"/>
  <c r="Q64" i="1"/>
  <c r="P64" i="1"/>
  <c r="E64" i="1"/>
  <c r="S63" i="1"/>
  <c r="R63" i="1"/>
  <c r="Q63" i="1"/>
  <c r="P63" i="1"/>
  <c r="E63" i="1"/>
  <c r="U63" i="1" s="1"/>
  <c r="S62" i="1"/>
  <c r="R62" i="1"/>
  <c r="Q62" i="1"/>
  <c r="P62" i="1"/>
  <c r="E62" i="1"/>
  <c r="O60" i="1"/>
  <c r="N60" i="1"/>
  <c r="M60" i="1"/>
  <c r="L60" i="1"/>
  <c r="K60" i="1"/>
  <c r="J60" i="1"/>
  <c r="I60" i="1"/>
  <c r="Q60" i="1" s="1"/>
  <c r="H60" i="1"/>
  <c r="R60" i="1" s="1"/>
  <c r="C60" i="1"/>
  <c r="B60" i="1"/>
  <c r="T59" i="1"/>
  <c r="S59" i="1"/>
  <c r="R59" i="1"/>
  <c r="Q59" i="1"/>
  <c r="P59" i="1"/>
  <c r="E59" i="1"/>
  <c r="U59" i="1" s="1"/>
  <c r="S58" i="1"/>
  <c r="R58" i="1"/>
  <c r="Q58" i="1"/>
  <c r="P58" i="1"/>
  <c r="E58" i="1"/>
  <c r="U58" i="1" s="1"/>
  <c r="S57" i="1"/>
  <c r="R57" i="1"/>
  <c r="Q57" i="1"/>
  <c r="P57" i="1"/>
  <c r="E57" i="1"/>
  <c r="S56" i="1"/>
  <c r="R56" i="1"/>
  <c r="Q56" i="1"/>
  <c r="P56" i="1"/>
  <c r="E56" i="1"/>
  <c r="T56" i="1" s="1"/>
  <c r="O54" i="1"/>
  <c r="N54" i="1"/>
  <c r="M54" i="1"/>
  <c r="L54" i="1"/>
  <c r="K54" i="1"/>
  <c r="J54" i="1"/>
  <c r="I54" i="1"/>
  <c r="S54" i="1" s="1"/>
  <c r="H54" i="1"/>
  <c r="R54" i="1" s="1"/>
  <c r="G54" i="1"/>
  <c r="F54" i="1"/>
  <c r="C54" i="1"/>
  <c r="B54" i="1"/>
  <c r="S53" i="1"/>
  <c r="R53" i="1"/>
  <c r="Q53" i="1"/>
  <c r="P53" i="1"/>
  <c r="E53" i="1"/>
  <c r="S52" i="1"/>
  <c r="R52" i="1"/>
  <c r="Q52" i="1"/>
  <c r="P52" i="1"/>
  <c r="E52" i="1"/>
  <c r="T52" i="1" s="1"/>
  <c r="S51" i="1"/>
  <c r="R51" i="1"/>
  <c r="Q51" i="1"/>
  <c r="P51" i="1"/>
  <c r="E51" i="1"/>
  <c r="U51" i="1" s="1"/>
  <c r="U50" i="1"/>
  <c r="T50" i="1"/>
  <c r="S50" i="1"/>
  <c r="R50" i="1"/>
  <c r="Q50" i="1"/>
  <c r="P50" i="1"/>
  <c r="E50" i="1"/>
  <c r="T49" i="1"/>
  <c r="S49" i="1"/>
  <c r="R49" i="1"/>
  <c r="Q49" i="1"/>
  <c r="P49" i="1"/>
  <c r="E49" i="1"/>
  <c r="U49" i="1" s="1"/>
  <c r="S48" i="1"/>
  <c r="R48" i="1"/>
  <c r="Q48" i="1"/>
  <c r="P48" i="1"/>
  <c r="E48" i="1"/>
  <c r="S47" i="1"/>
  <c r="R47" i="1"/>
  <c r="Q47" i="1"/>
  <c r="P47" i="1"/>
  <c r="E47" i="1"/>
  <c r="U47" i="1" s="1"/>
  <c r="S46" i="1"/>
  <c r="R46" i="1"/>
  <c r="Q46" i="1"/>
  <c r="P46" i="1"/>
  <c r="E46" i="1"/>
  <c r="T46" i="1" s="1"/>
  <c r="S45" i="1"/>
  <c r="R45" i="1"/>
  <c r="Q45" i="1"/>
  <c r="P45" i="1"/>
  <c r="T45" i="1" s="1"/>
  <c r="E45" i="1"/>
  <c r="U45" i="1" s="1"/>
  <c r="S44" i="1"/>
  <c r="R44" i="1"/>
  <c r="Q44" i="1"/>
  <c r="P44" i="1"/>
  <c r="E44" i="1"/>
  <c r="U43" i="1"/>
  <c r="S43" i="1"/>
  <c r="R43" i="1"/>
  <c r="Q43" i="1"/>
  <c r="P43" i="1"/>
  <c r="E43" i="1"/>
  <c r="T43" i="1" s="1"/>
  <c r="O41" i="1"/>
  <c r="N41" i="1"/>
  <c r="M41" i="1"/>
  <c r="L41" i="1"/>
  <c r="K41" i="1"/>
  <c r="J41" i="1"/>
  <c r="I41" i="1"/>
  <c r="H41" i="1"/>
  <c r="G41" i="1"/>
  <c r="F41" i="1"/>
  <c r="C41" i="1"/>
  <c r="B41" i="1"/>
  <c r="E41" i="1" s="1"/>
  <c r="U40" i="1"/>
  <c r="T40" i="1"/>
  <c r="S40" i="1"/>
  <c r="R40" i="1"/>
  <c r="Q40" i="1"/>
  <c r="P40" i="1"/>
  <c r="E40" i="1"/>
  <c r="S39" i="1"/>
  <c r="R39" i="1"/>
  <c r="Q39" i="1"/>
  <c r="P39" i="1"/>
  <c r="E39" i="1"/>
  <c r="T39" i="1" s="1"/>
  <c r="S38" i="1"/>
  <c r="R38" i="1"/>
  <c r="Q38" i="1"/>
  <c r="P38" i="1"/>
  <c r="E38" i="1"/>
  <c r="U38" i="1" s="1"/>
  <c r="S37" i="1"/>
  <c r="R37" i="1"/>
  <c r="Q37" i="1"/>
  <c r="P37" i="1"/>
  <c r="E37" i="1"/>
  <c r="U37" i="1" s="1"/>
  <c r="S36" i="1"/>
  <c r="R36" i="1"/>
  <c r="Q36" i="1"/>
  <c r="P36" i="1"/>
  <c r="E36" i="1"/>
  <c r="O34" i="1"/>
  <c r="N34" i="1"/>
  <c r="M34" i="1"/>
  <c r="L34" i="1"/>
  <c r="K34" i="1"/>
  <c r="J34" i="1"/>
  <c r="I34" i="1"/>
  <c r="Q34" i="1" s="1"/>
  <c r="H34" i="1"/>
  <c r="R34" i="1" s="1"/>
  <c r="G34" i="1"/>
  <c r="F34" i="1"/>
  <c r="C34" i="1"/>
  <c r="B34" i="1"/>
  <c r="S33" i="1"/>
  <c r="R33" i="1"/>
  <c r="Q33" i="1"/>
  <c r="P33" i="1"/>
  <c r="E33" i="1"/>
  <c r="U33" i="1" s="1"/>
  <c r="O31" i="1"/>
  <c r="N31" i="1"/>
  <c r="M31" i="1"/>
  <c r="L31" i="1"/>
  <c r="K31" i="1"/>
  <c r="J31" i="1"/>
  <c r="I31" i="1"/>
  <c r="S31" i="1" s="1"/>
  <c r="H31" i="1"/>
  <c r="R31" i="1" s="1"/>
  <c r="G31" i="1"/>
  <c r="F31" i="1"/>
  <c r="C31" i="1"/>
  <c r="B31" i="1"/>
  <c r="E31" i="1" s="1"/>
  <c r="S30" i="1"/>
  <c r="R30" i="1"/>
  <c r="Q30" i="1"/>
  <c r="P30" i="1"/>
  <c r="E30" i="1"/>
  <c r="T30" i="1" s="1"/>
  <c r="S29" i="1"/>
  <c r="R29" i="1"/>
  <c r="Q29" i="1"/>
  <c r="P29" i="1"/>
  <c r="E29" i="1"/>
  <c r="T29" i="1" s="1"/>
  <c r="S28" i="1"/>
  <c r="R28" i="1"/>
  <c r="Q28" i="1"/>
  <c r="P28" i="1"/>
  <c r="E28" i="1"/>
  <c r="U28" i="1" s="1"/>
  <c r="S27" i="1"/>
  <c r="R27" i="1"/>
  <c r="Q27" i="1"/>
  <c r="P27" i="1"/>
  <c r="E27" i="1"/>
  <c r="T27" i="1" s="1"/>
  <c r="O25" i="1"/>
  <c r="N25" i="1"/>
  <c r="M25" i="1"/>
  <c r="L25" i="1"/>
  <c r="K25" i="1"/>
  <c r="J25" i="1"/>
  <c r="I25" i="1"/>
  <c r="H25" i="1"/>
  <c r="P25" i="1" s="1"/>
  <c r="G25" i="1"/>
  <c r="F25" i="1"/>
  <c r="C25" i="1"/>
  <c r="B25" i="1"/>
  <c r="S24" i="1"/>
  <c r="R24" i="1"/>
  <c r="Q24" i="1"/>
  <c r="P24" i="1"/>
  <c r="E24" i="1"/>
  <c r="T24" i="1" s="1"/>
  <c r="U23" i="1"/>
  <c r="S23" i="1"/>
  <c r="R23" i="1"/>
  <c r="Q23" i="1"/>
  <c r="P23" i="1"/>
  <c r="E23" i="1"/>
  <c r="T23" i="1" s="1"/>
  <c r="S22" i="1"/>
  <c r="R22" i="1"/>
  <c r="Q22" i="1"/>
  <c r="P22" i="1"/>
  <c r="E22" i="1"/>
  <c r="S21" i="1"/>
  <c r="R21" i="1"/>
  <c r="Q21" i="1"/>
  <c r="P21" i="1"/>
  <c r="E21" i="1"/>
  <c r="U21" i="1" s="1"/>
  <c r="T20" i="1"/>
  <c r="S20" i="1"/>
  <c r="R20" i="1"/>
  <c r="Q20" i="1"/>
  <c r="U20" i="1" s="1"/>
  <c r="P20" i="1"/>
  <c r="E20" i="1"/>
  <c r="S19" i="1"/>
  <c r="R19" i="1"/>
  <c r="Q19" i="1"/>
  <c r="P19" i="1"/>
  <c r="E19" i="1"/>
  <c r="U19" i="1" s="1"/>
  <c r="S18" i="1"/>
  <c r="R18" i="1"/>
  <c r="Q18" i="1"/>
  <c r="P18" i="1"/>
  <c r="E18" i="1"/>
  <c r="T18" i="1" s="1"/>
  <c r="O16" i="1"/>
  <c r="N16" i="1"/>
  <c r="M16" i="1"/>
  <c r="L16" i="1"/>
  <c r="K16" i="1"/>
  <c r="J16" i="1"/>
  <c r="I16" i="1"/>
  <c r="H16" i="1"/>
  <c r="P16" i="1" s="1"/>
  <c r="G16" i="1"/>
  <c r="F16" i="1"/>
  <c r="C16" i="1"/>
  <c r="B16" i="1"/>
  <c r="S15" i="1"/>
  <c r="R15" i="1"/>
  <c r="Q15" i="1"/>
  <c r="P15" i="1"/>
  <c r="E15" i="1"/>
  <c r="U15" i="1" s="1"/>
  <c r="S14" i="1"/>
  <c r="R14" i="1"/>
  <c r="Q14" i="1"/>
  <c r="P14" i="1"/>
  <c r="E14" i="1"/>
  <c r="U14" i="1" s="1"/>
  <c r="U13" i="1"/>
  <c r="S13" i="1"/>
  <c r="R13" i="1"/>
  <c r="Q13" i="1"/>
  <c r="P13" i="1"/>
  <c r="T13" i="1" s="1"/>
  <c r="E13" i="1"/>
  <c r="S12" i="1"/>
  <c r="R12" i="1"/>
  <c r="Q12" i="1"/>
  <c r="P12" i="1"/>
  <c r="E12" i="1"/>
  <c r="S11" i="1"/>
  <c r="R11" i="1"/>
  <c r="Q11" i="1"/>
  <c r="U11" i="1" s="1"/>
  <c r="P11" i="1"/>
  <c r="T11" i="1" s="1"/>
  <c r="E11" i="1"/>
  <c r="S10" i="1"/>
  <c r="R10" i="1"/>
  <c r="Q10" i="1"/>
  <c r="P10" i="1"/>
  <c r="E10" i="1"/>
  <c r="S9" i="1"/>
  <c r="R9" i="1"/>
  <c r="Q9" i="1"/>
  <c r="P9" i="1"/>
  <c r="E9" i="1"/>
  <c r="U56" i="2" l="1"/>
  <c r="T56" i="2"/>
  <c r="U88" i="7"/>
  <c r="T88" i="7"/>
  <c r="U12" i="1"/>
  <c r="T12" i="1"/>
  <c r="T57" i="1"/>
  <c r="U57" i="1"/>
  <c r="U64" i="3"/>
  <c r="T64" i="3"/>
  <c r="R25" i="4"/>
  <c r="U22" i="5"/>
  <c r="T22" i="5"/>
  <c r="Q34" i="5"/>
  <c r="S34" i="5"/>
  <c r="S73" i="6"/>
  <c r="Q73" i="6"/>
  <c r="U24" i="7"/>
  <c r="T24" i="7"/>
  <c r="U90" i="8"/>
  <c r="T90" i="8"/>
  <c r="U22" i="1"/>
  <c r="T22" i="1"/>
  <c r="T66" i="2"/>
  <c r="U66" i="2"/>
  <c r="U38" i="4"/>
  <c r="T38" i="4"/>
  <c r="T64" i="5"/>
  <c r="U64" i="5"/>
  <c r="U66" i="7"/>
  <c r="T66" i="7"/>
  <c r="U39" i="8"/>
  <c r="T39" i="8"/>
  <c r="R16" i="1"/>
  <c r="U14" i="2"/>
  <c r="T14" i="2"/>
  <c r="T52" i="2"/>
  <c r="T91" i="3"/>
  <c r="U91" i="3"/>
  <c r="U40" i="6"/>
  <c r="T40" i="6"/>
  <c r="U96" i="7"/>
  <c r="T96" i="7"/>
  <c r="U48" i="1"/>
  <c r="T48" i="1"/>
  <c r="U51" i="8"/>
  <c r="T51" i="8"/>
  <c r="U43" i="2"/>
  <c r="T43" i="2"/>
  <c r="U46" i="3"/>
  <c r="T46" i="3"/>
  <c r="U58" i="3"/>
  <c r="T58" i="3"/>
  <c r="U23" i="6"/>
  <c r="T23" i="6"/>
  <c r="U44" i="8"/>
  <c r="T44" i="8"/>
  <c r="R25" i="1"/>
  <c r="Q41" i="2"/>
  <c r="S41" i="2"/>
  <c r="S41" i="3"/>
  <c r="U33" i="4"/>
  <c r="U29" i="7"/>
  <c r="T29" i="7"/>
  <c r="U10" i="8"/>
  <c r="U94" i="2"/>
  <c r="T94" i="2"/>
  <c r="U44" i="1"/>
  <c r="T44" i="1"/>
  <c r="T71" i="6"/>
  <c r="U71" i="6"/>
  <c r="Q67" i="1"/>
  <c r="S67" i="1"/>
  <c r="T10" i="2"/>
  <c r="T20" i="2"/>
  <c r="U20" i="2"/>
  <c r="U51" i="2"/>
  <c r="T51" i="2"/>
  <c r="U70" i="2"/>
  <c r="T70" i="2"/>
  <c r="R67" i="3"/>
  <c r="U18" i="4"/>
  <c r="T18" i="4"/>
  <c r="T29" i="6"/>
  <c r="U29" i="6"/>
  <c r="U36" i="7"/>
  <c r="T36" i="7"/>
  <c r="U38" i="2"/>
  <c r="T38" i="2"/>
  <c r="T48" i="2"/>
  <c r="U48" i="2"/>
  <c r="U29" i="3"/>
  <c r="T29" i="3"/>
  <c r="U36" i="3"/>
  <c r="T53" i="3"/>
  <c r="T11" i="4"/>
  <c r="U11" i="4"/>
  <c r="R25" i="5"/>
  <c r="Q72" i="5"/>
  <c r="S72" i="5"/>
  <c r="T89" i="6"/>
  <c r="U89" i="6"/>
  <c r="U59" i="10"/>
  <c r="T59" i="10"/>
  <c r="N114" i="16"/>
  <c r="N115" i="16"/>
  <c r="O114" i="15"/>
  <c r="O115" i="15"/>
  <c r="N115" i="6"/>
  <c r="N114" i="6"/>
  <c r="Q16" i="1"/>
  <c r="Q25" i="1"/>
  <c r="S25" i="1"/>
  <c r="P41" i="1"/>
  <c r="U52" i="1"/>
  <c r="R31" i="3"/>
  <c r="S25" i="4"/>
  <c r="S25" i="5"/>
  <c r="E67" i="5"/>
  <c r="R73" i="8"/>
  <c r="U12" i="11"/>
  <c r="T12" i="11"/>
  <c r="Q67" i="11"/>
  <c r="S67" i="11"/>
  <c r="U50" i="12"/>
  <c r="T50" i="12"/>
  <c r="U30" i="14"/>
  <c r="T30" i="14"/>
  <c r="U47" i="14"/>
  <c r="T47" i="14"/>
  <c r="U43" i="15"/>
  <c r="T43" i="15"/>
  <c r="R73" i="15"/>
  <c r="U92" i="15"/>
  <c r="T92" i="15"/>
  <c r="T33" i="16"/>
  <c r="U33" i="16"/>
  <c r="U66" i="17"/>
  <c r="T66" i="17"/>
  <c r="U20" i="18"/>
  <c r="T20" i="18"/>
  <c r="U63" i="18"/>
  <c r="T63" i="18"/>
  <c r="T89" i="19"/>
  <c r="U89" i="19"/>
  <c r="U12" i="20"/>
  <c r="T12" i="20"/>
  <c r="U21" i="20"/>
  <c r="T21" i="20"/>
  <c r="U47" i="20"/>
  <c r="T47" i="20"/>
  <c r="T109" i="3"/>
  <c r="U109" i="3"/>
  <c r="T15" i="1"/>
  <c r="T33" i="1"/>
  <c r="U39" i="1"/>
  <c r="S41" i="1"/>
  <c r="T51" i="1"/>
  <c r="U53" i="1"/>
  <c r="U66" i="1"/>
  <c r="T90" i="1"/>
  <c r="P16" i="2"/>
  <c r="T53" i="2"/>
  <c r="P67" i="2"/>
  <c r="R67" i="2"/>
  <c r="Q72" i="2"/>
  <c r="U10" i="3"/>
  <c r="Q16" i="3"/>
  <c r="Q31" i="3"/>
  <c r="S31" i="3"/>
  <c r="S72" i="3"/>
  <c r="R16" i="5"/>
  <c r="P34" i="6"/>
  <c r="P72" i="6"/>
  <c r="R72" i="6"/>
  <c r="P31" i="7"/>
  <c r="Q60" i="7"/>
  <c r="S74" i="8"/>
  <c r="U57" i="9"/>
  <c r="T57" i="9"/>
  <c r="U39" i="11"/>
  <c r="T39" i="11"/>
  <c r="T65" i="11"/>
  <c r="U65" i="11"/>
  <c r="T33" i="12"/>
  <c r="U33" i="12"/>
  <c r="T47" i="12"/>
  <c r="U47" i="12"/>
  <c r="U56" i="13"/>
  <c r="T56" i="13"/>
  <c r="T53" i="15"/>
  <c r="U53" i="15"/>
  <c r="U13" i="16"/>
  <c r="T13" i="16"/>
  <c r="T47" i="16"/>
  <c r="U47" i="16"/>
  <c r="T13" i="18"/>
  <c r="U13" i="18"/>
  <c r="U21" i="19"/>
  <c r="T21" i="19"/>
  <c r="U30" i="20"/>
  <c r="T30" i="20"/>
  <c r="U10" i="23"/>
  <c r="T10" i="23"/>
  <c r="T14" i="1"/>
  <c r="U24" i="1"/>
  <c r="Q31" i="1"/>
  <c r="E34" i="1"/>
  <c r="T34" i="1" s="1"/>
  <c r="Q68" i="1"/>
  <c r="Q73" i="1"/>
  <c r="S16" i="2"/>
  <c r="U39" i="2"/>
  <c r="T58" i="2"/>
  <c r="Q67" i="2"/>
  <c r="S67" i="2"/>
  <c r="R72" i="2"/>
  <c r="R74" i="2"/>
  <c r="U11" i="3"/>
  <c r="T15" i="3"/>
  <c r="T21" i="3"/>
  <c r="U39" i="3"/>
  <c r="T65" i="3"/>
  <c r="E72" i="3"/>
  <c r="T19" i="4"/>
  <c r="T33" i="4"/>
  <c r="T46" i="4"/>
  <c r="R73" i="4"/>
  <c r="T91" i="4"/>
  <c r="T11" i="5"/>
  <c r="U24" i="5"/>
  <c r="T43" i="5"/>
  <c r="T50" i="5"/>
  <c r="E31" i="6"/>
  <c r="Q34" i="6"/>
  <c r="T50" i="6"/>
  <c r="T62" i="6"/>
  <c r="P67" i="6"/>
  <c r="R67" i="6"/>
  <c r="Q72" i="6"/>
  <c r="R31" i="7"/>
  <c r="T44" i="7"/>
  <c r="T52" i="7"/>
  <c r="T57" i="7"/>
  <c r="T71" i="7"/>
  <c r="R87" i="7"/>
  <c r="T10" i="8"/>
  <c r="Q25" i="8"/>
  <c r="T36" i="8"/>
  <c r="T40" i="8"/>
  <c r="T21" i="9"/>
  <c r="U23" i="10"/>
  <c r="T23" i="10"/>
  <c r="U56" i="12"/>
  <c r="T56" i="12"/>
  <c r="E73" i="12"/>
  <c r="T86" i="12"/>
  <c r="U86" i="12"/>
  <c r="U91" i="13"/>
  <c r="T91" i="13"/>
  <c r="U15" i="14"/>
  <c r="T15" i="14"/>
  <c r="U27" i="12"/>
  <c r="T27" i="12"/>
  <c r="U36" i="13"/>
  <c r="T36" i="13"/>
  <c r="E16" i="1"/>
  <c r="E25" i="1"/>
  <c r="P31" i="1"/>
  <c r="S60" i="1"/>
  <c r="P68" i="1"/>
  <c r="E73" i="1"/>
  <c r="U89" i="1"/>
  <c r="Q31" i="2"/>
  <c r="S34" i="2"/>
  <c r="E54" i="2"/>
  <c r="E68" i="2"/>
  <c r="U71" i="2"/>
  <c r="S72" i="2"/>
  <c r="U30" i="3"/>
  <c r="U37" i="3"/>
  <c r="U47" i="3"/>
  <c r="E74" i="3"/>
  <c r="U29" i="4"/>
  <c r="T57" i="4"/>
  <c r="T66" i="4"/>
  <c r="T93" i="4"/>
  <c r="E25" i="5"/>
  <c r="P41" i="5"/>
  <c r="Q41" i="5"/>
  <c r="T49" i="5"/>
  <c r="P73" i="5"/>
  <c r="R73" i="5"/>
  <c r="P16" i="6"/>
  <c r="R16" i="6"/>
  <c r="R34" i="6"/>
  <c r="Q67" i="6"/>
  <c r="S67" i="6"/>
  <c r="T30" i="7"/>
  <c r="U37" i="7"/>
  <c r="T56" i="7"/>
  <c r="T70" i="7"/>
  <c r="T89" i="7"/>
  <c r="T9" i="8"/>
  <c r="P25" i="8"/>
  <c r="U45" i="8"/>
  <c r="T66" i="8"/>
  <c r="U86" i="8"/>
  <c r="U37" i="9"/>
  <c r="T37" i="9"/>
  <c r="U91" i="9"/>
  <c r="T91" i="9"/>
  <c r="U53" i="10"/>
  <c r="T53" i="10"/>
  <c r="U50" i="11"/>
  <c r="T50" i="11"/>
  <c r="U94" i="11"/>
  <c r="T94" i="11"/>
  <c r="U44" i="13"/>
  <c r="T44" i="13"/>
  <c r="U52" i="13"/>
  <c r="T52" i="13"/>
  <c r="U64" i="13"/>
  <c r="T64" i="13"/>
  <c r="T12" i="14"/>
  <c r="U12" i="14"/>
  <c r="U29" i="14"/>
  <c r="T29" i="14"/>
  <c r="U90" i="14"/>
  <c r="T90" i="14"/>
  <c r="U12" i="15"/>
  <c r="T12" i="15"/>
  <c r="T65" i="15"/>
  <c r="U65" i="15"/>
  <c r="U27" i="16"/>
  <c r="T27" i="16"/>
  <c r="P73" i="2"/>
  <c r="P34" i="3"/>
  <c r="P87" i="4"/>
  <c r="R41" i="5"/>
  <c r="Q67" i="5"/>
  <c r="Q16" i="6"/>
  <c r="S72" i="6"/>
  <c r="E72" i="7"/>
  <c r="U94" i="7"/>
  <c r="R16" i="8"/>
  <c r="Q34" i="8"/>
  <c r="P54" i="8"/>
  <c r="E67" i="8"/>
  <c r="R72" i="8"/>
  <c r="U49" i="9"/>
  <c r="T49" i="9"/>
  <c r="U11" i="10"/>
  <c r="T11" i="10"/>
  <c r="U50" i="10"/>
  <c r="T50" i="10"/>
  <c r="U66" i="10"/>
  <c r="T66" i="10"/>
  <c r="E16" i="11"/>
  <c r="U37" i="13"/>
  <c r="T37" i="13"/>
  <c r="T49" i="13"/>
  <c r="U49" i="13"/>
  <c r="U39" i="14"/>
  <c r="T39" i="14"/>
  <c r="U27" i="15"/>
  <c r="T27" i="15"/>
  <c r="U52" i="15"/>
  <c r="T52" i="15"/>
  <c r="U12" i="16"/>
  <c r="T12" i="16"/>
  <c r="U46" i="16"/>
  <c r="T46" i="16"/>
  <c r="T86" i="21"/>
  <c r="U86" i="21"/>
  <c r="O114" i="23"/>
  <c r="O115" i="23"/>
  <c r="T21" i="1"/>
  <c r="T38" i="1"/>
  <c r="U94" i="1"/>
  <c r="T13" i="2"/>
  <c r="T19" i="2"/>
  <c r="T24" i="2"/>
  <c r="T47" i="2"/>
  <c r="T65" i="2"/>
  <c r="E67" i="2"/>
  <c r="Q73" i="2"/>
  <c r="T93" i="2"/>
  <c r="T9" i="3"/>
  <c r="T19" i="3"/>
  <c r="T28" i="3"/>
  <c r="Q34" i="3"/>
  <c r="Q41" i="3"/>
  <c r="U41" i="3" s="1"/>
  <c r="T45" i="3"/>
  <c r="T52" i="3"/>
  <c r="T57" i="3"/>
  <c r="T10" i="4"/>
  <c r="R31" i="4"/>
  <c r="T37" i="4"/>
  <c r="P41" i="4"/>
  <c r="U50" i="4"/>
  <c r="R68" i="4"/>
  <c r="U70" i="4"/>
  <c r="R72" i="4"/>
  <c r="T89" i="4"/>
  <c r="T9" i="5"/>
  <c r="T21" i="5"/>
  <c r="T40" i="5"/>
  <c r="T63" i="5"/>
  <c r="T28" i="6"/>
  <c r="U46" i="6"/>
  <c r="S54" i="6"/>
  <c r="U66" i="6"/>
  <c r="T70" i="6"/>
  <c r="T88" i="6"/>
  <c r="T96" i="6"/>
  <c r="U10" i="7"/>
  <c r="T28" i="7"/>
  <c r="U48" i="7"/>
  <c r="T65" i="7"/>
  <c r="S16" i="8"/>
  <c r="Q31" i="8"/>
  <c r="P34" i="8"/>
  <c r="T43" i="8"/>
  <c r="S72" i="8"/>
  <c r="T91" i="8"/>
  <c r="T15" i="9"/>
  <c r="T63" i="10"/>
  <c r="U63" i="10"/>
  <c r="T13" i="11"/>
  <c r="U13" i="11"/>
  <c r="U22" i="14"/>
  <c r="T22" i="14"/>
  <c r="O114" i="5"/>
  <c r="O115" i="5"/>
  <c r="U10" i="1"/>
  <c r="U27" i="1"/>
  <c r="E54" i="1"/>
  <c r="P67" i="1"/>
  <c r="S72" i="1"/>
  <c r="U10" i="2"/>
  <c r="U29" i="2"/>
  <c r="R73" i="2"/>
  <c r="R34" i="3"/>
  <c r="R72" i="3"/>
  <c r="S31" i="4"/>
  <c r="T39" i="4"/>
  <c r="Q41" i="4"/>
  <c r="S72" i="4"/>
  <c r="U27" i="5"/>
  <c r="R34" i="5"/>
  <c r="E54" i="5"/>
  <c r="T59" i="5"/>
  <c r="U86" i="5"/>
  <c r="U95" i="5"/>
  <c r="U15" i="6"/>
  <c r="S16" i="6"/>
  <c r="T22" i="6"/>
  <c r="P31" i="6"/>
  <c r="R31" i="6"/>
  <c r="T39" i="6"/>
  <c r="R54" i="6"/>
  <c r="E67" i="6"/>
  <c r="P73" i="6"/>
  <c r="P34" i="7"/>
  <c r="R34" i="7"/>
  <c r="E67" i="7"/>
  <c r="R68" i="7"/>
  <c r="T86" i="7"/>
  <c r="T95" i="7"/>
  <c r="T15" i="8"/>
  <c r="T24" i="8"/>
  <c r="S34" i="8"/>
  <c r="U50" i="8"/>
  <c r="U11" i="9"/>
  <c r="T27" i="9"/>
  <c r="U29" i="9"/>
  <c r="T29" i="9"/>
  <c r="U24" i="11"/>
  <c r="T24" i="11"/>
  <c r="U40" i="11"/>
  <c r="T40" i="11"/>
  <c r="R73" i="11"/>
  <c r="U93" i="11"/>
  <c r="T93" i="11"/>
  <c r="U63" i="12"/>
  <c r="T63" i="12"/>
  <c r="U33" i="13"/>
  <c r="U57" i="13"/>
  <c r="T57" i="13"/>
  <c r="U89" i="14"/>
  <c r="T89" i="14"/>
  <c r="U11" i="15"/>
  <c r="T11" i="15"/>
  <c r="U64" i="15"/>
  <c r="T64" i="15"/>
  <c r="T19" i="16"/>
  <c r="U19" i="16"/>
  <c r="U40" i="16"/>
  <c r="T40" i="16"/>
  <c r="U71" i="23"/>
  <c r="T71" i="23"/>
  <c r="G114" i="23"/>
  <c r="U39" i="9"/>
  <c r="T59" i="9"/>
  <c r="T65" i="9"/>
  <c r="E72" i="9"/>
  <c r="T88" i="9"/>
  <c r="U93" i="9"/>
  <c r="T96" i="9"/>
  <c r="U33" i="10"/>
  <c r="U48" i="10"/>
  <c r="T89" i="10"/>
  <c r="T22" i="11"/>
  <c r="U45" i="11"/>
  <c r="T52" i="11"/>
  <c r="T63" i="11"/>
  <c r="U96" i="11"/>
  <c r="T23" i="12"/>
  <c r="T29" i="12"/>
  <c r="E31" i="12"/>
  <c r="P34" i="12"/>
  <c r="R34" i="12"/>
  <c r="T66" i="12"/>
  <c r="T70" i="12"/>
  <c r="S87" i="12"/>
  <c r="U45" i="13"/>
  <c r="T47" i="13"/>
  <c r="E72" i="13"/>
  <c r="Q41" i="14"/>
  <c r="E54" i="14"/>
  <c r="E68" i="14"/>
  <c r="E34" i="15"/>
  <c r="U53" i="16"/>
  <c r="T53" i="16"/>
  <c r="P41" i="18"/>
  <c r="R41" i="18"/>
  <c r="T18" i="19"/>
  <c r="U18" i="19"/>
  <c r="U111" i="5"/>
  <c r="T111" i="5"/>
  <c r="R34" i="9"/>
  <c r="E60" i="9"/>
  <c r="E67" i="9"/>
  <c r="T92" i="9"/>
  <c r="U10" i="10"/>
  <c r="T12" i="10"/>
  <c r="T20" i="10"/>
  <c r="U37" i="10"/>
  <c r="T47" i="10"/>
  <c r="U51" i="10"/>
  <c r="T71" i="10"/>
  <c r="E73" i="10"/>
  <c r="R87" i="10"/>
  <c r="T21" i="11"/>
  <c r="U56" i="11"/>
  <c r="T62" i="11"/>
  <c r="T95" i="11"/>
  <c r="R16" i="12"/>
  <c r="U19" i="12"/>
  <c r="T22" i="12"/>
  <c r="E25" i="12"/>
  <c r="T43" i="12"/>
  <c r="T52" i="12"/>
  <c r="Q54" i="12"/>
  <c r="T65" i="12"/>
  <c r="E72" i="12"/>
  <c r="T88" i="12"/>
  <c r="U94" i="12"/>
  <c r="T96" i="12"/>
  <c r="T27" i="13"/>
  <c r="T33" i="13"/>
  <c r="T46" i="13"/>
  <c r="T66" i="13"/>
  <c r="T96" i="13"/>
  <c r="R41" i="14"/>
  <c r="U63" i="14"/>
  <c r="T66" i="14"/>
  <c r="T92" i="14"/>
  <c r="U14" i="15"/>
  <c r="T21" i="15"/>
  <c r="T37" i="15"/>
  <c r="T39" i="15"/>
  <c r="U45" i="15"/>
  <c r="T48" i="15"/>
  <c r="S73" i="15"/>
  <c r="S73" i="16"/>
  <c r="Q73" i="16"/>
  <c r="T36" i="17"/>
  <c r="U36" i="17"/>
  <c r="U50" i="19"/>
  <c r="T50" i="19"/>
  <c r="S73" i="19"/>
  <c r="Q73" i="19"/>
  <c r="U89" i="20"/>
  <c r="T89" i="20"/>
  <c r="U47" i="22"/>
  <c r="T47" i="22"/>
  <c r="T94" i="22"/>
  <c r="U94" i="22"/>
  <c r="U21" i="23"/>
  <c r="T21" i="23"/>
  <c r="T45" i="9"/>
  <c r="U50" i="9"/>
  <c r="P73" i="9"/>
  <c r="T19" i="10"/>
  <c r="U39" i="10"/>
  <c r="R16" i="11"/>
  <c r="T20" i="11"/>
  <c r="E31" i="11"/>
  <c r="P87" i="11"/>
  <c r="T57" i="12"/>
  <c r="T64" i="12"/>
  <c r="R73" i="12"/>
  <c r="T95" i="12"/>
  <c r="T10" i="13"/>
  <c r="T58" i="13"/>
  <c r="T65" i="13"/>
  <c r="S73" i="13"/>
  <c r="U92" i="13"/>
  <c r="T95" i="13"/>
  <c r="U10" i="14"/>
  <c r="U23" i="14"/>
  <c r="U40" i="14"/>
  <c r="U59" i="14"/>
  <c r="U37" i="15"/>
  <c r="Q72" i="15"/>
  <c r="E25" i="16"/>
  <c r="T25" i="16" s="1"/>
  <c r="R41" i="16"/>
  <c r="T71" i="16"/>
  <c r="U71" i="16"/>
  <c r="T71" i="19"/>
  <c r="U71" i="19"/>
  <c r="U51" i="20"/>
  <c r="T51" i="20"/>
  <c r="T103" i="16"/>
  <c r="U103" i="16"/>
  <c r="T103" i="14"/>
  <c r="U103" i="14"/>
  <c r="U109" i="5"/>
  <c r="T109" i="5"/>
  <c r="Q41" i="9"/>
  <c r="T13" i="10"/>
  <c r="E25" i="10"/>
  <c r="U25" i="10" s="1"/>
  <c r="T94" i="10"/>
  <c r="P41" i="12"/>
  <c r="R41" i="12"/>
  <c r="T93" i="12"/>
  <c r="R16" i="13"/>
  <c r="E34" i="13"/>
  <c r="E54" i="13"/>
  <c r="E67" i="13"/>
  <c r="R16" i="14"/>
  <c r="U33" i="14"/>
  <c r="R34" i="14"/>
  <c r="E41" i="14"/>
  <c r="U10" i="15"/>
  <c r="Q68" i="15"/>
  <c r="E16" i="16"/>
  <c r="R34" i="16"/>
  <c r="U92" i="17"/>
  <c r="T92" i="17"/>
  <c r="E67" i="18"/>
  <c r="T13" i="20"/>
  <c r="U53" i="21"/>
  <c r="T53" i="21"/>
  <c r="Q74" i="22"/>
  <c r="S74" i="22"/>
  <c r="S41" i="23"/>
  <c r="H114" i="22"/>
  <c r="U98" i="22"/>
  <c r="T98" i="22"/>
  <c r="S34" i="9"/>
  <c r="E54" i="9"/>
  <c r="P72" i="9"/>
  <c r="R73" i="9"/>
  <c r="P87" i="9"/>
  <c r="R73" i="10"/>
  <c r="P31" i="12"/>
  <c r="R31" i="12"/>
  <c r="S16" i="13"/>
  <c r="R31" i="13"/>
  <c r="R72" i="13"/>
  <c r="P72" i="13"/>
  <c r="Q87" i="13"/>
  <c r="S16" i="14"/>
  <c r="Q16" i="15"/>
  <c r="P25" i="15"/>
  <c r="S34" i="15"/>
  <c r="S74" i="15"/>
  <c r="T58" i="16"/>
  <c r="U58" i="16"/>
  <c r="U14" i="17"/>
  <c r="T14" i="17"/>
  <c r="U48" i="18"/>
  <c r="T48" i="18"/>
  <c r="U12" i="21"/>
  <c r="T12" i="21"/>
  <c r="T43" i="22"/>
  <c r="U43" i="22"/>
  <c r="J114" i="2"/>
  <c r="E34" i="9"/>
  <c r="S68" i="9"/>
  <c r="T70" i="9"/>
  <c r="Q87" i="9"/>
  <c r="Q114" i="9" s="1"/>
  <c r="T22" i="10"/>
  <c r="U94" i="10"/>
  <c r="U37" i="11"/>
  <c r="T43" i="11"/>
  <c r="T14" i="12"/>
  <c r="P72" i="12"/>
  <c r="R72" i="12"/>
  <c r="U21" i="13"/>
  <c r="S31" i="13"/>
  <c r="S72" i="13"/>
  <c r="E73" i="13"/>
  <c r="R87" i="13"/>
  <c r="T90" i="13"/>
  <c r="T21" i="14"/>
  <c r="Q25" i="14"/>
  <c r="E31" i="14"/>
  <c r="T38" i="14"/>
  <c r="U43" i="14"/>
  <c r="U51" i="14"/>
  <c r="P60" i="14"/>
  <c r="S68" i="14"/>
  <c r="R72" i="14"/>
  <c r="R74" i="14"/>
  <c r="R25" i="15"/>
  <c r="U56" i="15"/>
  <c r="E72" i="15"/>
  <c r="E34" i="16"/>
  <c r="T34" i="16" s="1"/>
  <c r="U92" i="19"/>
  <c r="T92" i="19"/>
  <c r="T49" i="21"/>
  <c r="U49" i="21"/>
  <c r="U65" i="21"/>
  <c r="T65" i="21"/>
  <c r="E81" i="13"/>
  <c r="J114" i="20"/>
  <c r="H114" i="12"/>
  <c r="Q16" i="17"/>
  <c r="T28" i="17"/>
  <c r="R34" i="17"/>
  <c r="T45" i="17"/>
  <c r="U58" i="17"/>
  <c r="T70" i="17"/>
  <c r="U90" i="17"/>
  <c r="E16" i="18"/>
  <c r="T36" i="18"/>
  <c r="U93" i="18"/>
  <c r="U15" i="19"/>
  <c r="E25" i="19"/>
  <c r="U13" i="20"/>
  <c r="T19" i="20"/>
  <c r="S34" i="20"/>
  <c r="E68" i="20"/>
  <c r="T93" i="20"/>
  <c r="T27" i="21"/>
  <c r="E41" i="21"/>
  <c r="T56" i="21"/>
  <c r="Q67" i="21"/>
  <c r="S67" i="21"/>
  <c r="P31" i="22"/>
  <c r="R31" i="22"/>
  <c r="E81" i="20"/>
  <c r="E81" i="19"/>
  <c r="T109" i="1"/>
  <c r="U102" i="22"/>
  <c r="I114" i="21"/>
  <c r="U108" i="21"/>
  <c r="E97" i="20"/>
  <c r="U97" i="20" s="1"/>
  <c r="U110" i="15"/>
  <c r="T111" i="13"/>
  <c r="U111" i="12"/>
  <c r="U109" i="11"/>
  <c r="V114" i="4"/>
  <c r="U103" i="2"/>
  <c r="T62" i="16"/>
  <c r="Q74" i="16"/>
  <c r="U74" i="16" s="1"/>
  <c r="P16" i="17"/>
  <c r="T57" i="17"/>
  <c r="U70" i="17"/>
  <c r="T71" i="17"/>
  <c r="R72" i="17"/>
  <c r="T89" i="17"/>
  <c r="U91" i="17"/>
  <c r="U10" i="18"/>
  <c r="T22" i="18"/>
  <c r="T40" i="18"/>
  <c r="R73" i="18"/>
  <c r="Q31" i="19"/>
  <c r="T39" i="19"/>
  <c r="T52" i="19"/>
  <c r="U57" i="19"/>
  <c r="E16" i="20"/>
  <c r="R41" i="20"/>
  <c r="T14" i="21"/>
  <c r="U33" i="21"/>
  <c r="U37" i="21"/>
  <c r="T43" i="21"/>
  <c r="T59" i="21"/>
  <c r="U93" i="21"/>
  <c r="T95" i="21"/>
  <c r="T14" i="22"/>
  <c r="Q31" i="22"/>
  <c r="S31" i="22"/>
  <c r="P73" i="22"/>
  <c r="Q73" i="22"/>
  <c r="T88" i="22"/>
  <c r="T36" i="23"/>
  <c r="U90" i="23"/>
  <c r="U94" i="23"/>
  <c r="E81" i="12"/>
  <c r="U99" i="18"/>
  <c r="T104" i="18"/>
  <c r="T106" i="18"/>
  <c r="U105" i="16"/>
  <c r="T103" i="15"/>
  <c r="U107" i="11"/>
  <c r="C114" i="8"/>
  <c r="L114" i="8"/>
  <c r="R114" i="8" s="1"/>
  <c r="U109" i="8"/>
  <c r="D114" i="7"/>
  <c r="U101" i="5"/>
  <c r="U101" i="2"/>
  <c r="T111" i="2"/>
  <c r="U10" i="17"/>
  <c r="T56" i="17"/>
  <c r="T33" i="18"/>
  <c r="T38" i="19"/>
  <c r="Q54" i="19"/>
  <c r="U63" i="19"/>
  <c r="Q72" i="19"/>
  <c r="U18" i="20"/>
  <c r="P25" i="21"/>
  <c r="R25" i="21"/>
  <c r="E60" i="21"/>
  <c r="P73" i="21"/>
  <c r="T30" i="22"/>
  <c r="U45" i="22"/>
  <c r="U51" i="22"/>
  <c r="U70" i="22"/>
  <c r="U14" i="23"/>
  <c r="P31" i="23"/>
  <c r="U33" i="23"/>
  <c r="T47" i="23"/>
  <c r="E67" i="23"/>
  <c r="F114" i="1"/>
  <c r="W114" i="11"/>
  <c r="H114" i="4"/>
  <c r="R72" i="16"/>
  <c r="U11" i="17"/>
  <c r="T15" i="17"/>
  <c r="R16" i="17"/>
  <c r="E72" i="17"/>
  <c r="T39" i="18"/>
  <c r="T94" i="18"/>
  <c r="Q34" i="19"/>
  <c r="U51" i="19"/>
  <c r="T62" i="19"/>
  <c r="R72" i="19"/>
  <c r="E73" i="19"/>
  <c r="T93" i="19"/>
  <c r="Q25" i="21"/>
  <c r="P41" i="21"/>
  <c r="Q73" i="21"/>
  <c r="Q25" i="22"/>
  <c r="E54" i="23"/>
  <c r="U59" i="23"/>
  <c r="T89" i="23"/>
  <c r="E81" i="15"/>
  <c r="T105" i="19"/>
  <c r="B114" i="9"/>
  <c r="K114" i="9"/>
  <c r="F114" i="6"/>
  <c r="G114" i="5"/>
  <c r="T33" i="17"/>
  <c r="S25" i="18"/>
  <c r="E41" i="18"/>
  <c r="Q60" i="18"/>
  <c r="R25" i="20"/>
  <c r="T33" i="20"/>
  <c r="S73" i="20"/>
  <c r="R72" i="22"/>
  <c r="E81" i="2"/>
  <c r="W114" i="3"/>
  <c r="T57" i="16"/>
  <c r="U66" i="16"/>
  <c r="T70" i="16"/>
  <c r="U37" i="17"/>
  <c r="S73" i="17"/>
  <c r="U38" i="18"/>
  <c r="R72" i="18"/>
  <c r="T93" i="18"/>
  <c r="P16" i="19"/>
  <c r="R16" i="19"/>
  <c r="U46" i="19"/>
  <c r="T49" i="19"/>
  <c r="U66" i="19"/>
  <c r="T70" i="19"/>
  <c r="T88" i="19"/>
  <c r="U94" i="19"/>
  <c r="T96" i="19"/>
  <c r="Q25" i="20"/>
  <c r="S25" i="20"/>
  <c r="T29" i="20"/>
  <c r="T38" i="20"/>
  <c r="T50" i="20"/>
  <c r="R54" i="20"/>
  <c r="T58" i="20"/>
  <c r="S72" i="20"/>
  <c r="P74" i="20"/>
  <c r="T10" i="21"/>
  <c r="Q16" i="21"/>
  <c r="S16" i="21"/>
  <c r="T23" i="21"/>
  <c r="P72" i="21"/>
  <c r="T28" i="22"/>
  <c r="Q34" i="22"/>
  <c r="P41" i="22"/>
  <c r="R41" i="22"/>
  <c r="T46" i="22"/>
  <c r="T53" i="22"/>
  <c r="T57" i="22"/>
  <c r="U63" i="22"/>
  <c r="P67" i="22"/>
  <c r="R67" i="22"/>
  <c r="T71" i="22"/>
  <c r="Q72" i="22"/>
  <c r="T9" i="23"/>
  <c r="Q16" i="23"/>
  <c r="U16" i="23" s="1"/>
  <c r="T20" i="23"/>
  <c r="T30" i="23"/>
  <c r="U43" i="23"/>
  <c r="T49" i="23"/>
  <c r="E68" i="23"/>
  <c r="S87" i="23"/>
  <c r="V114" i="22"/>
  <c r="H114" i="13"/>
  <c r="E67" i="16"/>
  <c r="P73" i="16"/>
  <c r="U19" i="17"/>
  <c r="E60" i="17"/>
  <c r="E67" i="17"/>
  <c r="P87" i="17"/>
  <c r="T91" i="17"/>
  <c r="T93" i="17"/>
  <c r="U52" i="18"/>
  <c r="U59" i="18"/>
  <c r="T10" i="19"/>
  <c r="Q16" i="19"/>
  <c r="S16" i="19"/>
  <c r="U29" i="19"/>
  <c r="E34" i="19"/>
  <c r="E67" i="19"/>
  <c r="P73" i="19"/>
  <c r="E31" i="20"/>
  <c r="Q34" i="20"/>
  <c r="T52" i="20"/>
  <c r="T71" i="20"/>
  <c r="Q74" i="20"/>
  <c r="T92" i="20"/>
  <c r="E54" i="21"/>
  <c r="Q72" i="21"/>
  <c r="E73" i="21"/>
  <c r="E25" i="22"/>
  <c r="R34" i="22"/>
  <c r="Q41" i="22"/>
  <c r="S41" i="22"/>
  <c r="Q67" i="22"/>
  <c r="R74" i="22"/>
  <c r="E31" i="23"/>
  <c r="P41" i="23"/>
  <c r="R41" i="23"/>
  <c r="E81" i="1"/>
  <c r="R97" i="23"/>
  <c r="W114" i="21"/>
  <c r="B114" i="19"/>
  <c r="K114" i="19"/>
  <c r="C114" i="18"/>
  <c r="L114" i="18"/>
  <c r="R114" i="18" s="1"/>
  <c r="G114" i="15"/>
  <c r="I114" i="3"/>
  <c r="U48" i="23"/>
  <c r="T58" i="23"/>
  <c r="R74" i="23"/>
  <c r="U103" i="23"/>
  <c r="E68" i="22"/>
  <c r="P54" i="22"/>
  <c r="E74" i="22"/>
  <c r="T58" i="22"/>
  <c r="P60" i="22"/>
  <c r="R60" i="22"/>
  <c r="P68" i="22"/>
  <c r="Q68" i="22"/>
  <c r="U68" i="22" s="1"/>
  <c r="T108" i="22"/>
  <c r="P54" i="21"/>
  <c r="R54" i="21"/>
  <c r="E68" i="21"/>
  <c r="Q74" i="21"/>
  <c r="R74" i="21"/>
  <c r="Q60" i="21"/>
  <c r="P68" i="21"/>
  <c r="T68" i="21" s="1"/>
  <c r="T99" i="21"/>
  <c r="T109" i="21"/>
  <c r="T98" i="21"/>
  <c r="E81" i="21"/>
  <c r="E54" i="20"/>
  <c r="S68" i="20"/>
  <c r="R74" i="20"/>
  <c r="S74" i="20"/>
  <c r="E60" i="20"/>
  <c r="R68" i="20"/>
  <c r="U107" i="20"/>
  <c r="P54" i="19"/>
  <c r="R54" i="19"/>
  <c r="E68" i="19"/>
  <c r="P60" i="19"/>
  <c r="R60" i="19"/>
  <c r="E74" i="19"/>
  <c r="U98" i="19"/>
  <c r="U108" i="19"/>
  <c r="U106" i="19"/>
  <c r="T111" i="19"/>
  <c r="T86" i="19"/>
  <c r="Q54" i="18"/>
  <c r="P74" i="18"/>
  <c r="T74" i="18" s="1"/>
  <c r="R74" i="18"/>
  <c r="Q68" i="18"/>
  <c r="Q74" i="18"/>
  <c r="S74" i="18"/>
  <c r="T102" i="18"/>
  <c r="E81" i="18"/>
  <c r="U86" i="18"/>
  <c r="E68" i="17"/>
  <c r="S68" i="17"/>
  <c r="Q60" i="17"/>
  <c r="S60" i="17"/>
  <c r="R74" i="17"/>
  <c r="T59" i="17"/>
  <c r="S74" i="17"/>
  <c r="U103" i="17"/>
  <c r="E68" i="16"/>
  <c r="S74" i="16"/>
  <c r="R74" i="16"/>
  <c r="S68" i="16"/>
  <c r="E74" i="16"/>
  <c r="U102" i="16"/>
  <c r="U112" i="16"/>
  <c r="T86" i="16"/>
  <c r="E81" i="16"/>
  <c r="R68" i="15"/>
  <c r="P54" i="15"/>
  <c r="R54" i="15"/>
  <c r="R74" i="15"/>
  <c r="S68" i="15"/>
  <c r="U102" i="15"/>
  <c r="U112" i="15"/>
  <c r="R68" i="14"/>
  <c r="T48" i="14"/>
  <c r="S74" i="14"/>
  <c r="R60" i="14"/>
  <c r="Q74" i="14"/>
  <c r="T58" i="14"/>
  <c r="E60" i="14"/>
  <c r="U101" i="14"/>
  <c r="S97" i="14"/>
  <c r="U109" i="14"/>
  <c r="T48" i="13"/>
  <c r="R68" i="13"/>
  <c r="Q60" i="13"/>
  <c r="S68" i="13"/>
  <c r="R74" i="13"/>
  <c r="T100" i="13"/>
  <c r="T105" i="13"/>
  <c r="T110" i="13"/>
  <c r="T86" i="13"/>
  <c r="R68" i="12"/>
  <c r="Q68" i="12"/>
  <c r="E74" i="12"/>
  <c r="E68" i="12"/>
  <c r="R74" i="12"/>
  <c r="U58" i="12"/>
  <c r="S97" i="12"/>
  <c r="T105" i="12"/>
  <c r="P54" i="11"/>
  <c r="R54" i="11"/>
  <c r="T48" i="11"/>
  <c r="E54" i="11"/>
  <c r="P68" i="11"/>
  <c r="R68" i="11"/>
  <c r="E74" i="11"/>
  <c r="S68" i="11"/>
  <c r="T59" i="11"/>
  <c r="E68" i="11"/>
  <c r="S74" i="11"/>
  <c r="T99" i="11"/>
  <c r="T101" i="11"/>
  <c r="T86" i="11"/>
  <c r="Q74" i="10"/>
  <c r="E68" i="10"/>
  <c r="E60" i="10"/>
  <c r="R68" i="10"/>
  <c r="U101" i="10"/>
  <c r="T106" i="10"/>
  <c r="T108" i="10"/>
  <c r="T100" i="10"/>
  <c r="E81" i="10"/>
  <c r="E74" i="9"/>
  <c r="P68" i="9"/>
  <c r="P54" i="9"/>
  <c r="R54" i="9"/>
  <c r="R68" i="9"/>
  <c r="S74" i="9"/>
  <c r="T99" i="9"/>
  <c r="U107" i="9"/>
  <c r="U105" i="9"/>
  <c r="R54" i="8"/>
  <c r="P68" i="8"/>
  <c r="Q74" i="8"/>
  <c r="U74" i="8" s="1"/>
  <c r="U48" i="8"/>
  <c r="E68" i="8"/>
  <c r="Q68" i="8"/>
  <c r="U68" i="8" s="1"/>
  <c r="S68" i="8"/>
  <c r="R68" i="8"/>
  <c r="P74" i="8"/>
  <c r="U59" i="8"/>
  <c r="R74" i="8"/>
  <c r="U99" i="8"/>
  <c r="U98" i="8"/>
  <c r="E74" i="7"/>
  <c r="E54" i="7"/>
  <c r="E68" i="7"/>
  <c r="S60" i="7"/>
  <c r="U59" i="7"/>
  <c r="R74" i="7"/>
  <c r="T58" i="7"/>
  <c r="E60" i="7"/>
  <c r="T60" i="7" s="1"/>
  <c r="U100" i="7"/>
  <c r="E54" i="6"/>
  <c r="S68" i="6"/>
  <c r="R68" i="6"/>
  <c r="P54" i="6"/>
  <c r="T54" i="6" s="1"/>
  <c r="P68" i="6"/>
  <c r="R74" i="6"/>
  <c r="E68" i="6"/>
  <c r="S74" i="6"/>
  <c r="U107" i="6"/>
  <c r="U105" i="6"/>
  <c r="U112" i="6"/>
  <c r="U110" i="6"/>
  <c r="T86" i="6"/>
  <c r="E74" i="5"/>
  <c r="P54" i="5"/>
  <c r="R54" i="5"/>
  <c r="T48" i="5"/>
  <c r="E60" i="5"/>
  <c r="P68" i="5"/>
  <c r="R68" i="5"/>
  <c r="P74" i="5"/>
  <c r="T74" i="5" s="1"/>
  <c r="R74" i="5"/>
  <c r="Q74" i="5"/>
  <c r="U74" i="5" s="1"/>
  <c r="S74" i="5"/>
  <c r="E68" i="5"/>
  <c r="T103" i="5"/>
  <c r="E81" i="5"/>
  <c r="R54" i="4"/>
  <c r="P60" i="4"/>
  <c r="R60" i="4"/>
  <c r="Q68" i="4"/>
  <c r="P74" i="4"/>
  <c r="T74" i="4" s="1"/>
  <c r="Q60" i="4"/>
  <c r="S60" i="4"/>
  <c r="Q74" i="4"/>
  <c r="U74" i="4" s="1"/>
  <c r="S68" i="4"/>
  <c r="R74" i="4"/>
  <c r="S74" i="4"/>
  <c r="T59" i="4"/>
  <c r="E74" i="4"/>
  <c r="T108" i="4"/>
  <c r="T110" i="4"/>
  <c r="E81" i="4"/>
  <c r="E68" i="3"/>
  <c r="S68" i="3"/>
  <c r="S74" i="3"/>
  <c r="P68" i="3"/>
  <c r="T68" i="3" s="1"/>
  <c r="T99" i="3"/>
  <c r="T101" i="3"/>
  <c r="T86" i="3"/>
  <c r="E81" i="3"/>
  <c r="P54" i="2"/>
  <c r="P68" i="2"/>
  <c r="Q68" i="2"/>
  <c r="P74" i="2"/>
  <c r="E60" i="2"/>
  <c r="U60" i="2" s="1"/>
  <c r="R68" i="2"/>
  <c r="Q74" i="2"/>
  <c r="U74" i="2" s="1"/>
  <c r="S97" i="2"/>
  <c r="U109" i="2"/>
  <c r="T86" i="2"/>
  <c r="Q54" i="1"/>
  <c r="R68" i="1"/>
  <c r="E68" i="1"/>
  <c r="Q74" i="1"/>
  <c r="U74" i="1" s="1"/>
  <c r="S74" i="1"/>
  <c r="T58" i="1"/>
  <c r="E60" i="1"/>
  <c r="T60" i="1" s="1"/>
  <c r="E74" i="1"/>
  <c r="T107" i="1"/>
  <c r="U31" i="2"/>
  <c r="T31" i="2"/>
  <c r="T31" i="1"/>
  <c r="U31" i="1"/>
  <c r="T34" i="3"/>
  <c r="U34" i="3"/>
  <c r="U34" i="1"/>
  <c r="U60" i="3"/>
  <c r="T60" i="3"/>
  <c r="U25" i="1"/>
  <c r="T25" i="1"/>
  <c r="U31" i="3"/>
  <c r="T31" i="3"/>
  <c r="P25" i="2"/>
  <c r="Q67" i="3"/>
  <c r="U66" i="5"/>
  <c r="T66" i="5"/>
  <c r="P72" i="7"/>
  <c r="U67" i="1"/>
  <c r="T67" i="1"/>
  <c r="U11" i="7"/>
  <c r="T11" i="7"/>
  <c r="U52" i="8"/>
  <c r="T52" i="8"/>
  <c r="U67" i="13"/>
  <c r="T67" i="13"/>
  <c r="U62" i="13"/>
  <c r="T62" i="13"/>
  <c r="Q41" i="1"/>
  <c r="U41" i="1" s="1"/>
  <c r="Q87" i="1"/>
  <c r="Q16" i="2"/>
  <c r="Q54" i="2"/>
  <c r="U54" i="2" s="1"/>
  <c r="S68" i="2"/>
  <c r="S73" i="2"/>
  <c r="S74" i="2"/>
  <c r="E87" i="2"/>
  <c r="E115" i="2" s="1"/>
  <c r="P16" i="3"/>
  <c r="T16" i="3" s="1"/>
  <c r="P25" i="3"/>
  <c r="P54" i="3"/>
  <c r="R68" i="3"/>
  <c r="U27" i="4"/>
  <c r="T27" i="4"/>
  <c r="U18" i="5"/>
  <c r="T18" i="5"/>
  <c r="U31" i="5"/>
  <c r="T31" i="5"/>
  <c r="P25" i="6"/>
  <c r="T34" i="7"/>
  <c r="U39" i="7"/>
  <c r="T39" i="7"/>
  <c r="U60" i="7"/>
  <c r="T25" i="9"/>
  <c r="U25" i="9"/>
  <c r="U49" i="16"/>
  <c r="T49" i="16"/>
  <c r="T31" i="23"/>
  <c r="T87" i="14"/>
  <c r="P114" i="14"/>
  <c r="P115" i="14"/>
  <c r="T68" i="1"/>
  <c r="U16" i="1"/>
  <c r="T16" i="1"/>
  <c r="U68" i="1"/>
  <c r="S34" i="1"/>
  <c r="P87" i="1"/>
  <c r="Q25" i="2"/>
  <c r="Q68" i="3"/>
  <c r="R41" i="1"/>
  <c r="U73" i="1"/>
  <c r="T73" i="1"/>
  <c r="U72" i="1"/>
  <c r="T72" i="1"/>
  <c r="R87" i="1"/>
  <c r="R16" i="2"/>
  <c r="P60" i="2"/>
  <c r="T73" i="2"/>
  <c r="U72" i="2"/>
  <c r="T72" i="2"/>
  <c r="U73" i="2"/>
  <c r="P87" i="2"/>
  <c r="Q25" i="3"/>
  <c r="U51" i="3"/>
  <c r="T51" i="3"/>
  <c r="Q54" i="3"/>
  <c r="P60" i="3"/>
  <c r="U93" i="3"/>
  <c r="T93" i="3"/>
  <c r="U13" i="4"/>
  <c r="T13" i="4"/>
  <c r="P34" i="4"/>
  <c r="T34" i="4" s="1"/>
  <c r="Q73" i="5"/>
  <c r="Q68" i="6"/>
  <c r="U93" i="6"/>
  <c r="P16" i="7"/>
  <c r="T16" i="7" s="1"/>
  <c r="T60" i="8"/>
  <c r="U60" i="8"/>
  <c r="U24" i="9"/>
  <c r="T24" i="9"/>
  <c r="U31" i="10"/>
  <c r="T31" i="10"/>
  <c r="U86" i="4"/>
  <c r="T86" i="4"/>
  <c r="P67" i="7"/>
  <c r="R67" i="1"/>
  <c r="U46" i="5"/>
  <c r="T46" i="5"/>
  <c r="U54" i="1"/>
  <c r="E25" i="2"/>
  <c r="P34" i="2"/>
  <c r="T34" i="2" s="1"/>
  <c r="Q34" i="2"/>
  <c r="U34" i="2" s="1"/>
  <c r="Q60" i="2"/>
  <c r="Q60" i="3"/>
  <c r="Q74" i="3"/>
  <c r="U74" i="3" s="1"/>
  <c r="E41" i="4"/>
  <c r="U57" i="5"/>
  <c r="T57" i="5"/>
  <c r="U71" i="5"/>
  <c r="T71" i="5"/>
  <c r="U31" i="6"/>
  <c r="T31" i="6"/>
  <c r="U50" i="7"/>
  <c r="T50" i="7"/>
  <c r="P60" i="7"/>
  <c r="U38" i="8"/>
  <c r="T38" i="8"/>
  <c r="U71" i="8"/>
  <c r="T71" i="8"/>
  <c r="U20" i="9"/>
  <c r="T20" i="9"/>
  <c r="U52" i="9"/>
  <c r="T52" i="9"/>
  <c r="U10" i="12"/>
  <c r="T10" i="12"/>
  <c r="U15" i="12"/>
  <c r="T15" i="12"/>
  <c r="T54" i="2"/>
  <c r="U95" i="4"/>
  <c r="T95" i="4"/>
  <c r="U20" i="6"/>
  <c r="T20" i="6"/>
  <c r="U22" i="23"/>
  <c r="T22" i="23"/>
  <c r="U25" i="23"/>
  <c r="T25" i="23"/>
  <c r="S16" i="1"/>
  <c r="U13" i="8"/>
  <c r="T13" i="8"/>
  <c r="T14" i="11"/>
  <c r="U14" i="11"/>
  <c r="T63" i="1"/>
  <c r="P72" i="1"/>
  <c r="T88" i="1"/>
  <c r="T94" i="1"/>
  <c r="P31" i="2"/>
  <c r="T33" i="2"/>
  <c r="P41" i="2"/>
  <c r="T44" i="2"/>
  <c r="T50" i="2"/>
  <c r="R87" i="2"/>
  <c r="T90" i="2"/>
  <c r="T96" i="2"/>
  <c r="T23" i="3"/>
  <c r="T38" i="3"/>
  <c r="U40" i="3"/>
  <c r="T40" i="3"/>
  <c r="U49" i="3"/>
  <c r="U67" i="3"/>
  <c r="T67" i="3"/>
  <c r="U62" i="3"/>
  <c r="T62" i="3"/>
  <c r="P72" i="3"/>
  <c r="P73" i="3"/>
  <c r="U25" i="4"/>
  <c r="T25" i="4"/>
  <c r="U64" i="4"/>
  <c r="T64" i="4"/>
  <c r="Q73" i="4"/>
  <c r="T25" i="5"/>
  <c r="U25" i="5"/>
  <c r="U34" i="5"/>
  <c r="U60" i="5"/>
  <c r="T60" i="5"/>
  <c r="U89" i="5"/>
  <c r="T89" i="5"/>
  <c r="T68" i="6"/>
  <c r="T16" i="6"/>
  <c r="U16" i="6"/>
  <c r="U68" i="6"/>
  <c r="U9" i="6"/>
  <c r="T9" i="6"/>
  <c r="U48" i="6"/>
  <c r="T48" i="6"/>
  <c r="U22" i="7"/>
  <c r="T22" i="7"/>
  <c r="U31" i="7"/>
  <c r="T31" i="7"/>
  <c r="P41" i="9"/>
  <c r="U15" i="5"/>
  <c r="T15" i="5"/>
  <c r="U43" i="3"/>
  <c r="T43" i="3"/>
  <c r="U23" i="4"/>
  <c r="T23" i="4"/>
  <c r="U59" i="6"/>
  <c r="T59" i="6"/>
  <c r="U91" i="6"/>
  <c r="T91" i="6"/>
  <c r="T10" i="1"/>
  <c r="U29" i="1"/>
  <c r="T37" i="1"/>
  <c r="P54" i="1"/>
  <c r="T54" i="1" s="1"/>
  <c r="P74" i="1"/>
  <c r="T74" i="1" s="1"/>
  <c r="T28" i="1"/>
  <c r="U30" i="1"/>
  <c r="T53" i="1"/>
  <c r="U56" i="1"/>
  <c r="T62" i="1"/>
  <c r="Q72" i="1"/>
  <c r="T86" i="1"/>
  <c r="T93" i="1"/>
  <c r="T11" i="2"/>
  <c r="T21" i="2"/>
  <c r="T30" i="2"/>
  <c r="U44" i="2"/>
  <c r="U67" i="2"/>
  <c r="T67" i="2"/>
  <c r="S87" i="2"/>
  <c r="T89" i="2"/>
  <c r="T95" i="2"/>
  <c r="T13" i="3"/>
  <c r="E16" i="3"/>
  <c r="T37" i="3"/>
  <c r="U54" i="3"/>
  <c r="T54" i="3"/>
  <c r="U44" i="3"/>
  <c r="T48" i="3"/>
  <c r="U50" i="3"/>
  <c r="T50" i="3"/>
  <c r="R87" i="3"/>
  <c r="T90" i="3"/>
  <c r="U92" i="3"/>
  <c r="T92" i="3"/>
  <c r="U12" i="4"/>
  <c r="T12" i="4"/>
  <c r="U24" i="4"/>
  <c r="T24" i="4"/>
  <c r="P31" i="4"/>
  <c r="T54" i="4"/>
  <c r="U44" i="4"/>
  <c r="T44" i="4"/>
  <c r="U52" i="4"/>
  <c r="T52" i="4"/>
  <c r="Q54" i="4"/>
  <c r="U54" i="4" s="1"/>
  <c r="T60" i="4"/>
  <c r="U60" i="4"/>
  <c r="P115" i="4"/>
  <c r="P114" i="4"/>
  <c r="U29" i="5"/>
  <c r="T29" i="5"/>
  <c r="Q31" i="5"/>
  <c r="U37" i="5"/>
  <c r="Q54" i="5"/>
  <c r="P60" i="5"/>
  <c r="U25" i="6"/>
  <c r="T25" i="6"/>
  <c r="Q54" i="6"/>
  <c r="U54" i="6" s="1"/>
  <c r="Q34" i="7"/>
  <c r="U34" i="7" s="1"/>
  <c r="U67" i="7"/>
  <c r="T67" i="7"/>
  <c r="U62" i="7"/>
  <c r="T62" i="7"/>
  <c r="E87" i="1"/>
  <c r="E115" i="1" s="1"/>
  <c r="U87" i="1"/>
  <c r="U37" i="6"/>
  <c r="T37" i="6"/>
  <c r="U93" i="7"/>
  <c r="T93" i="7"/>
  <c r="T41" i="1"/>
  <c r="U36" i="1"/>
  <c r="T19" i="1"/>
  <c r="T47" i="1"/>
  <c r="P60" i="1"/>
  <c r="P73" i="1"/>
  <c r="T68" i="2"/>
  <c r="T16" i="2"/>
  <c r="T74" i="2"/>
  <c r="U68" i="2"/>
  <c r="U16" i="2"/>
  <c r="T9" i="2"/>
  <c r="T9" i="1"/>
  <c r="U9" i="1"/>
  <c r="U18" i="1"/>
  <c r="P34" i="1"/>
  <c r="T36" i="1"/>
  <c r="U46" i="1"/>
  <c r="U62" i="1"/>
  <c r="U71" i="1"/>
  <c r="T41" i="2"/>
  <c r="U41" i="2"/>
  <c r="T49" i="2"/>
  <c r="U59" i="2"/>
  <c r="T88" i="2"/>
  <c r="T91" i="2"/>
  <c r="U16" i="3"/>
  <c r="U68" i="3"/>
  <c r="U22" i="3"/>
  <c r="U25" i="3"/>
  <c r="T25" i="3"/>
  <c r="T36" i="3"/>
  <c r="P41" i="3"/>
  <c r="T41" i="3" s="1"/>
  <c r="U59" i="3"/>
  <c r="S87" i="3"/>
  <c r="U40" i="4"/>
  <c r="T40" i="4"/>
  <c r="Q68" i="5"/>
  <c r="U68" i="5" s="1"/>
  <c r="U91" i="5"/>
  <c r="U34" i="6"/>
  <c r="T34" i="6"/>
  <c r="U60" i="6"/>
  <c r="T60" i="6"/>
  <c r="P74" i="6"/>
  <c r="T74" i="6" s="1"/>
  <c r="U22" i="8"/>
  <c r="T22" i="8"/>
  <c r="T31" i="8"/>
  <c r="U31" i="8"/>
  <c r="P67" i="8"/>
  <c r="Q87" i="4"/>
  <c r="Q60" i="5"/>
  <c r="U73" i="5"/>
  <c r="T73" i="5"/>
  <c r="U72" i="5"/>
  <c r="T72" i="5"/>
  <c r="E87" i="5"/>
  <c r="E115" i="5" s="1"/>
  <c r="Q25" i="6"/>
  <c r="T41" i="6"/>
  <c r="U41" i="6"/>
  <c r="P41" i="6"/>
  <c r="Q74" i="6"/>
  <c r="U74" i="6" s="1"/>
  <c r="Q16" i="7"/>
  <c r="U16" i="7" s="1"/>
  <c r="P54" i="7"/>
  <c r="Q67" i="7"/>
  <c r="P68" i="7"/>
  <c r="T68" i="7" s="1"/>
  <c r="Q72" i="7"/>
  <c r="P73" i="7"/>
  <c r="S87" i="7"/>
  <c r="P41" i="8"/>
  <c r="P60" i="8"/>
  <c r="Q67" i="8"/>
  <c r="U30" i="9"/>
  <c r="T30" i="9"/>
  <c r="U45" i="10"/>
  <c r="T45" i="10"/>
  <c r="P68" i="10"/>
  <c r="U96" i="10"/>
  <c r="T96" i="10"/>
  <c r="P31" i="11"/>
  <c r="U60" i="11"/>
  <c r="T60" i="11"/>
  <c r="U64" i="11"/>
  <c r="T64" i="11"/>
  <c r="U89" i="11"/>
  <c r="T89" i="11"/>
  <c r="U40" i="13"/>
  <c r="T40" i="13"/>
  <c r="U66" i="15"/>
  <c r="T66" i="15"/>
  <c r="P114" i="17"/>
  <c r="P115" i="17"/>
  <c r="Q73" i="3"/>
  <c r="P74" i="3"/>
  <c r="T74" i="3" s="1"/>
  <c r="P16" i="4"/>
  <c r="T16" i="4" s="1"/>
  <c r="Q31" i="4"/>
  <c r="U31" i="4" s="1"/>
  <c r="Q34" i="4"/>
  <c r="U34" i="4" s="1"/>
  <c r="U67" i="4"/>
  <c r="T67" i="4"/>
  <c r="P67" i="4"/>
  <c r="P72" i="4"/>
  <c r="R87" i="4"/>
  <c r="T54" i="5"/>
  <c r="U54" i="5"/>
  <c r="P87" i="5"/>
  <c r="Q41" i="6"/>
  <c r="P60" i="6"/>
  <c r="T74" i="7"/>
  <c r="P25" i="7"/>
  <c r="Q54" i="7"/>
  <c r="Q68" i="7"/>
  <c r="U68" i="7" s="1"/>
  <c r="Q73" i="7"/>
  <c r="P74" i="7"/>
  <c r="P16" i="8"/>
  <c r="R25" i="8"/>
  <c r="T37" i="8"/>
  <c r="Q41" i="8"/>
  <c r="Q60" i="8"/>
  <c r="U73" i="8"/>
  <c r="T73" i="8"/>
  <c r="U72" i="8"/>
  <c r="T72" i="8"/>
  <c r="T70" i="8"/>
  <c r="T68" i="9"/>
  <c r="U9" i="9"/>
  <c r="P16" i="9"/>
  <c r="T16" i="9" s="1"/>
  <c r="P31" i="9"/>
  <c r="U43" i="9"/>
  <c r="T43" i="9"/>
  <c r="P67" i="9"/>
  <c r="Q72" i="9"/>
  <c r="P114" i="9"/>
  <c r="P115" i="9"/>
  <c r="U29" i="10"/>
  <c r="T29" i="10"/>
  <c r="P41" i="10"/>
  <c r="Q41" i="10"/>
  <c r="U52" i="10"/>
  <c r="T52" i="10"/>
  <c r="P60" i="11"/>
  <c r="T31" i="12"/>
  <c r="U31" i="12"/>
  <c r="U37" i="12"/>
  <c r="T37" i="12"/>
  <c r="U57" i="15"/>
  <c r="T57" i="15"/>
  <c r="U24" i="17"/>
  <c r="T24" i="17"/>
  <c r="U49" i="17"/>
  <c r="T49" i="17"/>
  <c r="Q16" i="4"/>
  <c r="U16" i="4" s="1"/>
  <c r="P54" i="4"/>
  <c r="Q67" i="4"/>
  <c r="P68" i="4"/>
  <c r="Q72" i="4"/>
  <c r="P73" i="4"/>
  <c r="S87" i="4"/>
  <c r="P31" i="5"/>
  <c r="P34" i="5"/>
  <c r="T34" i="5" s="1"/>
  <c r="Q87" i="5"/>
  <c r="Q60" i="6"/>
  <c r="T73" i="6"/>
  <c r="U72" i="6"/>
  <c r="T72" i="6"/>
  <c r="U73" i="6"/>
  <c r="E87" i="6"/>
  <c r="E115" i="6" s="1"/>
  <c r="Q25" i="7"/>
  <c r="U41" i="7"/>
  <c r="T41" i="7"/>
  <c r="P41" i="7"/>
  <c r="Q74" i="7"/>
  <c r="U74" i="7" s="1"/>
  <c r="Q16" i="8"/>
  <c r="U16" i="8" s="1"/>
  <c r="P31" i="8"/>
  <c r="U41" i="8"/>
  <c r="T41" i="8"/>
  <c r="Q54" i="8"/>
  <c r="U67" i="8"/>
  <c r="T67" i="8"/>
  <c r="U62" i="8"/>
  <c r="P72" i="8"/>
  <c r="Q73" i="8"/>
  <c r="E87" i="8"/>
  <c r="E115" i="8" s="1"/>
  <c r="T88" i="8"/>
  <c r="Q16" i="9"/>
  <c r="U16" i="9" s="1"/>
  <c r="U19" i="9"/>
  <c r="T19" i="9"/>
  <c r="U23" i="9"/>
  <c r="T23" i="9"/>
  <c r="P25" i="9"/>
  <c r="Q31" i="9"/>
  <c r="U47" i="9"/>
  <c r="T47" i="9"/>
  <c r="U51" i="9"/>
  <c r="T51" i="9"/>
  <c r="U64" i="9"/>
  <c r="T64" i="9"/>
  <c r="Q67" i="9"/>
  <c r="U87" i="9"/>
  <c r="P31" i="10"/>
  <c r="P54" i="10"/>
  <c r="U25" i="12"/>
  <c r="T25" i="12"/>
  <c r="U23" i="13"/>
  <c r="T23" i="13"/>
  <c r="T63" i="3"/>
  <c r="T94" i="3"/>
  <c r="T68" i="4"/>
  <c r="U68" i="4"/>
  <c r="T14" i="4"/>
  <c r="T28" i="4"/>
  <c r="T45" i="4"/>
  <c r="T53" i="4"/>
  <c r="T56" i="4"/>
  <c r="T65" i="4"/>
  <c r="T70" i="4"/>
  <c r="T88" i="4"/>
  <c r="T96" i="4"/>
  <c r="T19" i="5"/>
  <c r="T30" i="5"/>
  <c r="T33" i="5"/>
  <c r="T36" i="5"/>
  <c r="T47" i="5"/>
  <c r="T58" i="5"/>
  <c r="U67" i="5"/>
  <c r="T67" i="5"/>
  <c r="P67" i="5"/>
  <c r="P72" i="5"/>
  <c r="R87" i="5"/>
  <c r="T90" i="5"/>
  <c r="T10" i="6"/>
  <c r="T21" i="6"/>
  <c r="T38" i="6"/>
  <c r="T49" i="6"/>
  <c r="P87" i="6"/>
  <c r="T92" i="6"/>
  <c r="T12" i="7"/>
  <c r="T23" i="7"/>
  <c r="T40" i="7"/>
  <c r="Q41" i="7"/>
  <c r="T43" i="7"/>
  <c r="T51" i="7"/>
  <c r="T63" i="7"/>
  <c r="T94" i="7"/>
  <c r="T68" i="8"/>
  <c r="T74" i="8"/>
  <c r="T16" i="8"/>
  <c r="T14" i="8"/>
  <c r="T30" i="8"/>
  <c r="U54" i="8"/>
  <c r="T54" i="8"/>
  <c r="T47" i="8"/>
  <c r="U53" i="8"/>
  <c r="U65" i="8"/>
  <c r="Q72" i="8"/>
  <c r="U92" i="8"/>
  <c r="T92" i="8"/>
  <c r="Q25" i="9"/>
  <c r="U33" i="9"/>
  <c r="T33" i="9"/>
  <c r="U86" i="9"/>
  <c r="T86" i="9"/>
  <c r="U95" i="9"/>
  <c r="T95" i="9"/>
  <c r="U15" i="10"/>
  <c r="T15" i="10"/>
  <c r="U65" i="10"/>
  <c r="T65" i="10"/>
  <c r="Q87" i="10"/>
  <c r="U92" i="10"/>
  <c r="T92" i="10"/>
  <c r="U25" i="11"/>
  <c r="T25" i="11"/>
  <c r="P74" i="12"/>
  <c r="T74" i="12" s="1"/>
  <c r="P31" i="13"/>
  <c r="U18" i="15"/>
  <c r="T18" i="15"/>
  <c r="U29" i="15"/>
  <c r="T29" i="15"/>
  <c r="U41" i="15"/>
  <c r="T41" i="15"/>
  <c r="U36" i="15"/>
  <c r="T36" i="15"/>
  <c r="U10" i="16"/>
  <c r="T10" i="16"/>
  <c r="U20" i="16"/>
  <c r="T20" i="16"/>
  <c r="U96" i="16"/>
  <c r="T96" i="16"/>
  <c r="S87" i="1"/>
  <c r="Q87" i="2"/>
  <c r="T72" i="3"/>
  <c r="U73" i="3"/>
  <c r="T73" i="3"/>
  <c r="U72" i="3"/>
  <c r="E87" i="3"/>
  <c r="E115" i="3" s="1"/>
  <c r="U41" i="4"/>
  <c r="T41" i="4"/>
  <c r="S87" i="5"/>
  <c r="Q87" i="6"/>
  <c r="T72" i="7"/>
  <c r="U73" i="7"/>
  <c r="T73" i="7"/>
  <c r="U72" i="7"/>
  <c r="E87" i="7"/>
  <c r="E115" i="7" s="1"/>
  <c r="E25" i="8"/>
  <c r="U96" i="8"/>
  <c r="T96" i="8"/>
  <c r="U12" i="9"/>
  <c r="T12" i="9"/>
  <c r="P34" i="9"/>
  <c r="T34" i="9" s="1"/>
  <c r="P25" i="10"/>
  <c r="U28" i="10"/>
  <c r="T28" i="10"/>
  <c r="U86" i="10"/>
  <c r="T86" i="10"/>
  <c r="U92" i="12"/>
  <c r="T92" i="12"/>
  <c r="U12" i="13"/>
  <c r="T12" i="13"/>
  <c r="U65" i="14"/>
  <c r="T65" i="14"/>
  <c r="P87" i="3"/>
  <c r="T31" i="4"/>
  <c r="T43" i="4"/>
  <c r="T51" i="4"/>
  <c r="T63" i="4"/>
  <c r="T94" i="4"/>
  <c r="T68" i="5"/>
  <c r="T16" i="5"/>
  <c r="U16" i="5"/>
  <c r="T14" i="5"/>
  <c r="T28" i="5"/>
  <c r="T45" i="5"/>
  <c r="T53" i="5"/>
  <c r="T56" i="5"/>
  <c r="T65" i="5"/>
  <c r="T70" i="5"/>
  <c r="T88" i="5"/>
  <c r="T96" i="5"/>
  <c r="T19" i="6"/>
  <c r="T30" i="6"/>
  <c r="T33" i="6"/>
  <c r="T36" i="6"/>
  <c r="T47" i="6"/>
  <c r="T58" i="6"/>
  <c r="U67" i="6"/>
  <c r="T67" i="6"/>
  <c r="R87" i="6"/>
  <c r="T90" i="6"/>
  <c r="T10" i="7"/>
  <c r="T21" i="7"/>
  <c r="T38" i="7"/>
  <c r="U54" i="7"/>
  <c r="T54" i="7"/>
  <c r="T49" i="7"/>
  <c r="P87" i="7"/>
  <c r="P114" i="7" s="1"/>
  <c r="T92" i="7"/>
  <c r="T12" i="8"/>
  <c r="T29" i="8"/>
  <c r="U34" i="8"/>
  <c r="T34" i="8"/>
  <c r="T46" i="8"/>
  <c r="T58" i="8"/>
  <c r="E73" i="8"/>
  <c r="R87" i="8"/>
  <c r="T89" i="8"/>
  <c r="T93" i="8"/>
  <c r="E31" i="9"/>
  <c r="Q34" i="9"/>
  <c r="U34" i="9" s="1"/>
  <c r="P60" i="9"/>
  <c r="U63" i="9"/>
  <c r="T63" i="9"/>
  <c r="U18" i="10"/>
  <c r="T18" i="10"/>
  <c r="Q25" i="10"/>
  <c r="P34" i="10"/>
  <c r="T34" i="10" s="1"/>
  <c r="U46" i="10"/>
  <c r="T46" i="10"/>
  <c r="U23" i="11"/>
  <c r="T23" i="11"/>
  <c r="U31" i="11"/>
  <c r="T31" i="11"/>
  <c r="P41" i="11"/>
  <c r="T41" i="11" s="1"/>
  <c r="U54" i="11"/>
  <c r="T54" i="11"/>
  <c r="U44" i="11"/>
  <c r="T44" i="11"/>
  <c r="U56" i="14"/>
  <c r="T56" i="14"/>
  <c r="U86" i="14"/>
  <c r="T86" i="14"/>
  <c r="U96" i="14"/>
  <c r="T96" i="14"/>
  <c r="Q87" i="3"/>
  <c r="T62" i="4"/>
  <c r="U73" i="4"/>
  <c r="T73" i="4"/>
  <c r="U72" i="4"/>
  <c r="T72" i="4"/>
  <c r="U87" i="4"/>
  <c r="E87" i="4"/>
  <c r="E115" i="4" s="1"/>
  <c r="T87" i="4"/>
  <c r="U41" i="5"/>
  <c r="T41" i="5"/>
  <c r="T44" i="5"/>
  <c r="U70" i="5"/>
  <c r="U88" i="5"/>
  <c r="U36" i="6"/>
  <c r="S87" i="6"/>
  <c r="T9" i="7"/>
  <c r="U25" i="7"/>
  <c r="T25" i="7"/>
  <c r="Q87" i="7"/>
  <c r="T21" i="8"/>
  <c r="S87" i="8"/>
  <c r="T9" i="9"/>
  <c r="T13" i="9"/>
  <c r="U41" i="9"/>
  <c r="T41" i="9"/>
  <c r="U36" i="9"/>
  <c r="T36" i="9"/>
  <c r="U40" i="9"/>
  <c r="T40" i="9"/>
  <c r="T54" i="9"/>
  <c r="U54" i="9"/>
  <c r="U44" i="9"/>
  <c r="Q60" i="9"/>
  <c r="U94" i="9"/>
  <c r="T94" i="9"/>
  <c r="U14" i="10"/>
  <c r="T14" i="10"/>
  <c r="U60" i="10"/>
  <c r="T60" i="10"/>
  <c r="Q41" i="11"/>
  <c r="P68" i="12"/>
  <c r="U94" i="13"/>
  <c r="T94" i="13"/>
  <c r="E25" i="14"/>
  <c r="U52" i="14"/>
  <c r="T52" i="14"/>
  <c r="U59" i="16"/>
  <c r="T59" i="16"/>
  <c r="T58" i="9"/>
  <c r="U67" i="9"/>
  <c r="T67" i="9"/>
  <c r="R87" i="9"/>
  <c r="T90" i="9"/>
  <c r="T10" i="10"/>
  <c r="T21" i="10"/>
  <c r="T38" i="10"/>
  <c r="U54" i="10"/>
  <c r="T54" i="10"/>
  <c r="T49" i="10"/>
  <c r="P67" i="10"/>
  <c r="T73" i="10"/>
  <c r="U72" i="10"/>
  <c r="T72" i="10"/>
  <c r="U73" i="10"/>
  <c r="U70" i="10"/>
  <c r="T70" i="10"/>
  <c r="P73" i="10"/>
  <c r="S87" i="10"/>
  <c r="Q16" i="11"/>
  <c r="U16" i="11" s="1"/>
  <c r="U18" i="11"/>
  <c r="T18" i="11"/>
  <c r="T27" i="11"/>
  <c r="U29" i="11"/>
  <c r="T29" i="11"/>
  <c r="U33" i="11"/>
  <c r="T33" i="11"/>
  <c r="T51" i="11"/>
  <c r="U58" i="11"/>
  <c r="T58" i="11"/>
  <c r="Q60" i="11"/>
  <c r="E72" i="11"/>
  <c r="P74" i="11"/>
  <c r="T74" i="11" s="1"/>
  <c r="Q74" i="11"/>
  <c r="U74" i="11" s="1"/>
  <c r="T18" i="12"/>
  <c r="U20" i="12"/>
  <c r="T20" i="12"/>
  <c r="Q34" i="12"/>
  <c r="U34" i="12" s="1"/>
  <c r="E60" i="12"/>
  <c r="P67" i="12"/>
  <c r="Q67" i="12"/>
  <c r="P73" i="12"/>
  <c r="Q31" i="13"/>
  <c r="U31" i="13" s="1"/>
  <c r="T34" i="13"/>
  <c r="U14" i="14"/>
  <c r="T14" i="14"/>
  <c r="U28" i="14"/>
  <c r="T28" i="14"/>
  <c r="U60" i="14"/>
  <c r="T60" i="14"/>
  <c r="U46" i="15"/>
  <c r="T46" i="15"/>
  <c r="Q54" i="15"/>
  <c r="U89" i="15"/>
  <c r="T89" i="15"/>
  <c r="P16" i="16"/>
  <c r="T16" i="16" s="1"/>
  <c r="Q16" i="16"/>
  <c r="P25" i="16"/>
  <c r="P31" i="16"/>
  <c r="U34" i="16"/>
  <c r="U89" i="16"/>
  <c r="T89" i="16"/>
  <c r="U60" i="19"/>
  <c r="T60" i="19"/>
  <c r="S87" i="9"/>
  <c r="Q67" i="10"/>
  <c r="P72" i="10"/>
  <c r="P25" i="11"/>
  <c r="Q25" i="11"/>
  <c r="U47" i="11"/>
  <c r="T47" i="11"/>
  <c r="E67" i="11"/>
  <c r="T68" i="12"/>
  <c r="U16" i="12"/>
  <c r="U68" i="12"/>
  <c r="U9" i="12"/>
  <c r="T9" i="12"/>
  <c r="P16" i="12"/>
  <c r="T16" i="12" s="1"/>
  <c r="Q16" i="12"/>
  <c r="U49" i="12"/>
  <c r="T49" i="12"/>
  <c r="Q73" i="12"/>
  <c r="U22" i="13"/>
  <c r="T22" i="13"/>
  <c r="U43" i="13"/>
  <c r="T43" i="13"/>
  <c r="P67" i="13"/>
  <c r="U93" i="13"/>
  <c r="T93" i="13"/>
  <c r="U24" i="14"/>
  <c r="T24" i="14"/>
  <c r="U64" i="14"/>
  <c r="T64" i="14"/>
  <c r="E16" i="15"/>
  <c r="Q67" i="15"/>
  <c r="P74" i="15"/>
  <c r="T74" i="15" s="1"/>
  <c r="Q74" i="15"/>
  <c r="U74" i="15" s="1"/>
  <c r="U16" i="16"/>
  <c r="U9" i="16"/>
  <c r="T9" i="16"/>
  <c r="Q31" i="16"/>
  <c r="U38" i="16"/>
  <c r="T38" i="16"/>
  <c r="U48" i="16"/>
  <c r="T48" i="16"/>
  <c r="P54" i="16"/>
  <c r="P74" i="16"/>
  <c r="T74" i="16" s="1"/>
  <c r="U20" i="17"/>
  <c r="T20" i="17"/>
  <c r="P34" i="17"/>
  <c r="T34" i="17" s="1"/>
  <c r="T54" i="17"/>
  <c r="U54" i="17"/>
  <c r="U44" i="17"/>
  <c r="T44" i="17"/>
  <c r="U33" i="19"/>
  <c r="T33" i="19"/>
  <c r="U59" i="19"/>
  <c r="T59" i="19"/>
  <c r="Q54" i="9"/>
  <c r="Q68" i="9"/>
  <c r="U68" i="9" s="1"/>
  <c r="Q73" i="9"/>
  <c r="P74" i="9"/>
  <c r="T74" i="9" s="1"/>
  <c r="P16" i="10"/>
  <c r="T16" i="10" s="1"/>
  <c r="Q31" i="10"/>
  <c r="Q34" i="10"/>
  <c r="U34" i="10" s="1"/>
  <c r="Q54" i="10"/>
  <c r="P60" i="10"/>
  <c r="Q60" i="10"/>
  <c r="U64" i="10"/>
  <c r="T64" i="10"/>
  <c r="Q72" i="10"/>
  <c r="U95" i="10"/>
  <c r="T95" i="10"/>
  <c r="P34" i="11"/>
  <c r="T34" i="11" s="1"/>
  <c r="E41" i="11"/>
  <c r="T87" i="11"/>
  <c r="Q72" i="12"/>
  <c r="U91" i="12"/>
  <c r="T91" i="12"/>
  <c r="U11" i="13"/>
  <c r="T11" i="13"/>
  <c r="U39" i="13"/>
  <c r="T39" i="13"/>
  <c r="U51" i="13"/>
  <c r="T51" i="13"/>
  <c r="Q114" i="13"/>
  <c r="Q115" i="13"/>
  <c r="U45" i="14"/>
  <c r="T45" i="14"/>
  <c r="Q60" i="14"/>
  <c r="E74" i="14"/>
  <c r="U95" i="14"/>
  <c r="T95" i="14"/>
  <c r="U31" i="15"/>
  <c r="T31" i="15"/>
  <c r="P41" i="15"/>
  <c r="U60" i="15"/>
  <c r="T60" i="15"/>
  <c r="Q54" i="16"/>
  <c r="P68" i="16"/>
  <c r="T68" i="16" s="1"/>
  <c r="Q68" i="16"/>
  <c r="U68" i="16" s="1"/>
  <c r="U91" i="16"/>
  <c r="U95" i="16"/>
  <c r="T95" i="16"/>
  <c r="E87" i="18"/>
  <c r="E115" i="18" s="1"/>
  <c r="U88" i="18"/>
  <c r="T88" i="18"/>
  <c r="U96" i="18"/>
  <c r="T96" i="18"/>
  <c r="U60" i="9"/>
  <c r="T60" i="9"/>
  <c r="Q74" i="9"/>
  <c r="U74" i="9" s="1"/>
  <c r="Q16" i="10"/>
  <c r="U16" i="10" s="1"/>
  <c r="U41" i="11"/>
  <c r="U36" i="11"/>
  <c r="T36" i="11"/>
  <c r="U57" i="11"/>
  <c r="T57" i="11"/>
  <c r="U71" i="11"/>
  <c r="T71" i="11"/>
  <c r="Q73" i="11"/>
  <c r="P25" i="12"/>
  <c r="T34" i="12"/>
  <c r="U59" i="12"/>
  <c r="T59" i="12"/>
  <c r="T31" i="13"/>
  <c r="U60" i="13"/>
  <c r="T60" i="13"/>
  <c r="U63" i="13"/>
  <c r="T63" i="13"/>
  <c r="U13" i="14"/>
  <c r="T13" i="14"/>
  <c r="U27" i="14"/>
  <c r="T27" i="14"/>
  <c r="U31" i="14"/>
  <c r="T31" i="14"/>
  <c r="U19" i="15"/>
  <c r="T19" i="15"/>
  <c r="U25" i="15"/>
  <c r="T25" i="15"/>
  <c r="U30" i="15"/>
  <c r="T30" i="15"/>
  <c r="Q41" i="15"/>
  <c r="P60" i="15"/>
  <c r="U13" i="17"/>
  <c r="T13" i="17"/>
  <c r="T73" i="18"/>
  <c r="U72" i="18"/>
  <c r="T72" i="18"/>
  <c r="U73" i="18"/>
  <c r="U70" i="18"/>
  <c r="T70" i="18"/>
  <c r="P25" i="19"/>
  <c r="U90" i="19"/>
  <c r="T90" i="19"/>
  <c r="U10" i="20"/>
  <c r="T10" i="20"/>
  <c r="S16" i="20"/>
  <c r="Q16" i="20"/>
  <c r="P87" i="8"/>
  <c r="T68" i="10"/>
  <c r="U74" i="10"/>
  <c r="E87" i="10"/>
  <c r="E115" i="10" s="1"/>
  <c r="U88" i="10"/>
  <c r="T88" i="10"/>
  <c r="U46" i="11"/>
  <c r="T46" i="11"/>
  <c r="Q54" i="11"/>
  <c r="U66" i="11"/>
  <c r="T66" i="11"/>
  <c r="Q68" i="11"/>
  <c r="U68" i="11" s="1"/>
  <c r="U90" i="11"/>
  <c r="T90" i="11"/>
  <c r="Q25" i="12"/>
  <c r="Q31" i="12"/>
  <c r="U38" i="12"/>
  <c r="T38" i="12"/>
  <c r="U48" i="12"/>
  <c r="T48" i="12"/>
  <c r="T25" i="13"/>
  <c r="U25" i="13"/>
  <c r="P34" i="13"/>
  <c r="U53" i="14"/>
  <c r="T53" i="14"/>
  <c r="T73" i="14"/>
  <c r="U72" i="14"/>
  <c r="T72" i="14"/>
  <c r="U73" i="14"/>
  <c r="U70" i="14"/>
  <c r="T70" i="14"/>
  <c r="E87" i="14"/>
  <c r="E115" i="14" s="1"/>
  <c r="T115" i="14" s="1"/>
  <c r="U88" i="14"/>
  <c r="T88" i="14"/>
  <c r="U15" i="15"/>
  <c r="T15" i="15"/>
  <c r="U58" i="15"/>
  <c r="T58" i="15"/>
  <c r="Q73" i="15"/>
  <c r="U21" i="16"/>
  <c r="T21" i="16"/>
  <c r="U25" i="16"/>
  <c r="T31" i="16"/>
  <c r="U31" i="16"/>
  <c r="P34" i="16"/>
  <c r="U37" i="16"/>
  <c r="T37" i="16"/>
  <c r="T60" i="16"/>
  <c r="U60" i="16"/>
  <c r="P67" i="16"/>
  <c r="U66" i="18"/>
  <c r="T66" i="18"/>
  <c r="Q87" i="8"/>
  <c r="U87" i="8" s="1"/>
  <c r="T62" i="9"/>
  <c r="U73" i="9"/>
  <c r="T73" i="9"/>
  <c r="U72" i="9"/>
  <c r="T72" i="9"/>
  <c r="E87" i="9"/>
  <c r="E115" i="9" s="1"/>
  <c r="T87" i="9"/>
  <c r="T41" i="10"/>
  <c r="U41" i="10"/>
  <c r="T44" i="10"/>
  <c r="U67" i="10"/>
  <c r="T67" i="10"/>
  <c r="P87" i="10"/>
  <c r="U15" i="11"/>
  <c r="T15" i="11"/>
  <c r="U19" i="11"/>
  <c r="T19" i="11"/>
  <c r="U30" i="11"/>
  <c r="T30" i="11"/>
  <c r="Q72" i="11"/>
  <c r="U21" i="12"/>
  <c r="T21" i="12"/>
  <c r="P54" i="12"/>
  <c r="P16" i="13"/>
  <c r="T16" i="13" s="1"/>
  <c r="Q34" i="13"/>
  <c r="U34" i="13" s="1"/>
  <c r="U50" i="13"/>
  <c r="T50" i="13"/>
  <c r="P41" i="14"/>
  <c r="T41" i="14" s="1"/>
  <c r="U54" i="14"/>
  <c r="T54" i="14"/>
  <c r="U44" i="14"/>
  <c r="T44" i="14"/>
  <c r="U33" i="15"/>
  <c r="T33" i="15"/>
  <c r="U47" i="15"/>
  <c r="T47" i="15"/>
  <c r="P68" i="15"/>
  <c r="U71" i="15"/>
  <c r="T71" i="15"/>
  <c r="U90" i="15"/>
  <c r="T90" i="15"/>
  <c r="Q34" i="16"/>
  <c r="Q67" i="16"/>
  <c r="P72" i="16"/>
  <c r="U90" i="16"/>
  <c r="T90" i="16"/>
  <c r="T25" i="17"/>
  <c r="U25" i="17"/>
  <c r="P31" i="17"/>
  <c r="U14" i="18"/>
  <c r="T14" i="18"/>
  <c r="T72" i="11"/>
  <c r="U73" i="11"/>
  <c r="T73" i="11"/>
  <c r="U72" i="11"/>
  <c r="E87" i="11"/>
  <c r="E115" i="11" s="1"/>
  <c r="T41" i="12"/>
  <c r="Q74" i="12"/>
  <c r="U74" i="12" s="1"/>
  <c r="Q16" i="13"/>
  <c r="U16" i="13" s="1"/>
  <c r="P54" i="13"/>
  <c r="Q67" i="13"/>
  <c r="P68" i="13"/>
  <c r="T68" i="13" s="1"/>
  <c r="Q72" i="13"/>
  <c r="P73" i="13"/>
  <c r="S87" i="13"/>
  <c r="P31" i="14"/>
  <c r="P34" i="14"/>
  <c r="T34" i="14" s="1"/>
  <c r="Q87" i="14"/>
  <c r="Q60" i="15"/>
  <c r="T72" i="15"/>
  <c r="U73" i="15"/>
  <c r="T73" i="15"/>
  <c r="U72" i="15"/>
  <c r="E87" i="15"/>
  <c r="E115" i="15" s="1"/>
  <c r="Q25" i="16"/>
  <c r="P41" i="16"/>
  <c r="T41" i="16" s="1"/>
  <c r="E87" i="16"/>
  <c r="E115" i="16" s="1"/>
  <c r="U87" i="16"/>
  <c r="T92" i="16"/>
  <c r="Q31" i="17"/>
  <c r="U40" i="17"/>
  <c r="T40" i="17"/>
  <c r="U52" i="17"/>
  <c r="T52" i="17"/>
  <c r="Q87" i="17"/>
  <c r="U31" i="18"/>
  <c r="T31" i="18"/>
  <c r="U45" i="18"/>
  <c r="T45" i="18"/>
  <c r="U57" i="18"/>
  <c r="T57" i="18"/>
  <c r="U19" i="19"/>
  <c r="T19" i="19"/>
  <c r="Q25" i="19"/>
  <c r="U41" i="19"/>
  <c r="T41" i="19"/>
  <c r="U36" i="19"/>
  <c r="T36" i="19"/>
  <c r="T31" i="20"/>
  <c r="U31" i="20"/>
  <c r="U91" i="22"/>
  <c r="T91" i="22"/>
  <c r="Q41" i="12"/>
  <c r="U41" i="12" s="1"/>
  <c r="P60" i="12"/>
  <c r="U74" i="13"/>
  <c r="P25" i="13"/>
  <c r="Q54" i="13"/>
  <c r="Q68" i="13"/>
  <c r="U68" i="13" s="1"/>
  <c r="Q73" i="13"/>
  <c r="P74" i="13"/>
  <c r="T74" i="13" s="1"/>
  <c r="P16" i="14"/>
  <c r="T16" i="14" s="1"/>
  <c r="Q31" i="14"/>
  <c r="Q34" i="14"/>
  <c r="U34" i="14" s="1"/>
  <c r="U67" i="14"/>
  <c r="T67" i="14"/>
  <c r="P67" i="14"/>
  <c r="P72" i="14"/>
  <c r="R87" i="14"/>
  <c r="U54" i="15"/>
  <c r="T54" i="15"/>
  <c r="P87" i="15"/>
  <c r="T87" i="15" s="1"/>
  <c r="Q41" i="16"/>
  <c r="U41" i="16" s="1"/>
  <c r="P60" i="16"/>
  <c r="U73" i="16"/>
  <c r="T73" i="16"/>
  <c r="U72" i="16"/>
  <c r="T72" i="16"/>
  <c r="P87" i="16"/>
  <c r="P25" i="17"/>
  <c r="P67" i="17"/>
  <c r="U86" i="17"/>
  <c r="T86" i="17"/>
  <c r="U25" i="18"/>
  <c r="T25" i="18"/>
  <c r="U53" i="18"/>
  <c r="T53" i="18"/>
  <c r="U31" i="19"/>
  <c r="P41" i="19"/>
  <c r="U48" i="19"/>
  <c r="T48" i="19"/>
  <c r="P74" i="19"/>
  <c r="T74" i="19" s="1"/>
  <c r="U56" i="20"/>
  <c r="T56" i="20"/>
  <c r="P60" i="20"/>
  <c r="U25" i="22"/>
  <c r="T25" i="22"/>
  <c r="U48" i="22"/>
  <c r="T48" i="22"/>
  <c r="Q87" i="11"/>
  <c r="Q60" i="12"/>
  <c r="U73" i="12"/>
  <c r="T73" i="12"/>
  <c r="U72" i="12"/>
  <c r="T72" i="12"/>
  <c r="E87" i="12"/>
  <c r="E115" i="12" s="1"/>
  <c r="Q25" i="13"/>
  <c r="U41" i="13"/>
  <c r="T41" i="13"/>
  <c r="P41" i="13"/>
  <c r="Q74" i="13"/>
  <c r="Q16" i="14"/>
  <c r="U16" i="14" s="1"/>
  <c r="P54" i="14"/>
  <c r="Q67" i="14"/>
  <c r="P68" i="14"/>
  <c r="T68" i="14" s="1"/>
  <c r="Q72" i="14"/>
  <c r="P73" i="14"/>
  <c r="S87" i="14"/>
  <c r="P31" i="15"/>
  <c r="P34" i="15"/>
  <c r="T34" i="15" s="1"/>
  <c r="Q87" i="15"/>
  <c r="T91" i="15"/>
  <c r="T11" i="16"/>
  <c r="T22" i="16"/>
  <c r="T39" i="16"/>
  <c r="T50" i="16"/>
  <c r="Q60" i="16"/>
  <c r="T9" i="17"/>
  <c r="T21" i="17"/>
  <c r="U23" i="17"/>
  <c r="T23" i="17"/>
  <c r="U27" i="17"/>
  <c r="T27" i="17"/>
  <c r="T37" i="17"/>
  <c r="T39" i="17"/>
  <c r="Q41" i="17"/>
  <c r="U41" i="17" s="1"/>
  <c r="U43" i="17"/>
  <c r="T43" i="17"/>
  <c r="U64" i="17"/>
  <c r="T64" i="17"/>
  <c r="U95" i="17"/>
  <c r="T95" i="17"/>
  <c r="U29" i="18"/>
  <c r="T29" i="18"/>
  <c r="T34" i="18"/>
  <c r="U65" i="18"/>
  <c r="T65" i="18"/>
  <c r="Q73" i="18"/>
  <c r="Q41" i="19"/>
  <c r="U58" i="19"/>
  <c r="T58" i="19"/>
  <c r="P68" i="19"/>
  <c r="T68" i="19" s="1"/>
  <c r="Q68" i="19"/>
  <c r="U68" i="19" s="1"/>
  <c r="Q74" i="19"/>
  <c r="U74" i="19" s="1"/>
  <c r="U25" i="20"/>
  <c r="T25" i="20"/>
  <c r="Q68" i="10"/>
  <c r="U68" i="10" s="1"/>
  <c r="Q73" i="10"/>
  <c r="P74" i="10"/>
  <c r="T74" i="10" s="1"/>
  <c r="P16" i="11"/>
  <c r="T16" i="11" s="1"/>
  <c r="Q31" i="11"/>
  <c r="Q34" i="11"/>
  <c r="U34" i="11" s="1"/>
  <c r="U67" i="11"/>
  <c r="T67" i="11"/>
  <c r="P67" i="11"/>
  <c r="P72" i="11"/>
  <c r="R87" i="11"/>
  <c r="U54" i="12"/>
  <c r="T54" i="12"/>
  <c r="P87" i="12"/>
  <c r="Q41" i="13"/>
  <c r="P60" i="13"/>
  <c r="U74" i="14"/>
  <c r="P25" i="14"/>
  <c r="Q54" i="14"/>
  <c r="Q68" i="14"/>
  <c r="U68" i="14" s="1"/>
  <c r="Q73" i="14"/>
  <c r="P74" i="14"/>
  <c r="T74" i="14" s="1"/>
  <c r="P16" i="15"/>
  <c r="T16" i="15" s="1"/>
  <c r="Q31" i="15"/>
  <c r="Q34" i="15"/>
  <c r="U34" i="15" s="1"/>
  <c r="U67" i="15"/>
  <c r="T67" i="15"/>
  <c r="P67" i="15"/>
  <c r="P72" i="15"/>
  <c r="R87" i="15"/>
  <c r="U54" i="16"/>
  <c r="T54" i="16"/>
  <c r="R87" i="16"/>
  <c r="U31" i="17"/>
  <c r="T31" i="17"/>
  <c r="U51" i="17"/>
  <c r="T51" i="17"/>
  <c r="U60" i="17"/>
  <c r="T60" i="17"/>
  <c r="U15" i="18"/>
  <c r="T15" i="18"/>
  <c r="U56" i="18"/>
  <c r="T56" i="18"/>
  <c r="U60" i="18"/>
  <c r="T60" i="18"/>
  <c r="U71" i="18"/>
  <c r="T71" i="18"/>
  <c r="U89" i="18"/>
  <c r="T89" i="18"/>
  <c r="U16" i="19"/>
  <c r="T16" i="19"/>
  <c r="U9" i="19"/>
  <c r="T9" i="19"/>
  <c r="U25" i="19"/>
  <c r="T25" i="19"/>
  <c r="U34" i="19"/>
  <c r="U91" i="19"/>
  <c r="T91" i="19"/>
  <c r="U11" i="20"/>
  <c r="T11" i="20"/>
  <c r="U86" i="20"/>
  <c r="T86" i="20"/>
  <c r="U31" i="21"/>
  <c r="T31" i="21"/>
  <c r="P60" i="21"/>
  <c r="S87" i="11"/>
  <c r="Q87" i="12"/>
  <c r="U73" i="13"/>
  <c r="T73" i="13"/>
  <c r="U72" i="13"/>
  <c r="T72" i="13"/>
  <c r="U87" i="13"/>
  <c r="E87" i="13"/>
  <c r="E115" i="13" s="1"/>
  <c r="U115" i="13" s="1"/>
  <c r="U41" i="14"/>
  <c r="S87" i="15"/>
  <c r="U67" i="16"/>
  <c r="T67" i="16"/>
  <c r="S87" i="16"/>
  <c r="U30" i="19"/>
  <c r="T30" i="19"/>
  <c r="U47" i="19"/>
  <c r="T47" i="19"/>
  <c r="P67" i="19"/>
  <c r="U20" i="20"/>
  <c r="T20" i="20"/>
  <c r="P31" i="20"/>
  <c r="U34" i="20"/>
  <c r="Q67" i="20"/>
  <c r="U18" i="21"/>
  <c r="T18" i="21"/>
  <c r="T68" i="11"/>
  <c r="T70" i="11"/>
  <c r="T88" i="11"/>
  <c r="T36" i="12"/>
  <c r="U67" i="12"/>
  <c r="T67" i="12"/>
  <c r="R87" i="12"/>
  <c r="T54" i="13"/>
  <c r="U54" i="13"/>
  <c r="P87" i="13"/>
  <c r="U68" i="15"/>
  <c r="T68" i="15"/>
  <c r="U16" i="15"/>
  <c r="T70" i="15"/>
  <c r="T88" i="15"/>
  <c r="T36" i="16"/>
  <c r="T88" i="16"/>
  <c r="T91" i="16"/>
  <c r="U16" i="17"/>
  <c r="T16" i="17"/>
  <c r="Q34" i="17"/>
  <c r="U34" i="17" s="1"/>
  <c r="E41" i="17"/>
  <c r="T48" i="17"/>
  <c r="P60" i="17"/>
  <c r="U63" i="17"/>
  <c r="T63" i="17"/>
  <c r="U94" i="17"/>
  <c r="T94" i="17"/>
  <c r="U18" i="18"/>
  <c r="T18" i="18"/>
  <c r="P25" i="18"/>
  <c r="U28" i="18"/>
  <c r="T28" i="18"/>
  <c r="U46" i="18"/>
  <c r="T46" i="18"/>
  <c r="P60" i="18"/>
  <c r="E73" i="18"/>
  <c r="U20" i="19"/>
  <c r="T20" i="19"/>
  <c r="U37" i="19"/>
  <c r="T37" i="19"/>
  <c r="Q67" i="19"/>
  <c r="P72" i="19"/>
  <c r="P16" i="20"/>
  <c r="U28" i="20"/>
  <c r="T28" i="20"/>
  <c r="U46" i="20"/>
  <c r="T46" i="20"/>
  <c r="U65" i="20"/>
  <c r="T65" i="20"/>
  <c r="S34" i="23"/>
  <c r="Q34" i="23"/>
  <c r="U67" i="17"/>
  <c r="T67" i="17"/>
  <c r="R87" i="17"/>
  <c r="U54" i="18"/>
  <c r="T54" i="18"/>
  <c r="P87" i="18"/>
  <c r="T92" i="18"/>
  <c r="T12" i="19"/>
  <c r="T23" i="19"/>
  <c r="T40" i="19"/>
  <c r="T94" i="19"/>
  <c r="U74" i="20"/>
  <c r="T74" i="20"/>
  <c r="U16" i="20"/>
  <c r="T16" i="20"/>
  <c r="T14" i="20"/>
  <c r="T23" i="20"/>
  <c r="Q31" i="20"/>
  <c r="T57" i="20"/>
  <c r="Q60" i="20"/>
  <c r="T66" i="20"/>
  <c r="U71" i="21"/>
  <c r="T71" i="21"/>
  <c r="U59" i="22"/>
  <c r="T59" i="22"/>
  <c r="P54" i="17"/>
  <c r="Q67" i="17"/>
  <c r="P68" i="17"/>
  <c r="T68" i="17" s="1"/>
  <c r="Q72" i="17"/>
  <c r="P73" i="17"/>
  <c r="S87" i="17"/>
  <c r="P31" i="18"/>
  <c r="P34" i="18"/>
  <c r="Q87" i="18"/>
  <c r="Q60" i="19"/>
  <c r="T72" i="19"/>
  <c r="U73" i="19"/>
  <c r="T73" i="19"/>
  <c r="U72" i="19"/>
  <c r="E87" i="19"/>
  <c r="E115" i="19" s="1"/>
  <c r="P41" i="20"/>
  <c r="U45" i="20"/>
  <c r="T45" i="20"/>
  <c r="U46" i="21"/>
  <c r="T46" i="21"/>
  <c r="U66" i="21"/>
  <c r="T66" i="21"/>
  <c r="Q68" i="21"/>
  <c r="U68" i="21" s="1"/>
  <c r="T68" i="22"/>
  <c r="U74" i="22"/>
  <c r="U16" i="22"/>
  <c r="U9" i="22"/>
  <c r="T9" i="22"/>
  <c r="U34" i="22"/>
  <c r="T34" i="22"/>
  <c r="U93" i="22"/>
  <c r="T34" i="23"/>
  <c r="U34" i="23"/>
  <c r="U39" i="23"/>
  <c r="T39" i="23"/>
  <c r="U50" i="23"/>
  <c r="T50" i="23"/>
  <c r="U60" i="23"/>
  <c r="T60" i="23"/>
  <c r="U110" i="9"/>
  <c r="T110" i="9"/>
  <c r="Q54" i="17"/>
  <c r="Q68" i="17"/>
  <c r="U68" i="17" s="1"/>
  <c r="Q73" i="17"/>
  <c r="P74" i="17"/>
  <c r="T74" i="17" s="1"/>
  <c r="P16" i="18"/>
  <c r="T16" i="18" s="1"/>
  <c r="Q31" i="18"/>
  <c r="Q34" i="18"/>
  <c r="U34" i="18" s="1"/>
  <c r="U67" i="18"/>
  <c r="T67" i="18"/>
  <c r="P67" i="18"/>
  <c r="P72" i="18"/>
  <c r="R87" i="18"/>
  <c r="U54" i="19"/>
  <c r="T54" i="19"/>
  <c r="P87" i="19"/>
  <c r="T87" i="19" s="1"/>
  <c r="U53" i="20"/>
  <c r="T53" i="20"/>
  <c r="E74" i="20"/>
  <c r="U29" i="21"/>
  <c r="T29" i="21"/>
  <c r="Q31" i="21"/>
  <c r="P67" i="21"/>
  <c r="P25" i="22"/>
  <c r="Q31" i="23"/>
  <c r="U31" i="23" s="1"/>
  <c r="T102" i="23"/>
  <c r="U102" i="23"/>
  <c r="T110" i="11"/>
  <c r="U110" i="11"/>
  <c r="U111" i="10"/>
  <c r="T111" i="10"/>
  <c r="U112" i="3"/>
  <c r="T112" i="3"/>
  <c r="Q25" i="17"/>
  <c r="P41" i="17"/>
  <c r="T41" i="17" s="1"/>
  <c r="Q74" i="17"/>
  <c r="U74" i="17" s="1"/>
  <c r="Q16" i="18"/>
  <c r="U16" i="18" s="1"/>
  <c r="P54" i="18"/>
  <c r="Q67" i="18"/>
  <c r="P68" i="18"/>
  <c r="T68" i="18" s="1"/>
  <c r="Q72" i="18"/>
  <c r="P73" i="18"/>
  <c r="S87" i="18"/>
  <c r="P31" i="19"/>
  <c r="T31" i="19" s="1"/>
  <c r="P34" i="19"/>
  <c r="T34" i="19" s="1"/>
  <c r="Q87" i="19"/>
  <c r="T44" i="20"/>
  <c r="Q73" i="20"/>
  <c r="U57" i="21"/>
  <c r="T57" i="21"/>
  <c r="U89" i="21"/>
  <c r="T89" i="21"/>
  <c r="P16" i="23"/>
  <c r="T16" i="23" s="1"/>
  <c r="P60" i="23"/>
  <c r="P67" i="23"/>
  <c r="P72" i="23"/>
  <c r="U112" i="1"/>
  <c r="T112" i="1"/>
  <c r="U74" i="18"/>
  <c r="U68" i="18"/>
  <c r="U67" i="19"/>
  <c r="T67" i="19"/>
  <c r="R87" i="19"/>
  <c r="U37" i="20"/>
  <c r="P54" i="20"/>
  <c r="T54" i="20" s="1"/>
  <c r="P68" i="20"/>
  <c r="T68" i="20" s="1"/>
  <c r="P87" i="20"/>
  <c r="U15" i="21"/>
  <c r="T15" i="21"/>
  <c r="Q54" i="21"/>
  <c r="U54" i="21" s="1"/>
  <c r="P74" i="21"/>
  <c r="T74" i="21" s="1"/>
  <c r="U20" i="22"/>
  <c r="T20" i="22"/>
  <c r="U37" i="22"/>
  <c r="T37" i="22"/>
  <c r="P74" i="22"/>
  <c r="T74" i="22" s="1"/>
  <c r="U67" i="23"/>
  <c r="T67" i="23"/>
  <c r="U62" i="23"/>
  <c r="T62" i="23"/>
  <c r="U107" i="15"/>
  <c r="T107" i="15"/>
  <c r="Q87" i="16"/>
  <c r="T62" i="17"/>
  <c r="U73" i="17"/>
  <c r="T73" i="17"/>
  <c r="U72" i="17"/>
  <c r="T72" i="17"/>
  <c r="E87" i="17"/>
  <c r="E115" i="17" s="1"/>
  <c r="T87" i="17"/>
  <c r="T41" i="18"/>
  <c r="U41" i="18"/>
  <c r="T44" i="18"/>
  <c r="S87" i="19"/>
  <c r="T9" i="20"/>
  <c r="U27" i="20"/>
  <c r="P34" i="20"/>
  <c r="T34" i="20" s="1"/>
  <c r="T49" i="20"/>
  <c r="Q54" i="20"/>
  <c r="U54" i="20" s="1"/>
  <c r="T60" i="20"/>
  <c r="U60" i="20"/>
  <c r="U64" i="20"/>
  <c r="Q68" i="20"/>
  <c r="U68" i="20" s="1"/>
  <c r="U95" i="20"/>
  <c r="T95" i="20"/>
  <c r="P16" i="21"/>
  <c r="Q34" i="21"/>
  <c r="U34" i="21" s="1"/>
  <c r="E72" i="21"/>
  <c r="U91" i="21"/>
  <c r="P16" i="22"/>
  <c r="T16" i="22" s="1"/>
  <c r="U31" i="22"/>
  <c r="T31" i="22"/>
  <c r="E60" i="22"/>
  <c r="U11" i="23"/>
  <c r="T11" i="23"/>
  <c r="T37" i="20"/>
  <c r="T48" i="20"/>
  <c r="T59" i="20"/>
  <c r="Q87" i="20"/>
  <c r="T91" i="20"/>
  <c r="T11" i="21"/>
  <c r="T22" i="21"/>
  <c r="S25" i="21"/>
  <c r="T39" i="21"/>
  <c r="R41" i="21"/>
  <c r="T50" i="21"/>
  <c r="T62" i="21"/>
  <c r="U73" i="21"/>
  <c r="T73" i="21"/>
  <c r="U72" i="21"/>
  <c r="T72" i="21"/>
  <c r="S74" i="21"/>
  <c r="E87" i="21"/>
  <c r="E115" i="21" s="1"/>
  <c r="T93" i="21"/>
  <c r="T13" i="22"/>
  <c r="S16" i="22"/>
  <c r="T24" i="22"/>
  <c r="T27" i="22"/>
  <c r="T41" i="22"/>
  <c r="U41" i="22"/>
  <c r="T44" i="22"/>
  <c r="T52" i="22"/>
  <c r="R54" i="22"/>
  <c r="T64" i="22"/>
  <c r="S67" i="22"/>
  <c r="R68" i="22"/>
  <c r="S72" i="22"/>
  <c r="R73" i="22"/>
  <c r="T86" i="22"/>
  <c r="T95" i="22"/>
  <c r="T15" i="23"/>
  <c r="T18" i="23"/>
  <c r="T29" i="23"/>
  <c r="R31" i="23"/>
  <c r="R34" i="23"/>
  <c r="T46" i="23"/>
  <c r="P54" i="23"/>
  <c r="T57" i="23"/>
  <c r="T66" i="23"/>
  <c r="Q67" i="23"/>
  <c r="P68" i="23"/>
  <c r="T68" i="23" s="1"/>
  <c r="Q72" i="23"/>
  <c r="P73" i="23"/>
  <c r="T99" i="20"/>
  <c r="U99" i="20"/>
  <c r="U107" i="19"/>
  <c r="T107" i="19"/>
  <c r="U67" i="20"/>
  <c r="T67" i="20"/>
  <c r="P67" i="20"/>
  <c r="P72" i="20"/>
  <c r="R87" i="20"/>
  <c r="T54" i="21"/>
  <c r="P87" i="21"/>
  <c r="T87" i="21" s="1"/>
  <c r="P25" i="23"/>
  <c r="T28" i="23"/>
  <c r="T45" i="23"/>
  <c r="T53" i="23"/>
  <c r="Q54" i="23"/>
  <c r="T56" i="23"/>
  <c r="T65" i="23"/>
  <c r="Q68" i="23"/>
  <c r="U68" i="23" s="1"/>
  <c r="Q73" i="23"/>
  <c r="U104" i="22"/>
  <c r="E97" i="22"/>
  <c r="T97" i="22" s="1"/>
  <c r="T109" i="20"/>
  <c r="U109" i="20"/>
  <c r="U110" i="12"/>
  <c r="T110" i="12"/>
  <c r="U104" i="11"/>
  <c r="T104" i="11"/>
  <c r="Q72" i="20"/>
  <c r="P73" i="20"/>
  <c r="S87" i="20"/>
  <c r="T20" i="21"/>
  <c r="T25" i="21"/>
  <c r="U25" i="21"/>
  <c r="P31" i="21"/>
  <c r="P34" i="21"/>
  <c r="T34" i="21" s="1"/>
  <c r="T37" i="21"/>
  <c r="T48" i="21"/>
  <c r="Q87" i="21"/>
  <c r="T91" i="21"/>
  <c r="T11" i="22"/>
  <c r="T22" i="22"/>
  <c r="T39" i="22"/>
  <c r="T50" i="22"/>
  <c r="Q60" i="22"/>
  <c r="T62" i="22"/>
  <c r="T73" i="22"/>
  <c r="U72" i="22"/>
  <c r="T72" i="22"/>
  <c r="E87" i="22"/>
  <c r="E115" i="22" s="1"/>
  <c r="T93" i="22"/>
  <c r="T13" i="23"/>
  <c r="T24" i="23"/>
  <c r="Q25" i="23"/>
  <c r="T27" i="23"/>
  <c r="U41" i="23"/>
  <c r="T41" i="23"/>
  <c r="T44" i="23"/>
  <c r="T52" i="23"/>
  <c r="T64" i="23"/>
  <c r="Q74" i="23"/>
  <c r="U74" i="23" s="1"/>
  <c r="U86" i="23"/>
  <c r="T86" i="23"/>
  <c r="R87" i="23"/>
  <c r="U103" i="19"/>
  <c r="T103" i="19"/>
  <c r="U101" i="15"/>
  <c r="T101" i="15"/>
  <c r="U73" i="22"/>
  <c r="T70" i="20"/>
  <c r="T88" i="20"/>
  <c r="T96" i="20"/>
  <c r="T19" i="21"/>
  <c r="T30" i="21"/>
  <c r="T33" i="21"/>
  <c r="T36" i="21"/>
  <c r="T47" i="21"/>
  <c r="T58" i="21"/>
  <c r="U67" i="21"/>
  <c r="T67" i="21"/>
  <c r="R87" i="21"/>
  <c r="T90" i="21"/>
  <c r="T10" i="22"/>
  <c r="T21" i="22"/>
  <c r="T38" i="22"/>
  <c r="U54" i="22"/>
  <c r="T54" i="22"/>
  <c r="T49" i="22"/>
  <c r="P87" i="22"/>
  <c r="T87" i="22" s="1"/>
  <c r="T92" i="22"/>
  <c r="T12" i="23"/>
  <c r="T23" i="23"/>
  <c r="T40" i="23"/>
  <c r="T106" i="17"/>
  <c r="U106" i="17"/>
  <c r="U104" i="16"/>
  <c r="T104" i="16"/>
  <c r="U108" i="12"/>
  <c r="T108" i="12"/>
  <c r="U41" i="20"/>
  <c r="T41" i="20"/>
  <c r="S87" i="21"/>
  <c r="Q87" i="22"/>
  <c r="Q60" i="23"/>
  <c r="T72" i="23"/>
  <c r="U73" i="23"/>
  <c r="T73" i="23"/>
  <c r="U72" i="23"/>
  <c r="U106" i="23"/>
  <c r="T106" i="23"/>
  <c r="U111" i="15"/>
  <c r="T111" i="15"/>
  <c r="H114" i="14"/>
  <c r="U101" i="8"/>
  <c r="T101" i="8"/>
  <c r="T98" i="7"/>
  <c r="U98" i="7"/>
  <c r="U104" i="6"/>
  <c r="T104" i="6"/>
  <c r="U16" i="21"/>
  <c r="T16" i="21"/>
  <c r="U74" i="21"/>
  <c r="U67" i="22"/>
  <c r="T67" i="22"/>
  <c r="R87" i="22"/>
  <c r="U54" i="23"/>
  <c r="T54" i="23"/>
  <c r="U92" i="23"/>
  <c r="T92" i="23"/>
  <c r="U107" i="21"/>
  <c r="T107" i="21"/>
  <c r="U100" i="16"/>
  <c r="T100" i="16"/>
  <c r="U108" i="14"/>
  <c r="T108" i="14"/>
  <c r="U73" i="20"/>
  <c r="T73" i="20"/>
  <c r="U72" i="20"/>
  <c r="T72" i="20"/>
  <c r="E87" i="20"/>
  <c r="E115" i="20" s="1"/>
  <c r="U41" i="21"/>
  <c r="T41" i="21"/>
  <c r="U60" i="21"/>
  <c r="T60" i="21"/>
  <c r="S87" i="22"/>
  <c r="E97" i="8"/>
  <c r="U97" i="8" s="1"/>
  <c r="T107" i="8"/>
  <c r="U107" i="8"/>
  <c r="U102" i="6"/>
  <c r="T102" i="6"/>
  <c r="P74" i="23"/>
  <c r="T74" i="23" s="1"/>
  <c r="T88" i="23"/>
  <c r="T96" i="23"/>
  <c r="E81" i="6"/>
  <c r="T110" i="22"/>
  <c r="L114" i="22"/>
  <c r="R114" i="22" s="1"/>
  <c r="U100" i="21"/>
  <c r="U110" i="21"/>
  <c r="U100" i="19"/>
  <c r="T98" i="18"/>
  <c r="U112" i="17"/>
  <c r="T110" i="16"/>
  <c r="U104" i="15"/>
  <c r="U111" i="14"/>
  <c r="T106" i="13"/>
  <c r="E97" i="11"/>
  <c r="U97" i="11" s="1"/>
  <c r="R97" i="8"/>
  <c r="T95" i="23"/>
  <c r="E81" i="17"/>
  <c r="E81" i="7"/>
  <c r="T99" i="1"/>
  <c r="M114" i="23"/>
  <c r="S114" i="23" s="1"/>
  <c r="U102" i="21"/>
  <c r="U104" i="17"/>
  <c r="T108" i="16"/>
  <c r="T109" i="15"/>
  <c r="U102" i="13"/>
  <c r="I114" i="11"/>
  <c r="T112" i="11"/>
  <c r="S97" i="10"/>
  <c r="T94" i="23"/>
  <c r="E81" i="9"/>
  <c r="L114" i="20"/>
  <c r="R114" i="20" s="1"/>
  <c r="S97" i="15"/>
  <c r="E87" i="23"/>
  <c r="E115" i="23" s="1"/>
  <c r="T93" i="23"/>
  <c r="U104" i="23"/>
  <c r="T105" i="21"/>
  <c r="U101" i="20"/>
  <c r="T99" i="19"/>
  <c r="U105" i="18"/>
  <c r="T111" i="17"/>
  <c r="T99" i="15"/>
  <c r="T100" i="14"/>
  <c r="T106" i="14"/>
  <c r="T110" i="14"/>
  <c r="U109" i="13"/>
  <c r="T100" i="12"/>
  <c r="T102" i="12"/>
  <c r="U102" i="11"/>
  <c r="T103" i="10"/>
  <c r="U109" i="10"/>
  <c r="T102" i="9"/>
  <c r="U108" i="9"/>
  <c r="T111" i="7"/>
  <c r="J114" i="3"/>
  <c r="T104" i="3"/>
  <c r="U110" i="3"/>
  <c r="T106" i="2"/>
  <c r="T108" i="2"/>
  <c r="P87" i="23"/>
  <c r="E81" i="22"/>
  <c r="E81" i="8"/>
  <c r="T102" i="1"/>
  <c r="T104" i="1"/>
  <c r="M114" i="1"/>
  <c r="S114" i="1" s="1"/>
  <c r="T101" i="21"/>
  <c r="T106" i="20"/>
  <c r="T112" i="20"/>
  <c r="U107" i="18"/>
  <c r="T109" i="17"/>
  <c r="T102" i="14"/>
  <c r="T101" i="13"/>
  <c r="U100" i="9"/>
  <c r="T112" i="8"/>
  <c r="T103" i="7"/>
  <c r="T105" i="7"/>
  <c r="T106" i="5"/>
  <c r="U112" i="5"/>
  <c r="T105" i="4"/>
  <c r="U111" i="4"/>
  <c r="U102" i="3"/>
  <c r="T98" i="2"/>
  <c r="T100" i="2"/>
  <c r="Q87" i="23"/>
  <c r="T91" i="23"/>
  <c r="E81" i="23"/>
  <c r="E81" i="11"/>
  <c r="T101" i="23"/>
  <c r="T109" i="23"/>
  <c r="T111" i="23"/>
  <c r="U101" i="22"/>
  <c r="T105" i="22"/>
  <c r="T104" i="20"/>
  <c r="T108" i="20"/>
  <c r="T112" i="18"/>
  <c r="F114" i="17"/>
  <c r="T101" i="17"/>
  <c r="T105" i="17"/>
  <c r="U111" i="16"/>
  <c r="T104" i="8"/>
  <c r="T106" i="8"/>
  <c r="T98" i="5"/>
  <c r="U104" i="5"/>
  <c r="U103" i="4"/>
  <c r="E81" i="14"/>
  <c r="T99" i="23"/>
  <c r="U103" i="22"/>
  <c r="T110" i="18"/>
  <c r="M114" i="17"/>
  <c r="S114" i="17" s="1"/>
  <c r="B114" i="6"/>
  <c r="J114" i="6"/>
  <c r="B114" i="18"/>
  <c r="J114" i="18"/>
  <c r="B115" i="18"/>
  <c r="J115" i="18"/>
  <c r="T115" i="17"/>
  <c r="T115" i="13"/>
  <c r="N114" i="12"/>
  <c r="P114" i="11"/>
  <c r="D114" i="9"/>
  <c r="P115" i="7"/>
  <c r="B115" i="6"/>
  <c r="J115" i="6"/>
  <c r="V114" i="20"/>
  <c r="J114" i="14"/>
  <c r="P115" i="11"/>
  <c r="F114" i="20"/>
  <c r="H114" i="19"/>
  <c r="P114" i="15"/>
  <c r="H114" i="23"/>
  <c r="L114" i="13"/>
  <c r="R114" i="13" s="1"/>
  <c r="L114" i="5"/>
  <c r="R114" i="5" s="1"/>
  <c r="P115" i="23"/>
  <c r="N114" i="20"/>
  <c r="P115" i="19"/>
  <c r="T115" i="19" s="1"/>
  <c r="L114" i="17"/>
  <c r="R114" i="17" s="1"/>
  <c r="V114" i="16"/>
  <c r="P115" i="15"/>
  <c r="D114" i="13"/>
  <c r="H114" i="11"/>
  <c r="J114" i="10"/>
  <c r="D114" i="5"/>
  <c r="N114" i="1"/>
  <c r="D114" i="17"/>
  <c r="F114" i="16"/>
  <c r="H114" i="15"/>
  <c r="F114" i="12"/>
  <c r="B114" i="10"/>
  <c r="F114" i="8"/>
  <c r="T87" i="7"/>
  <c r="D114" i="21"/>
  <c r="V114" i="12"/>
  <c r="T115" i="9"/>
  <c r="V114" i="8"/>
  <c r="H114" i="7"/>
  <c r="F114" i="4"/>
  <c r="E97" i="23"/>
  <c r="S97" i="20"/>
  <c r="U103" i="20"/>
  <c r="T103" i="20"/>
  <c r="U99" i="16"/>
  <c r="T99" i="16"/>
  <c r="U112" i="21"/>
  <c r="T112" i="21"/>
  <c r="T97" i="20"/>
  <c r="E114" i="20"/>
  <c r="U111" i="20"/>
  <c r="T111" i="20"/>
  <c r="U107" i="16"/>
  <c r="T107" i="16"/>
  <c r="R97" i="15"/>
  <c r="L114" i="15"/>
  <c r="R114" i="15" s="1"/>
  <c r="S97" i="22"/>
  <c r="R97" i="21"/>
  <c r="L114" i="21"/>
  <c r="R114" i="21" s="1"/>
  <c r="R97" i="3"/>
  <c r="L114" i="3"/>
  <c r="R114" i="3" s="1"/>
  <c r="E97" i="1"/>
  <c r="T101" i="1"/>
  <c r="T106" i="1"/>
  <c r="T111" i="1"/>
  <c r="T108" i="23"/>
  <c r="T107" i="22"/>
  <c r="T112" i="22"/>
  <c r="E97" i="21"/>
  <c r="T104" i="21"/>
  <c r="U108" i="17"/>
  <c r="T108" i="17"/>
  <c r="U105" i="14"/>
  <c r="T105" i="14"/>
  <c r="R97" i="1"/>
  <c r="T98" i="23"/>
  <c r="S97" i="21"/>
  <c r="U100" i="17"/>
  <c r="T100" i="17"/>
  <c r="U106" i="15"/>
  <c r="T106" i="15"/>
  <c r="U106" i="21"/>
  <c r="T106" i="21"/>
  <c r="U105" i="20"/>
  <c r="T105" i="20"/>
  <c r="U101" i="18"/>
  <c r="T101" i="18"/>
  <c r="E97" i="18"/>
  <c r="U104" i="12"/>
  <c r="T104" i="12"/>
  <c r="U106" i="12"/>
  <c r="T106" i="12"/>
  <c r="U105" i="10"/>
  <c r="T105" i="10"/>
  <c r="T98" i="1"/>
  <c r="T103" i="1"/>
  <c r="T108" i="1"/>
  <c r="U98" i="23"/>
  <c r="T100" i="23"/>
  <c r="T105" i="23"/>
  <c r="T110" i="23"/>
  <c r="T99" i="22"/>
  <c r="T104" i="22"/>
  <c r="T109" i="22"/>
  <c r="U103" i="21"/>
  <c r="T103" i="21"/>
  <c r="U110" i="19"/>
  <c r="T110" i="19"/>
  <c r="E97" i="17"/>
  <c r="U98" i="15"/>
  <c r="T98" i="15"/>
  <c r="E97" i="15"/>
  <c r="T110" i="1"/>
  <c r="U102" i="19"/>
  <c r="T102" i="19"/>
  <c r="T100" i="1"/>
  <c r="U105" i="1"/>
  <c r="T107" i="23"/>
  <c r="U112" i="23"/>
  <c r="T106" i="22"/>
  <c r="U111" i="22"/>
  <c r="U109" i="18"/>
  <c r="T109" i="18"/>
  <c r="E97" i="14"/>
  <c r="T104" i="13"/>
  <c r="U104" i="13"/>
  <c r="E97" i="13"/>
  <c r="U112" i="12"/>
  <c r="T112" i="12"/>
  <c r="T98" i="17"/>
  <c r="U98" i="14"/>
  <c r="T107" i="13"/>
  <c r="U112" i="13"/>
  <c r="R97" i="12"/>
  <c r="L114" i="12"/>
  <c r="R114" i="12" s="1"/>
  <c r="L114" i="11"/>
  <c r="R114" i="11" s="1"/>
  <c r="U112" i="9"/>
  <c r="T112" i="9"/>
  <c r="U110" i="7"/>
  <c r="T110" i="7"/>
  <c r="E97" i="12"/>
  <c r="T98" i="12"/>
  <c r="U111" i="11"/>
  <c r="T111" i="11"/>
  <c r="U104" i="9"/>
  <c r="T104" i="9"/>
  <c r="U102" i="7"/>
  <c r="T102" i="7"/>
  <c r="U109" i="6"/>
  <c r="T109" i="6"/>
  <c r="U105" i="2"/>
  <c r="T105" i="2"/>
  <c r="M114" i="18"/>
  <c r="S114" i="18" s="1"/>
  <c r="U103" i="11"/>
  <c r="T103" i="11"/>
  <c r="U101" i="6"/>
  <c r="T101" i="6"/>
  <c r="U107" i="4"/>
  <c r="T107" i="4"/>
  <c r="U106" i="3"/>
  <c r="T106" i="3"/>
  <c r="E97" i="16"/>
  <c r="L114" i="16"/>
  <c r="R114" i="16" s="1"/>
  <c r="R97" i="13"/>
  <c r="U101" i="12"/>
  <c r="T101" i="12"/>
  <c r="U109" i="12"/>
  <c r="T109" i="12"/>
  <c r="S97" i="11"/>
  <c r="M114" i="11"/>
  <c r="S114" i="11" s="1"/>
  <c r="E97" i="10"/>
  <c r="U110" i="10"/>
  <c r="T110" i="10"/>
  <c r="U100" i="8"/>
  <c r="T100" i="8"/>
  <c r="U99" i="4"/>
  <c r="T99" i="4"/>
  <c r="U98" i="3"/>
  <c r="T98" i="3"/>
  <c r="E97" i="3"/>
  <c r="E97" i="19"/>
  <c r="T104" i="19"/>
  <c r="T112" i="19"/>
  <c r="L114" i="19"/>
  <c r="R114" i="19" s="1"/>
  <c r="T103" i="18"/>
  <c r="T111" i="18"/>
  <c r="T102" i="17"/>
  <c r="T110" i="17"/>
  <c r="T101" i="16"/>
  <c r="T109" i="16"/>
  <c r="M114" i="16"/>
  <c r="S114" i="16" s="1"/>
  <c r="T100" i="15"/>
  <c r="T108" i="15"/>
  <c r="T99" i="14"/>
  <c r="T107" i="14"/>
  <c r="S97" i="13"/>
  <c r="T98" i="13"/>
  <c r="T108" i="13"/>
  <c r="U102" i="10"/>
  <c r="T102" i="10"/>
  <c r="T111" i="21"/>
  <c r="T102" i="20"/>
  <c r="T110" i="20"/>
  <c r="T101" i="19"/>
  <c r="T109" i="19"/>
  <c r="M114" i="19"/>
  <c r="S114" i="19" s="1"/>
  <c r="T100" i="18"/>
  <c r="T108" i="18"/>
  <c r="T99" i="17"/>
  <c r="T107" i="17"/>
  <c r="T98" i="16"/>
  <c r="T106" i="16"/>
  <c r="T105" i="15"/>
  <c r="T104" i="14"/>
  <c r="T112" i="14"/>
  <c r="L114" i="14"/>
  <c r="R114" i="14" s="1"/>
  <c r="T103" i="13"/>
  <c r="T99" i="12"/>
  <c r="T107" i="12"/>
  <c r="U106" i="11"/>
  <c r="T106" i="11"/>
  <c r="U109" i="9"/>
  <c r="T109" i="9"/>
  <c r="U111" i="8"/>
  <c r="T111" i="8"/>
  <c r="U108" i="5"/>
  <c r="T108" i="5"/>
  <c r="U98" i="11"/>
  <c r="T98" i="11"/>
  <c r="U101" i="9"/>
  <c r="T101" i="9"/>
  <c r="S97" i="8"/>
  <c r="M114" i="8"/>
  <c r="S114" i="8" s="1"/>
  <c r="U103" i="8"/>
  <c r="T103" i="8"/>
  <c r="U100" i="5"/>
  <c r="T100" i="5"/>
  <c r="E97" i="6"/>
  <c r="L114" i="6"/>
  <c r="R114" i="6" s="1"/>
  <c r="M114" i="3"/>
  <c r="S114" i="3" s="1"/>
  <c r="E97" i="9"/>
  <c r="L114" i="9"/>
  <c r="R114" i="9" s="1"/>
  <c r="M114" i="6"/>
  <c r="S114" i="6" s="1"/>
  <c r="M114" i="9"/>
  <c r="S114" i="9" s="1"/>
  <c r="T108" i="8"/>
  <c r="T99" i="7"/>
  <c r="T107" i="7"/>
  <c r="T98" i="6"/>
  <c r="T106" i="6"/>
  <c r="T105" i="5"/>
  <c r="E97" i="4"/>
  <c r="T104" i="4"/>
  <c r="T112" i="4"/>
  <c r="L114" i="4"/>
  <c r="R114" i="4" s="1"/>
  <c r="T103" i="3"/>
  <c r="T111" i="3"/>
  <c r="T102" i="2"/>
  <c r="T110" i="2"/>
  <c r="T100" i="11"/>
  <c r="T108" i="11"/>
  <c r="T99" i="10"/>
  <c r="T107" i="10"/>
  <c r="T98" i="9"/>
  <c r="T106" i="9"/>
  <c r="T105" i="8"/>
  <c r="E97" i="7"/>
  <c r="T104" i="7"/>
  <c r="T112" i="7"/>
  <c r="L114" i="7"/>
  <c r="R114" i="7" s="1"/>
  <c r="T103" i="6"/>
  <c r="T111" i="6"/>
  <c r="T102" i="5"/>
  <c r="T110" i="5"/>
  <c r="T101" i="4"/>
  <c r="T109" i="4"/>
  <c r="M114" i="4"/>
  <c r="S114" i="4" s="1"/>
  <c r="T100" i="3"/>
  <c r="T108" i="3"/>
  <c r="T99" i="2"/>
  <c r="T107" i="2"/>
  <c r="T105" i="11"/>
  <c r="T104" i="10"/>
  <c r="T112" i="10"/>
  <c r="L114" i="10"/>
  <c r="R114" i="10" s="1"/>
  <c r="T103" i="9"/>
  <c r="T111" i="9"/>
  <c r="T102" i="8"/>
  <c r="T110" i="8"/>
  <c r="T101" i="7"/>
  <c r="T109" i="7"/>
  <c r="M114" i="7"/>
  <c r="S114" i="7" s="1"/>
  <c r="T100" i="6"/>
  <c r="T108" i="6"/>
  <c r="T99" i="5"/>
  <c r="T107" i="5"/>
  <c r="T98" i="4"/>
  <c r="T106" i="4"/>
  <c r="T105" i="3"/>
  <c r="E97" i="2"/>
  <c r="T104" i="2"/>
  <c r="T112" i="2"/>
  <c r="L114" i="2"/>
  <c r="R114" i="2" s="1"/>
  <c r="E97" i="5"/>
  <c r="Q115" i="9" l="1"/>
  <c r="T25" i="10"/>
  <c r="T60" i="2"/>
  <c r="T97" i="11"/>
  <c r="T115" i="11"/>
  <c r="U115" i="9"/>
  <c r="T97" i="8"/>
  <c r="U60" i="1"/>
  <c r="T115" i="7"/>
  <c r="P115" i="5"/>
  <c r="T115" i="5" s="1"/>
  <c r="P114" i="5"/>
  <c r="U31" i="9"/>
  <c r="T31" i="9"/>
  <c r="T87" i="1"/>
  <c r="P114" i="1"/>
  <c r="P115" i="1"/>
  <c r="E114" i="11"/>
  <c r="T114" i="11" s="1"/>
  <c r="P114" i="13"/>
  <c r="P115" i="13"/>
  <c r="Q114" i="12"/>
  <c r="Q115" i="12"/>
  <c r="U87" i="12"/>
  <c r="U115" i="1"/>
  <c r="T115" i="1"/>
  <c r="T87" i="2"/>
  <c r="P115" i="2"/>
  <c r="T115" i="2" s="1"/>
  <c r="P114" i="2"/>
  <c r="T87" i="6"/>
  <c r="P114" i="6"/>
  <c r="P115" i="6"/>
  <c r="T115" i="6" s="1"/>
  <c r="E114" i="8"/>
  <c r="P115" i="18"/>
  <c r="T115" i="18" s="1"/>
  <c r="P114" i="18"/>
  <c r="U87" i="15"/>
  <c r="Q114" i="15"/>
  <c r="Q115" i="15"/>
  <c r="U115" i="15" s="1"/>
  <c r="U115" i="12"/>
  <c r="Q115" i="8"/>
  <c r="Q114" i="8"/>
  <c r="U25" i="14"/>
  <c r="T25" i="14"/>
  <c r="Q115" i="1"/>
  <c r="Q114" i="1"/>
  <c r="U97" i="22"/>
  <c r="P114" i="22"/>
  <c r="P115" i="22"/>
  <c r="T115" i="22" s="1"/>
  <c r="U87" i="14"/>
  <c r="Q114" i="14"/>
  <c r="Q115" i="14"/>
  <c r="U115" i="14" s="1"/>
  <c r="P115" i="8"/>
  <c r="P114" i="8"/>
  <c r="T114" i="8" s="1"/>
  <c r="Q115" i="7"/>
  <c r="U115" i="7" s="1"/>
  <c r="Q114" i="7"/>
  <c r="U87" i="10"/>
  <c r="Q115" i="10"/>
  <c r="Q114" i="10"/>
  <c r="E114" i="22"/>
  <c r="Q115" i="16"/>
  <c r="U115" i="16" s="1"/>
  <c r="Q114" i="16"/>
  <c r="T87" i="20"/>
  <c r="P114" i="20"/>
  <c r="P115" i="20"/>
  <c r="T115" i="20" s="1"/>
  <c r="U87" i="18"/>
  <c r="Q115" i="18"/>
  <c r="U115" i="18" s="1"/>
  <c r="Q114" i="18"/>
  <c r="U115" i="10"/>
  <c r="T87" i="3"/>
  <c r="P114" i="3"/>
  <c r="P115" i="3"/>
  <c r="T115" i="3" s="1"/>
  <c r="U87" i="6"/>
  <c r="Q114" i="6"/>
  <c r="Q115" i="6"/>
  <c r="U115" i="6" s="1"/>
  <c r="Q114" i="4"/>
  <c r="Q115" i="4"/>
  <c r="U115" i="4" s="1"/>
  <c r="U25" i="2"/>
  <c r="T25" i="2"/>
  <c r="U87" i="19"/>
  <c r="Q114" i="19"/>
  <c r="Q115" i="19"/>
  <c r="U115" i="19" s="1"/>
  <c r="U115" i="8"/>
  <c r="T115" i="8"/>
  <c r="T115" i="23"/>
  <c r="Q114" i="20"/>
  <c r="U114" i="20" s="1"/>
  <c r="Q115" i="20"/>
  <c r="U115" i="20" s="1"/>
  <c r="T87" i="12"/>
  <c r="P114" i="12"/>
  <c r="P115" i="12"/>
  <c r="T115" i="12" s="1"/>
  <c r="U87" i="11"/>
  <c r="Q114" i="11"/>
  <c r="U114" i="11" s="1"/>
  <c r="Q115" i="11"/>
  <c r="P114" i="19"/>
  <c r="U87" i="23"/>
  <c r="Q114" i="23"/>
  <c r="Q115" i="23"/>
  <c r="U115" i="23" s="1"/>
  <c r="T87" i="23"/>
  <c r="P114" i="23"/>
  <c r="U87" i="22"/>
  <c r="Q114" i="22"/>
  <c r="Q115" i="22"/>
  <c r="U115" i="22" s="1"/>
  <c r="T115" i="15"/>
  <c r="T87" i="10"/>
  <c r="P114" i="10"/>
  <c r="P115" i="10"/>
  <c r="T115" i="10" s="1"/>
  <c r="T87" i="18"/>
  <c r="U25" i="8"/>
  <c r="T25" i="8"/>
  <c r="U87" i="2"/>
  <c r="Q115" i="2"/>
  <c r="U115" i="2" s="1"/>
  <c r="Q114" i="2"/>
  <c r="T115" i="4"/>
  <c r="P114" i="21"/>
  <c r="P115" i="21"/>
  <c r="T115" i="21" s="1"/>
  <c r="U87" i="20"/>
  <c r="U115" i="11"/>
  <c r="U87" i="21"/>
  <c r="Q114" i="21"/>
  <c r="Q115" i="21"/>
  <c r="U115" i="21" s="1"/>
  <c r="U60" i="22"/>
  <c r="T60" i="22"/>
  <c r="U115" i="17"/>
  <c r="T87" i="16"/>
  <c r="P115" i="16"/>
  <c r="T115" i="16" s="1"/>
  <c r="P114" i="16"/>
  <c r="U87" i="17"/>
  <c r="Q114" i="17"/>
  <c r="Q115" i="17"/>
  <c r="T60" i="12"/>
  <c r="U60" i="12"/>
  <c r="U87" i="3"/>
  <c r="Q114" i="3"/>
  <c r="Q115" i="3"/>
  <c r="U115" i="3" s="1"/>
  <c r="U87" i="7"/>
  <c r="T87" i="8"/>
  <c r="U87" i="5"/>
  <c r="Q114" i="5"/>
  <c r="Q115" i="5"/>
  <c r="U115" i="5" s="1"/>
  <c r="T87" i="5"/>
  <c r="T97" i="4"/>
  <c r="E114" i="4"/>
  <c r="U97" i="4"/>
  <c r="T97" i="16"/>
  <c r="E114" i="16"/>
  <c r="U97" i="16"/>
  <c r="E114" i="14"/>
  <c r="U97" i="14"/>
  <c r="T97" i="14"/>
  <c r="U97" i="15"/>
  <c r="T97" i="15"/>
  <c r="E114" i="15"/>
  <c r="U97" i="18"/>
  <c r="T97" i="18"/>
  <c r="E114" i="18"/>
  <c r="T114" i="20"/>
  <c r="U97" i="6"/>
  <c r="T97" i="6"/>
  <c r="E114" i="6"/>
  <c r="E114" i="7"/>
  <c r="U97" i="7"/>
  <c r="T97" i="7"/>
  <c r="U97" i="9"/>
  <c r="T97" i="9"/>
  <c r="E114" i="9"/>
  <c r="U97" i="17"/>
  <c r="T97" i="17"/>
  <c r="E114" i="17"/>
  <c r="E114" i="2"/>
  <c r="U97" i="2"/>
  <c r="T97" i="2"/>
  <c r="T97" i="12"/>
  <c r="E114" i="12"/>
  <c r="U97" i="12"/>
  <c r="U97" i="5"/>
  <c r="T97" i="5"/>
  <c r="E114" i="5"/>
  <c r="E114" i="19"/>
  <c r="U97" i="19"/>
  <c r="T97" i="19"/>
  <c r="U97" i="21"/>
  <c r="T97" i="21"/>
  <c r="E114" i="21"/>
  <c r="U97" i="1"/>
  <c r="T97" i="1"/>
  <c r="E114" i="1"/>
  <c r="E114" i="10"/>
  <c r="U97" i="10"/>
  <c r="T97" i="10"/>
  <c r="U97" i="3"/>
  <c r="T97" i="3"/>
  <c r="E114" i="3"/>
  <c r="U97" i="13"/>
  <c r="T97" i="13"/>
  <c r="E114" i="13"/>
  <c r="E114" i="23"/>
  <c r="U97" i="23"/>
  <c r="T97" i="23"/>
  <c r="T114" i="22" l="1"/>
  <c r="U114" i="8"/>
  <c r="U114" i="22"/>
  <c r="U114" i="18"/>
  <c r="T114" i="18"/>
  <c r="U114" i="14"/>
  <c r="T114" i="14"/>
  <c r="U114" i="16"/>
  <c r="T114" i="16"/>
  <c r="T114" i="23"/>
  <c r="U114" i="23"/>
  <c r="U114" i="19"/>
  <c r="T114" i="19"/>
  <c r="U114" i="21"/>
  <c r="T114" i="21"/>
  <c r="T114" i="5"/>
  <c r="U114" i="5"/>
  <c r="U114" i="2"/>
  <c r="T114" i="2"/>
  <c r="T114" i="17"/>
  <c r="U114" i="17"/>
  <c r="T114" i="13"/>
  <c r="U114" i="13"/>
  <c r="U114" i="15"/>
  <c r="T114" i="15"/>
  <c r="U114" i="12"/>
  <c r="T114" i="12"/>
  <c r="U114" i="9"/>
  <c r="T114" i="9"/>
  <c r="U114" i="4"/>
  <c r="T114" i="4"/>
  <c r="U114" i="7"/>
  <c r="T114" i="7"/>
  <c r="U114" i="10"/>
  <c r="T114" i="10"/>
  <c r="U114" i="6"/>
  <c r="T114" i="6"/>
  <c r="U114" i="3"/>
  <c r="T114" i="3"/>
  <c r="T114" i="1"/>
  <c r="U114" i="1"/>
</calcChain>
</file>

<file path=xl/sharedStrings.xml><?xml version="1.0" encoding="utf-8"?>
<sst xmlns="http://schemas.openxmlformats.org/spreadsheetml/2006/main" count="7985" uniqueCount="149">
  <si>
    <t>Figures Finalised as at 2025/01/29</t>
  </si>
  <si>
    <t/>
  </si>
  <si>
    <t>2nd Quarter Ended 31 December 2024</t>
  </si>
  <si>
    <t>CONDITIONAL GRANTS TRANSFERRED FROM NATIONAL DEPARTMENTS AND ACTUAL PAYMENTS MADE BY MUNICIPALITIES: PRELIMINARY RESULTS</t>
  </si>
  <si>
    <t>AGGREGRATED INFORMATION FOR NORTH WEST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</si>
  <si>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</si>
  <si>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</si>
  <si>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</si>
  <si>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</si>
  <si>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</si>
  <si>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</si>
  <si>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</si>
  <si>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</si>
  <si>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</si>
  <si>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</si>
  <si>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</si>
  <si>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</si>
  <si>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</si>
  <si>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</si>
  <si>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</si>
  <si>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</si>
  <si>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</si>
  <si>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</si>
  <si>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</si>
  <si>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</si>
  <si>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</si>
  <si>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</si>
  <si>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</si>
  <si>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</si>
  <si>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</si>
  <si>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</si>
  <si>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</si>
  <si>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</si>
  <si>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</si>
  <si>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</si>
  <si>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</si>
  <si>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</si>
  <si>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</si>
  <si>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</si>
  <si>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</si>
  <si>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</si>
  <si>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</si>
  <si>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</si>
  <si>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</si>
  <si>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</si>
  <si>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</si>
  <si>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</si>
  <si>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</si>
  <si>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</si>
  <si>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</si>
  <si>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</si>
  <si>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</si>
  <si>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</si>
  <si>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</si>
  <si>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</si>
  <si>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</si>
  <si>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</si>
  <si>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</si>
  <si>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</si>
  <si>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</si>
  <si>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</si>
  <si>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</si>
  <si>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</si>
  <si>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</si>
  <si>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</si>
  <si>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</si>
  <si>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</si>
  <si>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</si>
  <si>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</si>
  <si>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</si>
  <si>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</si>
  <si>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</si>
  <si>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</si>
  <si>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</si>
  <si>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</si>
  <si>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</si>
  <si>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</si>
  <si>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</si>
  <si>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</si>
  <si>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</si>
  <si>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</si>
  <si>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</si>
  <si>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</si>
  <si>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</si>
  <si>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</si>
  <si>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</si>
  <si>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</si>
  <si>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</si>
  <si>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</si>
  <si>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</si>
  <si>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</si>
  <si>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</si>
  <si>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</si>
  <si>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</si>
  <si>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</si>
  <si>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</si>
  <si>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</si>
  <si>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2024</t>
  </si>
  <si>
    <t>Actual expenditure Provincial Department by 31 December 2024</t>
  </si>
  <si>
    <t>Actual expenditure Provincial Department by 31 March 2025</t>
  </si>
  <si>
    <t>Actual expenditure Provincial Department by 30 June 2025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</si>
  <si>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</si>
  <si>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</si>
  <si>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</si>
  <si>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</si>
  <si>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</si>
  <si>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</si>
  <si>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</si>
  <si>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</si>
  <si>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</si>
  <si>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</si>
  <si>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</si>
  <si>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</si>
  <si>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NORTH WEST: MORETELE (NW371)</t>
  </si>
  <si>
    <t>NORTH WEST: MADIBENG (NW372)</t>
  </si>
  <si>
    <t>NORTH WEST: RUSTENBURG (NW373)</t>
  </si>
  <si>
    <t>NORTH WEST: KGETLENGRIVIER (NW374)</t>
  </si>
  <si>
    <t>NORTH WEST: MOSES KOTANE (NW375)</t>
  </si>
  <si>
    <t>NORTH WEST: BOJANALA PLATINUM (DC37)</t>
  </si>
  <si>
    <t>NORTH WEST: RATLOU (NW381)</t>
  </si>
  <si>
    <t>NORTH WEST: TSWAING (NW382)</t>
  </si>
  <si>
    <t>NORTH WEST: MAFIKENG (NW383)</t>
  </si>
  <si>
    <t>NORTH WEST: DITSOBOTLA (NW384)</t>
  </si>
  <si>
    <t>NORTH WEST: RAMOTSHERE MOILOA (NW385)</t>
  </si>
  <si>
    <t>NORTH WEST: NGAKA MODIRI MOLEMA (DC38)</t>
  </si>
  <si>
    <t>NORTH WEST: NALEDI (NW) (NW392)</t>
  </si>
  <si>
    <t>NORTH WEST: MAMUSA (NW393)</t>
  </si>
  <si>
    <t>NORTH WEST: GREATER TAUNG (NW394)</t>
  </si>
  <si>
    <t>NORTH WEST: LEKWA-TEEMANE (NW396)</t>
  </si>
  <si>
    <t>NORTH WEST: KAGISANO-MOLOPO (NW397)</t>
  </si>
  <si>
    <t>NORTH WEST: DR RUTH SEGOMOTSI MOMPATI (DC39)</t>
  </si>
  <si>
    <t>NORTH WEST: CITY OF MATLOSANA (NW403)</t>
  </si>
  <si>
    <t>NORTH WEST: MAQUASSI HILLS (NW404)</t>
  </si>
  <si>
    <t>NORTH WEST: J B MARKS (NW405)</t>
  </si>
  <si>
    <t>NORTH WEST: DR KENNETH KAUNDA (DC40)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</si>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</sst>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  <font>
      <b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7" fontId="10" fillId="0" borderId="3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4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10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4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0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left" vertical="top" wrapText="1"/>
    </xf>
    <xf numFmtId="165" fontId="2" fillId="0" borderId="33" xfId="0" applyNumberFormat="1" applyFont="1" applyBorder="1" applyAlignment="1">
      <alignment horizontal="center" vertical="top" wrapText="1"/>
    </xf>
    <xf numFmtId="164" fontId="2" fillId="0" borderId="33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5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3" xfId="0" applyFont="1" applyBorder="1" applyAlignment="1">
      <alignment horizontal="left" indent="1"/>
    </xf>
    <xf numFmtId="168" fontId="11" fillId="0" borderId="3" xfId="0" applyNumberFormat="1" applyFont="1" applyBorder="1" applyAlignment="1">
      <alignment wrapText="1"/>
    </xf>
    <xf numFmtId="168" fontId="11" fillId="0" borderId="3" xfId="0" applyNumberFormat="1" applyFont="1" applyBorder="1" applyAlignment="1">
      <alignment shrinkToFit="1"/>
    </xf>
    <xf numFmtId="0" fontId="2" fillId="0" borderId="3" xfId="0" applyFont="1" applyBorder="1" applyAlignment="1">
      <alignment horizontal="left" indent="1"/>
    </xf>
    <xf numFmtId="0" fontId="0" fillId="0" borderId="11" xfId="0" applyBorder="1"/>
    <xf numFmtId="169" fontId="11" fillId="0" borderId="3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9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1" xfId="0" applyNumberFormat="1" applyFont="1" applyBorder="1" applyAlignment="1">
      <alignment horizontal="center" vertical="top" wrapText="1"/>
    </xf>
    <xf numFmtId="169" fontId="2" fillId="0" borderId="2" xfId="0" applyNumberFormat="1" applyFont="1" applyBorder="1" applyAlignment="1">
      <alignment horizontal="center" vertical="top" wrapText="1"/>
    </xf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5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3" xfId="0" applyNumberFormat="1" applyFont="1" applyBorder="1" applyAlignment="1">
      <alignment wrapText="1"/>
    </xf>
    <xf numFmtId="169" fontId="12" fillId="0" borderId="3" xfId="0" applyNumberFormat="1" applyFont="1" applyBorder="1" applyAlignment="1">
      <alignment wrapText="1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9" xfId="0" applyNumberFormat="1" applyFont="1" applyBorder="1"/>
    <xf numFmtId="165" fontId="2" fillId="0" borderId="10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7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60900000</v>
      </c>
      <c r="C10" s="93"/>
      <c r="D10" s="93"/>
      <c r="E10" s="93">
        <f t="shared" ref="E10:E16" si="0">$B10      +$C10      +$D10</f>
        <v>60900000</v>
      </c>
      <c r="F10" s="94">
        <v>60900000</v>
      </c>
      <c r="G10" s="95">
        <v>60900000</v>
      </c>
      <c r="H10" s="94">
        <v>15249000</v>
      </c>
      <c r="I10" s="95">
        <v>9549959</v>
      </c>
      <c r="J10" s="94">
        <v>5313000</v>
      </c>
      <c r="K10" s="95">
        <v>7001976</v>
      </c>
      <c r="L10" s="94"/>
      <c r="M10" s="95"/>
      <c r="N10" s="94"/>
      <c r="O10" s="95"/>
      <c r="P10" s="94">
        <f t="shared" ref="P10:P16" si="1">$H10      +$J10      +$L10      +$N10</f>
        <v>20562000</v>
      </c>
      <c r="Q10" s="95">
        <f t="shared" ref="Q10:Q16" si="2">$I10      +$K10      +$M10      +$O10</f>
        <v>16551935</v>
      </c>
      <c r="R10" s="48">
        <f t="shared" ref="R10:R16" si="3">IF(($H10      =0),0,((($J10      -$H10      )/$H10      )*100))</f>
        <v>-65.158371040723978</v>
      </c>
      <c r="S10" s="49">
        <f t="shared" ref="S10:S16" si="4">IF(($I10      =0),0,((($K10      -$I10      )/$I10      )*100))</f>
        <v>-26.680564806613305</v>
      </c>
      <c r="T10" s="48">
        <f t="shared" ref="T10:T15" si="5">IF(($E10      =0),0,(($P10      /$E10      )*100))</f>
        <v>33.763546798029559</v>
      </c>
      <c r="U10" s="50">
        <f t="shared" ref="U10:U15" si="6">IF(($E10      =0),0,(($Q10      /$E10      )*100))</f>
        <v>27.178875205254517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>
        <v>3000000</v>
      </c>
      <c r="C11" s="93"/>
      <c r="D11" s="93"/>
      <c r="E11" s="93">
        <f t="shared" si="0"/>
        <v>3000000</v>
      </c>
      <c r="F11" s="94">
        <v>3000000</v>
      </c>
      <c r="G11" s="95">
        <v>2000000</v>
      </c>
      <c r="H11" s="94"/>
      <c r="I11" s="95"/>
      <c r="J11" s="94">
        <v>247000</v>
      </c>
      <c r="K11" s="95"/>
      <c r="L11" s="94"/>
      <c r="M11" s="95"/>
      <c r="N11" s="94"/>
      <c r="O11" s="95"/>
      <c r="P11" s="94">
        <f t="shared" si="1"/>
        <v>247000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8.2333333333333325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45662000</v>
      </c>
      <c r="C13" s="93"/>
      <c r="D13" s="93"/>
      <c r="E13" s="93">
        <f t="shared" si="0"/>
        <v>45662000</v>
      </c>
      <c r="F13" s="94">
        <v>45662000</v>
      </c>
      <c r="G13" s="95">
        <v>22992000</v>
      </c>
      <c r="H13" s="94">
        <v>9264000</v>
      </c>
      <c r="I13" s="95">
        <v>9528733</v>
      </c>
      <c r="J13" s="94">
        <v>1217000</v>
      </c>
      <c r="K13" s="95">
        <v>2415127</v>
      </c>
      <c r="L13" s="94"/>
      <c r="M13" s="95"/>
      <c r="N13" s="94"/>
      <c r="O13" s="95"/>
      <c r="P13" s="94">
        <f t="shared" si="1"/>
        <v>10481000</v>
      </c>
      <c r="Q13" s="95">
        <f t="shared" si="2"/>
        <v>11943860</v>
      </c>
      <c r="R13" s="48">
        <f t="shared" si="3"/>
        <v>-86.863126079447326</v>
      </c>
      <c r="S13" s="49">
        <f t="shared" si="4"/>
        <v>-74.654269355642555</v>
      </c>
      <c r="T13" s="48">
        <f t="shared" si="5"/>
        <v>22.953440497569094</v>
      </c>
      <c r="U13" s="50">
        <f t="shared" si="6"/>
        <v>26.157110945644078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109562000</v>
      </c>
      <c r="C16" s="96">
        <f>SUM(C9:C15)</f>
        <v>0</v>
      </c>
      <c r="D16" s="96"/>
      <c r="E16" s="96">
        <f t="shared" si="0"/>
        <v>109562000</v>
      </c>
      <c r="F16" s="97">
        <f t="shared" ref="F16:O16" si="7">SUM(F9:F15)</f>
        <v>109562000</v>
      </c>
      <c r="G16" s="98">
        <f t="shared" si="7"/>
        <v>85892000</v>
      </c>
      <c r="H16" s="97">
        <f t="shared" si="7"/>
        <v>24513000</v>
      </c>
      <c r="I16" s="98">
        <f t="shared" si="7"/>
        <v>19078692</v>
      </c>
      <c r="J16" s="97">
        <f t="shared" si="7"/>
        <v>6777000</v>
      </c>
      <c r="K16" s="98">
        <f t="shared" si="7"/>
        <v>9417103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31290000</v>
      </c>
      <c r="Q16" s="98">
        <f t="shared" si="2"/>
        <v>28495795</v>
      </c>
      <c r="R16" s="52">
        <f t="shared" si="3"/>
        <v>-72.353445110757548</v>
      </c>
      <c r="S16" s="53">
        <f t="shared" si="4"/>
        <v>-50.64073050710185</v>
      </c>
      <c r="T16" s="52">
        <f>IF((SUM($E9:$E13))=0,0,(P16/(SUM($E9:$E13))*100))</f>
        <v>28.559171975685</v>
      </c>
      <c r="U16" s="54">
        <f>IF((SUM($E9:$E13))=0,0,(Q16/(SUM($E9:$E13))*100))</f>
        <v>26.00883061645461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15117000</v>
      </c>
      <c r="C20" s="93"/>
      <c r="D20" s="93"/>
      <c r="E20" s="93">
        <f t="shared" si="8"/>
        <v>15117000</v>
      </c>
      <c r="F20" s="94">
        <v>15117000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15117000</v>
      </c>
      <c r="C25" s="96">
        <f>SUM(C18:C24)</f>
        <v>0</v>
      </c>
      <c r="D25" s="96"/>
      <c r="E25" s="96">
        <f t="shared" si="8"/>
        <v>15117000</v>
      </c>
      <c r="F25" s="97">
        <f t="shared" ref="F25:O25" si="15">SUM(F18:F24)</f>
        <v>15117000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>
        <v>254763000</v>
      </c>
      <c r="C29" s="93"/>
      <c r="D29" s="93"/>
      <c r="E29" s="93">
        <f>$B29      +$C29      +$D29</f>
        <v>254763000</v>
      </c>
      <c r="F29" s="94">
        <v>254763000</v>
      </c>
      <c r="G29" s="95">
        <v>137572000</v>
      </c>
      <c r="H29" s="94">
        <v>54691000</v>
      </c>
      <c r="I29" s="95">
        <v>51354125</v>
      </c>
      <c r="J29" s="94">
        <v>66586000</v>
      </c>
      <c r="K29" s="95">
        <v>30831696</v>
      </c>
      <c r="L29" s="94"/>
      <c r="M29" s="95"/>
      <c r="N29" s="94"/>
      <c r="O29" s="95"/>
      <c r="P29" s="94">
        <f>$H29      +$J29      +$L29      +$N29</f>
        <v>121277000</v>
      </c>
      <c r="Q29" s="95">
        <f>$I29      +$K29      +$M29      +$O29</f>
        <v>82185821</v>
      </c>
      <c r="R29" s="48">
        <f>IF(($H29      =0),0,((($J29      -$H29      )/$H29      )*100))</f>
        <v>21.74946517708581</v>
      </c>
      <c r="S29" s="49">
        <f>IF(($I29      =0),0,((($K29      -$I29      )/$I29      )*100))</f>
        <v>-39.962571653202147</v>
      </c>
      <c r="T29" s="48">
        <f>IF(($E29      =0),0,(($P29      /$E29      )*100))</f>
        <v>47.603851422694824</v>
      </c>
      <c r="U29" s="50">
        <f>IF(($E29      =0),0,(($Q29      /$E29      )*100))</f>
        <v>32.259716285331855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11008000</v>
      </c>
      <c r="C30" s="93"/>
      <c r="D30" s="93"/>
      <c r="E30" s="93">
        <f>$B30      +$C30      +$D30</f>
        <v>11008000</v>
      </c>
      <c r="F30" s="94">
        <v>11008000</v>
      </c>
      <c r="G30" s="95">
        <v>7706000</v>
      </c>
      <c r="H30" s="94">
        <v>1338000</v>
      </c>
      <c r="I30" s="95">
        <v>2727998</v>
      </c>
      <c r="J30" s="94">
        <v>3002000</v>
      </c>
      <c r="K30" s="95">
        <v>1156180</v>
      </c>
      <c r="L30" s="94"/>
      <c r="M30" s="95"/>
      <c r="N30" s="94"/>
      <c r="O30" s="95"/>
      <c r="P30" s="94">
        <f>$H30      +$J30      +$L30      +$N30</f>
        <v>4340000</v>
      </c>
      <c r="Q30" s="95">
        <f>$I30      +$K30      +$M30      +$O30</f>
        <v>3884178</v>
      </c>
      <c r="R30" s="48">
        <f>IF(($H30      =0),0,((($J30      -$H30      )/$H30      )*100))</f>
        <v>124.36472346786248</v>
      </c>
      <c r="S30" s="49">
        <f>IF(($I30      =0),0,((($K30      -$I30      )/$I30      )*100))</f>
        <v>-57.618004118771346</v>
      </c>
      <c r="T30" s="48">
        <f>IF(($E30      =0),0,(($P30      /$E30      )*100))</f>
        <v>39.425872093023258</v>
      </c>
      <c r="U30" s="50">
        <f>IF(($E30      =0),0,(($Q30      /$E30      )*100))</f>
        <v>35.285047238372094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265771000</v>
      </c>
      <c r="C31" s="96">
        <f>SUM(C27:C30)</f>
        <v>0</v>
      </c>
      <c r="D31" s="96"/>
      <c r="E31" s="96">
        <f>$B31      +$C31      +$D31</f>
        <v>265771000</v>
      </c>
      <c r="F31" s="97">
        <f t="shared" ref="F31:O31" si="16">SUM(F27:F30)</f>
        <v>265771000</v>
      </c>
      <c r="G31" s="98">
        <f t="shared" si="16"/>
        <v>145278000</v>
      </c>
      <c r="H31" s="97">
        <f t="shared" si="16"/>
        <v>56029000</v>
      </c>
      <c r="I31" s="98">
        <f t="shared" si="16"/>
        <v>54082123</v>
      </c>
      <c r="J31" s="97">
        <f t="shared" si="16"/>
        <v>69588000</v>
      </c>
      <c r="K31" s="98">
        <f t="shared" si="16"/>
        <v>31987876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125617000</v>
      </c>
      <c r="Q31" s="98">
        <f>$I31      +$K31      +$M31      +$O31</f>
        <v>86069999</v>
      </c>
      <c r="R31" s="52">
        <f>IF(($H31      =0),0,((($J31      -$H31      )/$H31      )*100))</f>
        <v>24.199967873779649</v>
      </c>
      <c r="S31" s="53">
        <f>IF(($I31      =0),0,((($K31      -$I31      )/$I31      )*100))</f>
        <v>-40.853142913786868</v>
      </c>
      <c r="T31" s="52">
        <f>IF($E31   =0,0,($P31   /$E31   )*100)</f>
        <v>47.265126744452928</v>
      </c>
      <c r="U31" s="54">
        <f>IF($E31   =0,0,($Q31   /$E31   )*100)</f>
        <v>32.385022820398014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33583000</v>
      </c>
      <c r="C33" s="93"/>
      <c r="D33" s="93"/>
      <c r="E33" s="93">
        <f>$B33      +$C33      +$D33</f>
        <v>33583000</v>
      </c>
      <c r="F33" s="94">
        <v>33583000</v>
      </c>
      <c r="G33" s="95">
        <v>19461000</v>
      </c>
      <c r="H33" s="94">
        <v>5420000</v>
      </c>
      <c r="I33" s="95">
        <v>4623792</v>
      </c>
      <c r="J33" s="94">
        <v>4573000</v>
      </c>
      <c r="K33" s="95">
        <v>3754010</v>
      </c>
      <c r="L33" s="94"/>
      <c r="M33" s="95"/>
      <c r="N33" s="94"/>
      <c r="O33" s="95"/>
      <c r="P33" s="94">
        <f>$H33      +$J33      +$L33      +$N33</f>
        <v>9993000</v>
      </c>
      <c r="Q33" s="95">
        <f>$I33      +$K33      +$M33      +$O33</f>
        <v>8377802</v>
      </c>
      <c r="R33" s="48">
        <f>IF(($H33      =0),0,((($J33      -$H33      )/$H33      )*100))</f>
        <v>-15.627306273062731</v>
      </c>
      <c r="S33" s="49">
        <f>IF(($I33      =0),0,((($K33      -$I33      )/$I33      )*100))</f>
        <v>-18.811010529885426</v>
      </c>
      <c r="T33" s="48">
        <f>IF(($E33      =0),0,(($P33      /$E33      )*100))</f>
        <v>29.756126611678528</v>
      </c>
      <c r="U33" s="50">
        <f>IF(($E33      =0),0,(($Q33      /$E33      )*100))</f>
        <v>24.946556293362711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33583000</v>
      </c>
      <c r="C34" s="96">
        <f>C33</f>
        <v>0</v>
      </c>
      <c r="D34" s="96"/>
      <c r="E34" s="96">
        <f>$B34      +$C34      +$D34</f>
        <v>33583000</v>
      </c>
      <c r="F34" s="97">
        <f t="shared" ref="F34:O34" si="17">F33</f>
        <v>33583000</v>
      </c>
      <c r="G34" s="98">
        <f t="shared" si="17"/>
        <v>19461000</v>
      </c>
      <c r="H34" s="97">
        <f t="shared" si="17"/>
        <v>5420000</v>
      </c>
      <c r="I34" s="98">
        <f t="shared" si="17"/>
        <v>4623792</v>
      </c>
      <c r="J34" s="97">
        <f t="shared" si="17"/>
        <v>4573000</v>
      </c>
      <c r="K34" s="98">
        <f t="shared" si="17"/>
        <v>3754010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9993000</v>
      </c>
      <c r="Q34" s="98">
        <f>$I34      +$K34      +$M34      +$O34</f>
        <v>8377802</v>
      </c>
      <c r="R34" s="52">
        <f>IF(($H34      =0),0,((($J34      -$H34      )/$H34      )*100))</f>
        <v>-15.627306273062731</v>
      </c>
      <c r="S34" s="53">
        <f>IF(($I34      =0),0,((($K34      -$I34      )/$I34      )*100))</f>
        <v>-18.811010529885426</v>
      </c>
      <c r="T34" s="52">
        <f>IF($E34   =0,0,($P34   /$E34   )*100)</f>
        <v>29.756126611678528</v>
      </c>
      <c r="U34" s="54">
        <f>IF($E34   =0,0,($Q34   /$E34   )*100)</f>
        <v>24.946556293362711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110206000</v>
      </c>
      <c r="C36" s="93"/>
      <c r="D36" s="93"/>
      <c r="E36" s="93">
        <f t="shared" ref="E36:E41" si="18">$B36      +$C36      +$D36</f>
        <v>110206000</v>
      </c>
      <c r="F36" s="94">
        <v>103206000</v>
      </c>
      <c r="G36" s="95">
        <v>77213000</v>
      </c>
      <c r="H36" s="94">
        <v>20271000</v>
      </c>
      <c r="I36" s="95">
        <v>4859983</v>
      </c>
      <c r="J36" s="94">
        <v>16948000</v>
      </c>
      <c r="K36" s="95">
        <v>10395780</v>
      </c>
      <c r="L36" s="94"/>
      <c r="M36" s="95"/>
      <c r="N36" s="94"/>
      <c r="O36" s="95"/>
      <c r="P36" s="94">
        <f t="shared" ref="P36:P41" si="19">$H36      +$J36      +$L36      +$N36</f>
        <v>37219000</v>
      </c>
      <c r="Q36" s="95">
        <f t="shared" ref="Q36:Q41" si="20">$I36      +$K36      +$M36      +$O36</f>
        <v>15255763</v>
      </c>
      <c r="R36" s="48">
        <f t="shared" ref="R36:R41" si="21">IF(($H36      =0),0,((($J36      -$H36      )/$H36      )*100))</f>
        <v>-16.392876523111834</v>
      </c>
      <c r="S36" s="49">
        <f t="shared" ref="S36:S41" si="22">IF(($I36      =0),0,((($K36      -$I36      )/$I36      )*100))</f>
        <v>113.90568650137254</v>
      </c>
      <c r="T36" s="48">
        <f t="shared" ref="T36:T40" si="23">IF(($E36      =0),0,(($P36      /$E36      )*100))</f>
        <v>33.772208409705463</v>
      </c>
      <c r="U36" s="50">
        <f t="shared" ref="U36:U40" si="24">IF(($E36      =0),0,(($Q36      /$E36      )*100))</f>
        <v>13.842951381957425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325365000</v>
      </c>
      <c r="C37" s="93"/>
      <c r="D37" s="93"/>
      <c r="E37" s="93">
        <f t="shared" si="18"/>
        <v>325365000</v>
      </c>
      <c r="F37" s="94">
        <v>325365000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27200000</v>
      </c>
      <c r="C39" s="93"/>
      <c r="D39" s="93"/>
      <c r="E39" s="93">
        <f t="shared" si="18"/>
        <v>27200000</v>
      </c>
      <c r="F39" s="94">
        <v>27200000</v>
      </c>
      <c r="G39" s="95">
        <v>18200000</v>
      </c>
      <c r="H39" s="94">
        <v>1830000</v>
      </c>
      <c r="I39" s="95">
        <v>294569</v>
      </c>
      <c r="J39" s="94">
        <v>6619000</v>
      </c>
      <c r="K39" s="95">
        <v>1586189</v>
      </c>
      <c r="L39" s="94"/>
      <c r="M39" s="95"/>
      <c r="N39" s="94"/>
      <c r="O39" s="95"/>
      <c r="P39" s="94">
        <f t="shared" si="19"/>
        <v>8449000</v>
      </c>
      <c r="Q39" s="95">
        <f t="shared" si="20"/>
        <v>1880758</v>
      </c>
      <c r="R39" s="48">
        <f t="shared" si="21"/>
        <v>261.69398907103829</v>
      </c>
      <c r="S39" s="49">
        <f t="shared" si="22"/>
        <v>438.47791179655695</v>
      </c>
      <c r="T39" s="48">
        <f t="shared" si="23"/>
        <v>31.0625</v>
      </c>
      <c r="U39" s="50">
        <f t="shared" si="24"/>
        <v>6.9145514705882354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462771000</v>
      </c>
      <c r="C41" s="96">
        <f>SUM(C36:C40)</f>
        <v>0</v>
      </c>
      <c r="D41" s="96"/>
      <c r="E41" s="96">
        <f t="shared" si="18"/>
        <v>462771000</v>
      </c>
      <c r="F41" s="97">
        <f t="shared" ref="F41:O41" si="25">SUM(F36:F40)</f>
        <v>455771000</v>
      </c>
      <c r="G41" s="98">
        <f t="shared" si="25"/>
        <v>95413000</v>
      </c>
      <c r="H41" s="97">
        <f t="shared" si="25"/>
        <v>22101000</v>
      </c>
      <c r="I41" s="98">
        <f t="shared" si="25"/>
        <v>5154552</v>
      </c>
      <c r="J41" s="97">
        <f t="shared" si="25"/>
        <v>23567000</v>
      </c>
      <c r="K41" s="98">
        <f t="shared" si="25"/>
        <v>11981969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45668000</v>
      </c>
      <c r="Q41" s="98">
        <f t="shared" si="20"/>
        <v>17136521</v>
      </c>
      <c r="R41" s="52">
        <f t="shared" si="21"/>
        <v>6.6331840188226767</v>
      </c>
      <c r="S41" s="53">
        <f t="shared" si="22"/>
        <v>132.45412986424427</v>
      </c>
      <c r="T41" s="52">
        <f>IF((+$E36+$E39) =0,0,(P41   /(+$E36+$E39) )*100)</f>
        <v>33.235812118830324</v>
      </c>
      <c r="U41" s="54">
        <f>IF((+$E36+$E39) =0,0,(Q41   /(+$E36+$E39) )*100)</f>
        <v>12.471450300569115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401333000</v>
      </c>
      <c r="C44" s="93"/>
      <c r="D44" s="93"/>
      <c r="E44" s="93">
        <f t="shared" si="26"/>
        <v>401333000</v>
      </c>
      <c r="F44" s="94">
        <v>401333000</v>
      </c>
      <c r="G44" s="95">
        <v>206333000</v>
      </c>
      <c r="H44" s="94">
        <v>92273000</v>
      </c>
      <c r="I44" s="95"/>
      <c r="J44" s="94">
        <v>114060000</v>
      </c>
      <c r="K44" s="95"/>
      <c r="L44" s="94"/>
      <c r="M44" s="95"/>
      <c r="N44" s="94"/>
      <c r="O44" s="95"/>
      <c r="P44" s="94">
        <f t="shared" si="27"/>
        <v>206333000</v>
      </c>
      <c r="Q44" s="95">
        <f t="shared" si="28"/>
        <v>0</v>
      </c>
      <c r="R44" s="48">
        <f t="shared" si="29"/>
        <v>23.611457306037519</v>
      </c>
      <c r="S44" s="49">
        <f t="shared" si="30"/>
        <v>0</v>
      </c>
      <c r="T44" s="48">
        <f t="shared" si="31"/>
        <v>51.411919777342007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226095000</v>
      </c>
      <c r="C45" s="93"/>
      <c r="D45" s="93"/>
      <c r="E45" s="93">
        <f t="shared" si="26"/>
        <v>226095000</v>
      </c>
      <c r="F45" s="94">
        <v>226095000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429996000</v>
      </c>
      <c r="C52" s="93"/>
      <c r="D52" s="93"/>
      <c r="E52" s="93">
        <f t="shared" si="26"/>
        <v>429996000</v>
      </c>
      <c r="F52" s="94">
        <v>429996000</v>
      </c>
      <c r="G52" s="95">
        <v>304000000</v>
      </c>
      <c r="H52" s="94">
        <v>61756000</v>
      </c>
      <c r="I52" s="95">
        <v>41202782</v>
      </c>
      <c r="J52" s="94">
        <v>65870000</v>
      </c>
      <c r="K52" s="95">
        <v>38077789</v>
      </c>
      <c r="L52" s="94"/>
      <c r="M52" s="95"/>
      <c r="N52" s="94"/>
      <c r="O52" s="95"/>
      <c r="P52" s="94">
        <f t="shared" si="27"/>
        <v>127626000</v>
      </c>
      <c r="Q52" s="95">
        <f t="shared" si="28"/>
        <v>79280571</v>
      </c>
      <c r="R52" s="48">
        <f t="shared" si="29"/>
        <v>6.6617008873631711</v>
      </c>
      <c r="S52" s="49">
        <f t="shared" si="30"/>
        <v>-7.5844223334239906</v>
      </c>
      <c r="T52" s="48">
        <f t="shared" si="31"/>
        <v>29.680741216197358</v>
      </c>
      <c r="U52" s="50">
        <f t="shared" si="32"/>
        <v>18.43751360477772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167905000</v>
      </c>
      <c r="C53" s="93"/>
      <c r="D53" s="93"/>
      <c r="E53" s="93">
        <f t="shared" si="26"/>
        <v>167905000</v>
      </c>
      <c r="F53" s="94">
        <v>167905000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1225329000</v>
      </c>
      <c r="C54" s="96">
        <f>SUM(C43:C53)</f>
        <v>0</v>
      </c>
      <c r="D54" s="96"/>
      <c r="E54" s="96">
        <f t="shared" si="26"/>
        <v>1225329000</v>
      </c>
      <c r="F54" s="97">
        <f t="shared" ref="F54:O54" si="33">SUM(F43:F53)</f>
        <v>1225329000</v>
      </c>
      <c r="G54" s="98">
        <f t="shared" si="33"/>
        <v>510333000</v>
      </c>
      <c r="H54" s="97">
        <f t="shared" si="33"/>
        <v>154029000</v>
      </c>
      <c r="I54" s="98">
        <f t="shared" si="33"/>
        <v>41202782</v>
      </c>
      <c r="J54" s="97">
        <f t="shared" si="33"/>
        <v>179930000</v>
      </c>
      <c r="K54" s="98">
        <f t="shared" si="33"/>
        <v>38077789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333959000</v>
      </c>
      <c r="Q54" s="98">
        <f t="shared" si="28"/>
        <v>79280571</v>
      </c>
      <c r="R54" s="52">
        <f t="shared" si="29"/>
        <v>16.815664582643528</v>
      </c>
      <c r="S54" s="53">
        <f t="shared" si="30"/>
        <v>-7.5844223334239906</v>
      </c>
      <c r="T54" s="52">
        <f>IF((+$E44+$E46+$E48+$E49+$E52) =0,0,(P54   /(+$E44+$E46+$E48+$E49+$E52) )*100)</f>
        <v>40.171700975185516</v>
      </c>
      <c r="U54" s="54">
        <f>IF((+$E44+$E46+$E48+$E49+$E52) =0,0,(Q54   /(+$E44+$E46+$E48+$E49+$E52) )*100)</f>
        <v>9.5366059646662151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2112133000</v>
      </c>
      <c r="C68" s="105">
        <f>SUM(C9:C15,C18:C24,C27:C30,C33,C36:C40,C43:C53,C56:C59,C62:C66)</f>
        <v>0</v>
      </c>
      <c r="D68" s="105"/>
      <c r="E68" s="105">
        <f t="shared" si="35"/>
        <v>2112133000</v>
      </c>
      <c r="F68" s="106">
        <f t="shared" ref="F68:O68" si="43">SUM(F9:F15,F18:F24,F27:F30,F33,F36:F40,F43:F53,F56:F59,F62:F66)</f>
        <v>2105133000</v>
      </c>
      <c r="G68" s="107">
        <f t="shared" si="43"/>
        <v>856377000</v>
      </c>
      <c r="H68" s="106">
        <f t="shared" si="43"/>
        <v>262092000</v>
      </c>
      <c r="I68" s="107">
        <f t="shared" si="43"/>
        <v>124141941</v>
      </c>
      <c r="J68" s="106">
        <f t="shared" si="43"/>
        <v>284435000</v>
      </c>
      <c r="K68" s="107">
        <f t="shared" si="43"/>
        <v>95218747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546527000</v>
      </c>
      <c r="Q68" s="107">
        <f t="shared" si="37"/>
        <v>219360688</v>
      </c>
      <c r="R68" s="61">
        <f t="shared" si="38"/>
        <v>8.5248691299238448</v>
      </c>
      <c r="S68" s="62">
        <f t="shared" si="39"/>
        <v>-23.298487011734416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39.670932623719651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15.922805412981953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2107015000</v>
      </c>
      <c r="C70" s="93">
        <v>-11336000</v>
      </c>
      <c r="D70" s="93"/>
      <c r="E70" s="93">
        <f>$B70      +$C70      +$D70</f>
        <v>2095679000</v>
      </c>
      <c r="F70" s="94">
        <v>2107015000</v>
      </c>
      <c r="G70" s="95">
        <v>1497102000</v>
      </c>
      <c r="H70" s="94">
        <v>433844000</v>
      </c>
      <c r="I70" s="95">
        <v>281807264</v>
      </c>
      <c r="J70" s="94">
        <v>657589000</v>
      </c>
      <c r="K70" s="95">
        <v>-42253944</v>
      </c>
      <c r="L70" s="94"/>
      <c r="M70" s="95"/>
      <c r="N70" s="94"/>
      <c r="O70" s="95"/>
      <c r="P70" s="94">
        <f>$H70      +$J70      +$L70      +$N70</f>
        <v>1091433000</v>
      </c>
      <c r="Q70" s="95">
        <f>$I70      +$K70      +$M70      +$O70</f>
        <v>239553320</v>
      </c>
      <c r="R70" s="48">
        <f>IF(($H70      =0),0,((($J70      -$H70      )/$H70      )*100))</f>
        <v>51.57268511262113</v>
      </c>
      <c r="S70" s="49">
        <f>IF(($I70      =0),0,((($K70      -$I70      )/$I70      )*100))</f>
        <v>-114.99391584171515</v>
      </c>
      <c r="T70" s="48">
        <f>IF(($E70      =0),0,(($P70      /$E70      )*100))</f>
        <v>52.080161131547342</v>
      </c>
      <c r="U70" s="50">
        <f>IF(($E70      =0),0,(($Q70      /$E70      )*100))</f>
        <v>11.430821227869345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2107015000</v>
      </c>
      <c r="C72" s="102">
        <f>SUM(C70:C71)</f>
        <v>-11336000</v>
      </c>
      <c r="D72" s="102"/>
      <c r="E72" s="102">
        <f>$B72      +$C72      +$D72</f>
        <v>2095679000</v>
      </c>
      <c r="F72" s="103">
        <f t="shared" ref="F72:O72" si="44">SUM(F70:F71)</f>
        <v>2107015000</v>
      </c>
      <c r="G72" s="104">
        <f t="shared" si="44"/>
        <v>1497102000</v>
      </c>
      <c r="H72" s="103">
        <f t="shared" si="44"/>
        <v>433844000</v>
      </c>
      <c r="I72" s="104">
        <f t="shared" si="44"/>
        <v>281807264</v>
      </c>
      <c r="J72" s="103">
        <f t="shared" si="44"/>
        <v>657589000</v>
      </c>
      <c r="K72" s="104">
        <f t="shared" si="44"/>
        <v>-42253944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1091433000</v>
      </c>
      <c r="Q72" s="104">
        <f>$I72      +$K72      +$M72      +$O72</f>
        <v>239553320</v>
      </c>
      <c r="R72" s="57">
        <f>IF(($H72      =0),0,((($J72      -$H72      )/$H72      )*100))</f>
        <v>51.57268511262113</v>
      </c>
      <c r="S72" s="58">
        <f>IF(($I72      =0),0,((($K72      -$I72      )/$I72      )*100))</f>
        <v>-114.99391584171515</v>
      </c>
      <c r="T72" s="57">
        <f>IF(($E70      =0),0,(($P70      /$E70      )*100))</f>
        <v>52.080161131547342</v>
      </c>
      <c r="U72" s="59">
        <f>IF($E70   =0,0,($Q70   /$E70 )*100)</f>
        <v>11.430821227869345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2107015000</v>
      </c>
      <c r="C73" s="105">
        <f>SUM(C70:C71)</f>
        <v>-11336000</v>
      </c>
      <c r="D73" s="105"/>
      <c r="E73" s="105">
        <f>$B73      +$C73      +$D73</f>
        <v>2095679000</v>
      </c>
      <c r="F73" s="106">
        <f t="shared" ref="F73:O73" si="45">SUM(F70:F71)</f>
        <v>2107015000</v>
      </c>
      <c r="G73" s="107">
        <f t="shared" si="45"/>
        <v>1497102000</v>
      </c>
      <c r="H73" s="106">
        <f t="shared" si="45"/>
        <v>433844000</v>
      </c>
      <c r="I73" s="107">
        <f t="shared" si="45"/>
        <v>281807264</v>
      </c>
      <c r="J73" s="106">
        <f t="shared" si="45"/>
        <v>657589000</v>
      </c>
      <c r="K73" s="107">
        <f t="shared" si="45"/>
        <v>-42253944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1091433000</v>
      </c>
      <c r="Q73" s="107">
        <f>$I73      +$K73      +$M73      +$O73</f>
        <v>239553320</v>
      </c>
      <c r="R73" s="61">
        <f>IF(($H73      =0),0,((($J73      -$H73      )/$H73      )*100))</f>
        <v>51.57268511262113</v>
      </c>
      <c r="S73" s="62">
        <f>IF(($I73      =0),0,((($K73      -$I73      )/$I73      )*100))</f>
        <v>-114.99391584171515</v>
      </c>
      <c r="T73" s="61">
        <f>IF(($E70      =0),0,(($P70      /$E70      )*100))</f>
        <v>52.080161131547342</v>
      </c>
      <c r="U73" s="65">
        <f>IF($E70   =0,0,($Q70   /$E70 )*100)</f>
        <v>11.430821227869345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4219148000</v>
      </c>
      <c r="C74" s="105">
        <f>SUM(C9:C15,C18:C24,C27:C30,C33,C36:C40,C43:C53,C56:C59,C62:C66,C70:C71)</f>
        <v>-11336000</v>
      </c>
      <c r="D74" s="105"/>
      <c r="E74" s="105">
        <f>$B74      +$C74      +$D74</f>
        <v>4207812000</v>
      </c>
      <c r="F74" s="106">
        <f t="shared" ref="F74:O74" si="46">SUM(F9:F15,F18:F24,F27:F30,F33,F36:F40,F43:F53,F56:F59,F62:F66,F70:F71)</f>
        <v>4212148000</v>
      </c>
      <c r="G74" s="107">
        <f t="shared" si="46"/>
        <v>2353479000</v>
      </c>
      <c r="H74" s="106">
        <f t="shared" si="46"/>
        <v>695936000</v>
      </c>
      <c r="I74" s="107">
        <f t="shared" si="46"/>
        <v>405949205</v>
      </c>
      <c r="J74" s="106">
        <f t="shared" si="46"/>
        <v>942024000</v>
      </c>
      <c r="K74" s="107">
        <f t="shared" si="46"/>
        <v>52964803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1637960000</v>
      </c>
      <c r="Q74" s="107">
        <f>$I74      +$K74      +$M74      +$O74</f>
        <v>458914008</v>
      </c>
      <c r="R74" s="61">
        <f>IF(($H74      =0),0,((($J74      -$H74      )/$H74      )*100))</f>
        <v>35.360722825087365</v>
      </c>
      <c r="S74" s="62">
        <f>IF(($I74      =0),0,((($K74      -$I74      )/$I74      )*100))</f>
        <v>-86.952849679801687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47.158202647027494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13.212508111812008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136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137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138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139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140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480799000</v>
      </c>
      <c r="C87" s="119">
        <f t="shared" si="55"/>
        <v>-101818000</v>
      </c>
      <c r="D87" s="119">
        <f t="shared" si="55"/>
        <v>0</v>
      </c>
      <c r="E87" s="119">
        <f t="shared" si="55"/>
        <v>378981000</v>
      </c>
      <c r="F87" s="119">
        <f t="shared" si="55"/>
        <v>0</v>
      </c>
      <c r="G87" s="119">
        <f t="shared" si="55"/>
        <v>0</v>
      </c>
      <c r="H87" s="119">
        <f t="shared" si="55"/>
        <v>51700000</v>
      </c>
      <c r="I87" s="119">
        <f t="shared" si="55"/>
        <v>0</v>
      </c>
      <c r="J87" s="119">
        <f t="shared" si="55"/>
        <v>10019000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61719000</v>
      </c>
      <c r="Q87" s="120">
        <f t="shared" si="55"/>
        <v>0</v>
      </c>
      <c r="R87" s="85">
        <f t="shared" si="55"/>
        <v>-168.26326636725054</v>
      </c>
      <c r="S87" s="85">
        <f t="shared" si="55"/>
        <v>0</v>
      </c>
      <c r="T87" s="86">
        <f>IF(SUM($E88:$E96) =0,0,(P87   /SUM($E88:$E96) )*100)</f>
        <v>16.285512994055111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400000000</v>
      </c>
      <c r="C91" s="93">
        <v>-110000000</v>
      </c>
      <c r="D91" s="93"/>
      <c r="E91" s="93">
        <f t="shared" si="56"/>
        <v>290000000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20799000</v>
      </c>
      <c r="C93" s="93">
        <v>-1140000</v>
      </c>
      <c r="D93" s="93"/>
      <c r="E93" s="93">
        <f t="shared" si="56"/>
        <v>19659000</v>
      </c>
      <c r="F93" s="93">
        <v>0</v>
      </c>
      <c r="G93" s="93">
        <v>0</v>
      </c>
      <c r="H93" s="93">
        <v>16516000</v>
      </c>
      <c r="I93" s="93"/>
      <c r="J93" s="93">
        <v>1015000</v>
      </c>
      <c r="K93" s="93"/>
      <c r="L93" s="93"/>
      <c r="M93" s="93"/>
      <c r="N93" s="93"/>
      <c r="O93" s="93"/>
      <c r="P93" s="93">
        <f t="shared" si="57"/>
        <v>17531000</v>
      </c>
      <c r="Q93" s="93">
        <f t="shared" si="58"/>
        <v>0</v>
      </c>
      <c r="R93" s="89">
        <f t="shared" si="59"/>
        <v>-93.854444175345122</v>
      </c>
      <c r="S93" s="89">
        <f t="shared" si="60"/>
        <v>0</v>
      </c>
      <c r="T93" s="89">
        <f t="shared" si="61"/>
        <v>89.175441273716871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60000000</v>
      </c>
      <c r="C94" s="93">
        <v>9322000</v>
      </c>
      <c r="D94" s="93"/>
      <c r="E94" s="93">
        <f t="shared" si="56"/>
        <v>69322000</v>
      </c>
      <c r="F94" s="93">
        <v>0</v>
      </c>
      <c r="G94" s="93">
        <v>0</v>
      </c>
      <c r="H94" s="93">
        <v>35184000</v>
      </c>
      <c r="I94" s="93"/>
      <c r="J94" s="93">
        <v>9004000</v>
      </c>
      <c r="K94" s="93"/>
      <c r="L94" s="93"/>
      <c r="M94" s="93"/>
      <c r="N94" s="93"/>
      <c r="O94" s="93"/>
      <c r="P94" s="93">
        <f t="shared" si="57"/>
        <v>44188000</v>
      </c>
      <c r="Q94" s="93">
        <f t="shared" si="58"/>
        <v>0</v>
      </c>
      <c r="R94" s="89">
        <f t="shared" si="59"/>
        <v>-74.408822191905415</v>
      </c>
      <c r="S94" s="89">
        <f t="shared" si="60"/>
        <v>0</v>
      </c>
      <c r="T94" s="89">
        <f t="shared" si="61"/>
        <v>63.743111854822423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141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480799000</v>
      </c>
      <c r="C114" s="128">
        <f t="shared" si="69"/>
        <v>-101818000</v>
      </c>
      <c r="D114" s="128">
        <f t="shared" si="69"/>
        <v>0</v>
      </c>
      <c r="E114" s="128">
        <f t="shared" si="69"/>
        <v>378981000</v>
      </c>
      <c r="F114" s="128">
        <f t="shared" si="69"/>
        <v>0</v>
      </c>
      <c r="G114" s="128">
        <f t="shared" si="69"/>
        <v>0</v>
      </c>
      <c r="H114" s="128">
        <f t="shared" si="69"/>
        <v>51700000</v>
      </c>
      <c r="I114" s="128">
        <f t="shared" si="69"/>
        <v>0</v>
      </c>
      <c r="J114" s="128">
        <f t="shared" si="69"/>
        <v>10019000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61719000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0.1628551299405511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142</v>
      </c>
      <c r="B115" s="130">
        <f>B87</f>
        <v>480799000</v>
      </c>
      <c r="C115" s="130">
        <f t="shared" ref="C115:Q115" si="70">C87</f>
        <v>-101818000</v>
      </c>
      <c r="D115" s="130">
        <f t="shared" si="70"/>
        <v>0</v>
      </c>
      <c r="E115" s="130">
        <f t="shared" si="70"/>
        <v>378981000</v>
      </c>
      <c r="F115" s="130">
        <f t="shared" si="70"/>
        <v>0</v>
      </c>
      <c r="G115" s="130">
        <f t="shared" si="70"/>
        <v>0</v>
      </c>
      <c r="H115" s="130">
        <f t="shared" si="70"/>
        <v>51700000</v>
      </c>
      <c r="I115" s="130">
        <f t="shared" si="70"/>
        <v>0</v>
      </c>
      <c r="J115" s="130">
        <f t="shared" si="70"/>
        <v>10019000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61719000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0.1628551299405511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143</v>
      </c>
    </row>
    <row r="118" spans="1:23" x14ac:dyDescent="0.25">
      <c r="A118" s="29" t="s">
        <v>144</v>
      </c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147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148</v>
      </c>
    </row>
    <row r="124" spans="1:23" x14ac:dyDescent="0.25">
      <c r="A124" t="s">
        <v>92</v>
      </c>
      <c r="G124" t="s">
        <v>92</v>
      </c>
    </row>
    <row r="125" spans="1:23" ht="13" x14ac:dyDescent="0.3">
      <c r="A125" s="30"/>
      <c r="G125" s="30"/>
      <c r="W125" s="30"/>
    </row>
    <row r="126" spans="1:23" ht="13" x14ac:dyDescent="0.3">
      <c r="A126" s="30" t="s">
        <v>92</v>
      </c>
      <c r="G126" s="30" t="s">
        <v>92</v>
      </c>
      <c r="W126" s="30"/>
    </row>
    <row r="127" spans="1:23" ht="13" x14ac:dyDescent="0.3">
      <c r="A127" s="30"/>
      <c r="G127" s="30"/>
      <c r="W127" s="30"/>
    </row>
  </sheetData>
  <sheetProtection algorithmName="SHA-512" hashValue="UwaDAWRb68N915xP4475ttd0vjwzyXCR7ApSRBygaVrkeFxd45oAxs1yXU+ef5Yd1yR5a4J/5HHfzgAbsF8ZZA==" saltValue="UxeQHA7WJOwCf3pZZHud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1073000</v>
      </c>
      <c r="I10" s="95"/>
      <c r="J10" s="94">
        <v>463000</v>
      </c>
      <c r="K10" s="95"/>
      <c r="L10" s="94"/>
      <c r="M10" s="95"/>
      <c r="N10" s="94"/>
      <c r="O10" s="95"/>
      <c r="P10" s="94">
        <f t="shared" ref="P10:P16" si="1">$H10      +$J10      +$L10      +$N10</f>
        <v>1536000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-56.849953401677546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51.2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>
        <v>3000000</v>
      </c>
      <c r="C11" s="93"/>
      <c r="D11" s="93"/>
      <c r="E11" s="93">
        <f t="shared" si="0"/>
        <v>3000000</v>
      </c>
      <c r="F11" s="94">
        <v>3000000</v>
      </c>
      <c r="G11" s="95">
        <v>2000000</v>
      </c>
      <c r="H11" s="94"/>
      <c r="I11" s="95"/>
      <c r="J11" s="94">
        <v>247000</v>
      </c>
      <c r="K11" s="95"/>
      <c r="L11" s="94"/>
      <c r="M11" s="95"/>
      <c r="N11" s="94"/>
      <c r="O11" s="95"/>
      <c r="P11" s="94">
        <f t="shared" si="1"/>
        <v>247000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8.2333333333333325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2000000</v>
      </c>
      <c r="C13" s="93"/>
      <c r="D13" s="93"/>
      <c r="E13" s="93">
        <f t="shared" si="0"/>
        <v>2000000</v>
      </c>
      <c r="F13" s="94">
        <v>2000000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8000000</v>
      </c>
      <c r="C16" s="96">
        <f>SUM(C9:C15)</f>
        <v>0</v>
      </c>
      <c r="D16" s="96"/>
      <c r="E16" s="96">
        <f t="shared" si="0"/>
        <v>8000000</v>
      </c>
      <c r="F16" s="97">
        <f t="shared" ref="F16:O16" si="7">SUM(F9:F15)</f>
        <v>8000000</v>
      </c>
      <c r="G16" s="98">
        <f t="shared" si="7"/>
        <v>5000000</v>
      </c>
      <c r="H16" s="97">
        <f t="shared" si="7"/>
        <v>1073000</v>
      </c>
      <c r="I16" s="98">
        <f t="shared" si="7"/>
        <v>0</v>
      </c>
      <c r="J16" s="97">
        <f t="shared" si="7"/>
        <v>710000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1783000</v>
      </c>
      <c r="Q16" s="98">
        <f t="shared" si="2"/>
        <v>0</v>
      </c>
      <c r="R16" s="52">
        <f t="shared" si="3"/>
        <v>-33.83038210624418</v>
      </c>
      <c r="S16" s="53">
        <f t="shared" si="4"/>
        <v>0</v>
      </c>
      <c r="T16" s="52">
        <f>IF((SUM($E9:$E13))=0,0,(P16/(SUM($E9:$E13))*100))</f>
        <v>22.287499999999998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1550000</v>
      </c>
      <c r="C33" s="93"/>
      <c r="D33" s="93"/>
      <c r="E33" s="93">
        <f>$B33      +$C33      +$D33</f>
        <v>1550000</v>
      </c>
      <c r="F33" s="94">
        <v>1550000</v>
      </c>
      <c r="G33" s="95">
        <v>1085000</v>
      </c>
      <c r="H33" s="94">
        <v>388000</v>
      </c>
      <c r="I33" s="95"/>
      <c r="J33" s="94">
        <v>352000</v>
      </c>
      <c r="K33" s="95"/>
      <c r="L33" s="94"/>
      <c r="M33" s="95"/>
      <c r="N33" s="94"/>
      <c r="O33" s="95"/>
      <c r="P33" s="94">
        <f>$H33      +$J33      +$L33      +$N33</f>
        <v>740000</v>
      </c>
      <c r="Q33" s="95">
        <f>$I33      +$K33      +$M33      +$O33</f>
        <v>0</v>
      </c>
      <c r="R33" s="48">
        <f>IF(($H33      =0),0,((($J33      -$H33      )/$H33      )*100))</f>
        <v>-9.2783505154639183</v>
      </c>
      <c r="S33" s="49">
        <f>IF(($I33      =0),0,((($K33      -$I33      )/$I33      )*100))</f>
        <v>0</v>
      </c>
      <c r="T33" s="48">
        <f>IF(($E33      =0),0,(($P33      /$E33      )*100))</f>
        <v>47.741935483870968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1550000</v>
      </c>
      <c r="C34" s="96">
        <f>C33</f>
        <v>0</v>
      </c>
      <c r="D34" s="96"/>
      <c r="E34" s="96">
        <f>$B34      +$C34      +$D34</f>
        <v>1550000</v>
      </c>
      <c r="F34" s="97">
        <f t="shared" ref="F34:O34" si="17">F33</f>
        <v>1550000</v>
      </c>
      <c r="G34" s="98">
        <f t="shared" si="17"/>
        <v>1085000</v>
      </c>
      <c r="H34" s="97">
        <f t="shared" si="17"/>
        <v>388000</v>
      </c>
      <c r="I34" s="98">
        <f t="shared" si="17"/>
        <v>0</v>
      </c>
      <c r="J34" s="97">
        <f t="shared" si="17"/>
        <v>352000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740000</v>
      </c>
      <c r="Q34" s="98">
        <f>$I34      +$K34      +$M34      +$O34</f>
        <v>0</v>
      </c>
      <c r="R34" s="52">
        <f>IF(($H34      =0),0,((($J34      -$H34      )/$H34      )*100))</f>
        <v>-9.2783505154639183</v>
      </c>
      <c r="S34" s="53">
        <f>IF(($I34      =0),0,((($K34      -$I34      )/$I34      )*100))</f>
        <v>0</v>
      </c>
      <c r="T34" s="52">
        <f>IF($E34   =0,0,($P34   /$E34   )*100)</f>
        <v>47.741935483870968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61295000</v>
      </c>
      <c r="C37" s="93"/>
      <c r="D37" s="93"/>
      <c r="E37" s="93">
        <f t="shared" si="18"/>
        <v>61295000</v>
      </c>
      <c r="F37" s="94">
        <v>61295000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5000000</v>
      </c>
      <c r="C39" s="93"/>
      <c r="D39" s="93"/>
      <c r="E39" s="93">
        <f t="shared" si="18"/>
        <v>5000000</v>
      </c>
      <c r="F39" s="94">
        <v>5000000</v>
      </c>
      <c r="G39" s="95">
        <v>3000000</v>
      </c>
      <c r="H39" s="94">
        <v>990000</v>
      </c>
      <c r="I39" s="95"/>
      <c r="J39" s="94"/>
      <c r="K39" s="95"/>
      <c r="L39" s="94"/>
      <c r="M39" s="95"/>
      <c r="N39" s="94"/>
      <c r="O39" s="95"/>
      <c r="P39" s="94">
        <f t="shared" si="19"/>
        <v>990000</v>
      </c>
      <c r="Q39" s="95">
        <f t="shared" si="20"/>
        <v>0</v>
      </c>
      <c r="R39" s="48">
        <f t="shared" si="21"/>
        <v>-100</v>
      </c>
      <c r="S39" s="49">
        <f t="shared" si="22"/>
        <v>0</v>
      </c>
      <c r="T39" s="48">
        <f t="shared" si="23"/>
        <v>19.8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66295000</v>
      </c>
      <c r="C41" s="96">
        <f>SUM(C36:C40)</f>
        <v>0</v>
      </c>
      <c r="D41" s="96"/>
      <c r="E41" s="96">
        <f t="shared" si="18"/>
        <v>66295000</v>
      </c>
      <c r="F41" s="97">
        <f t="shared" ref="F41:O41" si="25">SUM(F36:F40)</f>
        <v>66295000</v>
      </c>
      <c r="G41" s="98">
        <f t="shared" si="25"/>
        <v>3000000</v>
      </c>
      <c r="H41" s="97">
        <f t="shared" si="25"/>
        <v>990000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990000</v>
      </c>
      <c r="Q41" s="98">
        <f t="shared" si="20"/>
        <v>0</v>
      </c>
      <c r="R41" s="52">
        <f t="shared" si="21"/>
        <v>-100</v>
      </c>
      <c r="S41" s="53">
        <f t="shared" si="22"/>
        <v>0</v>
      </c>
      <c r="T41" s="52">
        <f>IF((+$E36+$E39) =0,0,(P41   /(+$E36+$E39) )*100)</f>
        <v>19.8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75845000</v>
      </c>
      <c r="C68" s="105">
        <f>SUM(C9:C15,C18:C24,C27:C30,C33,C36:C40,C43:C53,C56:C59,C62:C66)</f>
        <v>0</v>
      </c>
      <c r="D68" s="105"/>
      <c r="E68" s="105">
        <f t="shared" si="35"/>
        <v>75845000</v>
      </c>
      <c r="F68" s="106">
        <f t="shared" ref="F68:O68" si="43">SUM(F9:F15,F18:F24,F27:F30,F33,F36:F40,F43:F53,F56:F59,F62:F66)</f>
        <v>75845000</v>
      </c>
      <c r="G68" s="107">
        <f t="shared" si="43"/>
        <v>9085000</v>
      </c>
      <c r="H68" s="106">
        <f t="shared" si="43"/>
        <v>2451000</v>
      </c>
      <c r="I68" s="107">
        <f t="shared" si="43"/>
        <v>0</v>
      </c>
      <c r="J68" s="106">
        <f t="shared" si="43"/>
        <v>1062000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3513000</v>
      </c>
      <c r="Q68" s="107">
        <f t="shared" si="37"/>
        <v>0</v>
      </c>
      <c r="R68" s="61">
        <f t="shared" si="38"/>
        <v>-56.670746634026926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24.144329896907216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71906000</v>
      </c>
      <c r="C70" s="93"/>
      <c r="D70" s="93"/>
      <c r="E70" s="93">
        <f>$B70      +$C70      +$D70</f>
        <v>71906000</v>
      </c>
      <c r="F70" s="94">
        <v>71906000</v>
      </c>
      <c r="G70" s="95">
        <v>49750000</v>
      </c>
      <c r="H70" s="94">
        <v>13569000</v>
      </c>
      <c r="I70" s="95"/>
      <c r="J70" s="94">
        <v>16324000</v>
      </c>
      <c r="K70" s="95"/>
      <c r="L70" s="94"/>
      <c r="M70" s="95"/>
      <c r="N70" s="94"/>
      <c r="O70" s="95"/>
      <c r="P70" s="94">
        <f>$H70      +$J70      +$L70      +$N70</f>
        <v>29893000</v>
      </c>
      <c r="Q70" s="95">
        <f>$I70      +$K70      +$M70      +$O70</f>
        <v>0</v>
      </c>
      <c r="R70" s="48">
        <f>IF(($H70      =0),0,((($J70      -$H70      )/$H70      )*100))</f>
        <v>20.303633281745153</v>
      </c>
      <c r="S70" s="49">
        <f>IF(($I70      =0),0,((($K70      -$I70      )/$I70      )*100))</f>
        <v>0</v>
      </c>
      <c r="T70" s="48">
        <f>IF(($E70      =0),0,(($P70      /$E70      )*100))</f>
        <v>41.572330542652907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71906000</v>
      </c>
      <c r="C72" s="102">
        <f>SUM(C70:C71)</f>
        <v>0</v>
      </c>
      <c r="D72" s="102"/>
      <c r="E72" s="102">
        <f>$B72      +$C72      +$D72</f>
        <v>71906000</v>
      </c>
      <c r="F72" s="103">
        <f t="shared" ref="F72:O72" si="44">SUM(F70:F71)</f>
        <v>71906000</v>
      </c>
      <c r="G72" s="104">
        <f t="shared" si="44"/>
        <v>49750000</v>
      </c>
      <c r="H72" s="103">
        <f t="shared" si="44"/>
        <v>13569000</v>
      </c>
      <c r="I72" s="104">
        <f t="shared" si="44"/>
        <v>0</v>
      </c>
      <c r="J72" s="103">
        <f t="shared" si="44"/>
        <v>16324000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29893000</v>
      </c>
      <c r="Q72" s="104">
        <f>$I72      +$K72      +$M72      +$O72</f>
        <v>0</v>
      </c>
      <c r="R72" s="57">
        <f>IF(($H72      =0),0,((($J72      -$H72      )/$H72      )*100))</f>
        <v>20.303633281745153</v>
      </c>
      <c r="S72" s="58">
        <f>IF(($I72      =0),0,((($K72      -$I72      )/$I72      )*100))</f>
        <v>0</v>
      </c>
      <c r="T72" s="57">
        <f>IF(($E70      =0),0,(($P70      /$E70      )*100))</f>
        <v>41.572330542652907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71906000</v>
      </c>
      <c r="C73" s="105">
        <f>SUM(C70:C71)</f>
        <v>0</v>
      </c>
      <c r="D73" s="105"/>
      <c r="E73" s="105">
        <f>$B73      +$C73      +$D73</f>
        <v>71906000</v>
      </c>
      <c r="F73" s="106">
        <f t="shared" ref="F73:O73" si="45">SUM(F70:F71)</f>
        <v>71906000</v>
      </c>
      <c r="G73" s="107">
        <f t="shared" si="45"/>
        <v>49750000</v>
      </c>
      <c r="H73" s="106">
        <f t="shared" si="45"/>
        <v>13569000</v>
      </c>
      <c r="I73" s="107">
        <f t="shared" si="45"/>
        <v>0</v>
      </c>
      <c r="J73" s="106">
        <f t="shared" si="45"/>
        <v>16324000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29893000</v>
      </c>
      <c r="Q73" s="107">
        <f>$I73      +$K73      +$M73      +$O73</f>
        <v>0</v>
      </c>
      <c r="R73" s="61">
        <f>IF(($H73      =0),0,((($J73      -$H73      )/$H73      )*100))</f>
        <v>20.303633281745153</v>
      </c>
      <c r="S73" s="62">
        <f>IF(($I73      =0),0,((($K73      -$I73      )/$I73      )*100))</f>
        <v>0</v>
      </c>
      <c r="T73" s="61">
        <f>IF(($E70      =0),0,(($P70      /$E70      )*100))</f>
        <v>41.572330542652907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147751000</v>
      </c>
      <c r="C74" s="105">
        <f>SUM(C9:C15,C18:C24,C27:C30,C33,C36:C40,C43:C53,C56:C59,C62:C66,C70:C71)</f>
        <v>0</v>
      </c>
      <c r="D74" s="105"/>
      <c r="E74" s="105">
        <f>$B74      +$C74      +$D74</f>
        <v>147751000</v>
      </c>
      <c r="F74" s="106">
        <f t="shared" ref="F74:O74" si="46">SUM(F9:F15,F18:F24,F27:F30,F33,F36:F40,F43:F53,F56:F59,F62:F66,F70:F71)</f>
        <v>147751000</v>
      </c>
      <c r="G74" s="107">
        <f t="shared" si="46"/>
        <v>58835000</v>
      </c>
      <c r="H74" s="106">
        <f t="shared" si="46"/>
        <v>16020000</v>
      </c>
      <c r="I74" s="107">
        <f t="shared" si="46"/>
        <v>0</v>
      </c>
      <c r="J74" s="106">
        <f t="shared" si="46"/>
        <v>17386000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33406000</v>
      </c>
      <c r="Q74" s="107">
        <f>$I74      +$K74      +$M74      +$O74</f>
        <v>0</v>
      </c>
      <c r="R74" s="61">
        <f>IF(($H74      =0),0,((($J74      -$H74      )/$H74      )*100))</f>
        <v>8.5268414481897636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38.639307856019244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136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137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138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139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140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55306000</v>
      </c>
      <c r="C87" s="119">
        <f t="shared" si="55"/>
        <v>-5826000</v>
      </c>
      <c r="D87" s="119">
        <f t="shared" si="55"/>
        <v>0</v>
      </c>
      <c r="E87" s="119">
        <f t="shared" si="55"/>
        <v>49480000</v>
      </c>
      <c r="F87" s="119">
        <f t="shared" si="55"/>
        <v>0</v>
      </c>
      <c r="G87" s="119">
        <f t="shared" si="55"/>
        <v>0</v>
      </c>
      <c r="H87" s="119">
        <f t="shared" si="55"/>
        <v>5765000</v>
      </c>
      <c r="I87" s="119">
        <f t="shared" si="55"/>
        <v>0</v>
      </c>
      <c r="J87" s="119">
        <f t="shared" si="55"/>
        <v>3090000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8855000</v>
      </c>
      <c r="Q87" s="120">
        <f t="shared" si="55"/>
        <v>0</v>
      </c>
      <c r="R87" s="85">
        <f t="shared" si="55"/>
        <v>-120.97186700767264</v>
      </c>
      <c r="S87" s="85">
        <f t="shared" si="55"/>
        <v>0</v>
      </c>
      <c r="T87" s="86">
        <f>IF(SUM($E88:$E96) =0,0,(P87   /SUM($E88:$E96) )*100)</f>
        <v>17.896119644300729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46451000</v>
      </c>
      <c r="C91" s="93"/>
      <c r="D91" s="93"/>
      <c r="E91" s="93">
        <f t="shared" si="56"/>
        <v>46451000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1855000</v>
      </c>
      <c r="C93" s="93"/>
      <c r="D93" s="93"/>
      <c r="E93" s="93">
        <f t="shared" si="56"/>
        <v>1855000</v>
      </c>
      <c r="F93" s="93">
        <v>0</v>
      </c>
      <c r="G93" s="93">
        <v>0</v>
      </c>
      <c r="H93" s="93">
        <v>1855000</v>
      </c>
      <c r="I93" s="93"/>
      <c r="J93" s="93"/>
      <c r="K93" s="93"/>
      <c r="L93" s="93"/>
      <c r="M93" s="93"/>
      <c r="N93" s="93"/>
      <c r="O93" s="93"/>
      <c r="P93" s="93">
        <f t="shared" si="57"/>
        <v>1855000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7000000</v>
      </c>
      <c r="C94" s="93">
        <v>-5826000</v>
      </c>
      <c r="D94" s="93"/>
      <c r="E94" s="93">
        <f t="shared" si="56"/>
        <v>1174000</v>
      </c>
      <c r="F94" s="93">
        <v>0</v>
      </c>
      <c r="G94" s="93">
        <v>0</v>
      </c>
      <c r="H94" s="93">
        <v>3910000</v>
      </c>
      <c r="I94" s="93"/>
      <c r="J94" s="93">
        <v>3090000</v>
      </c>
      <c r="K94" s="93"/>
      <c r="L94" s="93"/>
      <c r="M94" s="93"/>
      <c r="N94" s="93"/>
      <c r="O94" s="93"/>
      <c r="P94" s="93">
        <f t="shared" si="57"/>
        <v>7000000</v>
      </c>
      <c r="Q94" s="93">
        <f t="shared" si="58"/>
        <v>0</v>
      </c>
      <c r="R94" s="89">
        <f t="shared" si="59"/>
        <v>-20.971867007672635</v>
      </c>
      <c r="S94" s="89">
        <f t="shared" si="60"/>
        <v>0</v>
      </c>
      <c r="T94" s="89">
        <f t="shared" si="61"/>
        <v>596.25212947189095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141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55306000</v>
      </c>
      <c r="C114" s="128">
        <f t="shared" si="69"/>
        <v>-5826000</v>
      </c>
      <c r="D114" s="128">
        <f t="shared" si="69"/>
        <v>0</v>
      </c>
      <c r="E114" s="128">
        <f t="shared" si="69"/>
        <v>49480000</v>
      </c>
      <c r="F114" s="128">
        <f t="shared" si="69"/>
        <v>0</v>
      </c>
      <c r="G114" s="128">
        <f t="shared" si="69"/>
        <v>0</v>
      </c>
      <c r="H114" s="128">
        <f t="shared" si="69"/>
        <v>5765000</v>
      </c>
      <c r="I114" s="128">
        <f t="shared" si="69"/>
        <v>0</v>
      </c>
      <c r="J114" s="128">
        <f t="shared" si="69"/>
        <v>3090000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8855000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0.17896119644300729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142</v>
      </c>
      <c r="B115" s="130">
        <f>B87</f>
        <v>55306000</v>
      </c>
      <c r="C115" s="130">
        <f t="shared" ref="C115:Q115" si="70">C87</f>
        <v>-5826000</v>
      </c>
      <c r="D115" s="130">
        <f t="shared" si="70"/>
        <v>0</v>
      </c>
      <c r="E115" s="130">
        <f t="shared" si="70"/>
        <v>49480000</v>
      </c>
      <c r="F115" s="130">
        <f t="shared" si="70"/>
        <v>0</v>
      </c>
      <c r="G115" s="130">
        <f t="shared" si="70"/>
        <v>0</v>
      </c>
      <c r="H115" s="130">
        <f t="shared" si="70"/>
        <v>5765000</v>
      </c>
      <c r="I115" s="130">
        <f t="shared" si="70"/>
        <v>0</v>
      </c>
      <c r="J115" s="130">
        <f t="shared" si="70"/>
        <v>3090000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8855000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0.17896119644300729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143</v>
      </c>
    </row>
    <row r="118" spans="1:23" x14ac:dyDescent="0.25">
      <c r="A118" s="29" t="s">
        <v>144</v>
      </c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147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148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1ZmAWBgsR+gqa6YJJTOCI+BLQ9SIzgiZoEkBhVLieTJdCs5uH9TAN7J3heROfq8cUJ+5oCJ3jPhSNB0QlU+8qw==" saltValue="4UGTbrottD2pIlsL5VeQU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780000</v>
      </c>
      <c r="I10" s="95"/>
      <c r="J10" s="94"/>
      <c r="K10" s="95"/>
      <c r="L10" s="94"/>
      <c r="M10" s="95"/>
      <c r="N10" s="94"/>
      <c r="O10" s="95"/>
      <c r="P10" s="94">
        <f t="shared" ref="P10:P16" si="1">$H10      +$J10      +$L10      +$N10</f>
        <v>780000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-100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26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780000</v>
      </c>
      <c r="I16" s="98">
        <f t="shared" si="7"/>
        <v>0</v>
      </c>
      <c r="J16" s="97">
        <f t="shared" si="7"/>
        <v>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780000</v>
      </c>
      <c r="Q16" s="98">
        <f t="shared" si="2"/>
        <v>0</v>
      </c>
      <c r="R16" s="52">
        <f t="shared" si="3"/>
        <v>-100</v>
      </c>
      <c r="S16" s="53">
        <f t="shared" si="4"/>
        <v>0</v>
      </c>
      <c r="T16" s="52">
        <f>IF((SUM($E9:$E13))=0,0,(P16/(SUM($E9:$E13))*100))</f>
        <v>26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1213000</v>
      </c>
      <c r="C33" s="93"/>
      <c r="D33" s="93"/>
      <c r="E33" s="93">
        <f>$B33      +$C33      +$D33</f>
        <v>1213000</v>
      </c>
      <c r="F33" s="94">
        <v>1213000</v>
      </c>
      <c r="G33" s="95">
        <v>849000</v>
      </c>
      <c r="H33" s="94"/>
      <c r="I33" s="95">
        <v>856288</v>
      </c>
      <c r="J33" s="94">
        <v>255000</v>
      </c>
      <c r="K33" s="95">
        <v>-856288</v>
      </c>
      <c r="L33" s="94"/>
      <c r="M33" s="95"/>
      <c r="N33" s="94"/>
      <c r="O33" s="95"/>
      <c r="P33" s="94">
        <f>$H33      +$J33      +$L33      +$N33</f>
        <v>255000</v>
      </c>
      <c r="Q33" s="95">
        <f>$I33      +$K33      +$M33      +$O33</f>
        <v>0</v>
      </c>
      <c r="R33" s="48">
        <f>IF(($H33      =0),0,((($J33      -$H33      )/$H33      )*100))</f>
        <v>0</v>
      </c>
      <c r="S33" s="49">
        <f>IF(($I33      =0),0,((($K33      -$I33      )/$I33      )*100))</f>
        <v>-200</v>
      </c>
      <c r="T33" s="48">
        <f>IF(($E33      =0),0,(($P33      /$E33      )*100))</f>
        <v>21.022258862324815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1213000</v>
      </c>
      <c r="C34" s="96">
        <f>C33</f>
        <v>0</v>
      </c>
      <c r="D34" s="96"/>
      <c r="E34" s="96">
        <f>$B34      +$C34      +$D34</f>
        <v>1213000</v>
      </c>
      <c r="F34" s="97">
        <f t="shared" ref="F34:O34" si="17">F33</f>
        <v>1213000</v>
      </c>
      <c r="G34" s="98">
        <f t="shared" si="17"/>
        <v>849000</v>
      </c>
      <c r="H34" s="97">
        <f t="shared" si="17"/>
        <v>0</v>
      </c>
      <c r="I34" s="98">
        <f t="shared" si="17"/>
        <v>856288</v>
      </c>
      <c r="J34" s="97">
        <f t="shared" si="17"/>
        <v>255000</v>
      </c>
      <c r="K34" s="98">
        <f t="shared" si="17"/>
        <v>-856288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255000</v>
      </c>
      <c r="Q34" s="98">
        <f>$I34      +$K34      +$M34      +$O34</f>
        <v>0</v>
      </c>
      <c r="R34" s="52">
        <f>IF(($H34      =0),0,((($J34      -$H34      )/$H34      )*100))</f>
        <v>0</v>
      </c>
      <c r="S34" s="53">
        <f>IF(($I34      =0),0,((($K34      -$I34      )/$I34      )*100))</f>
        <v>-200</v>
      </c>
      <c r="T34" s="52">
        <f>IF($E34   =0,0,($P34   /$E34   )*100)</f>
        <v>21.022258862324815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4000000</v>
      </c>
      <c r="C36" s="93"/>
      <c r="D36" s="93"/>
      <c r="E36" s="93">
        <f t="shared" ref="E36:E41" si="18">$B36      +$C36      +$D36</f>
        <v>4000000</v>
      </c>
      <c r="F36" s="94">
        <v>2000000</v>
      </c>
      <c r="G36" s="95">
        <v>1000000</v>
      </c>
      <c r="H36" s="94"/>
      <c r="I36" s="95"/>
      <c r="J36" s="94">
        <v>300000</v>
      </c>
      <c r="K36" s="95"/>
      <c r="L36" s="94"/>
      <c r="M36" s="95"/>
      <c r="N36" s="94"/>
      <c r="O36" s="95"/>
      <c r="P36" s="94">
        <f t="shared" ref="P36:P41" si="19">$H36      +$J36      +$L36      +$N36</f>
        <v>300000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7.5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8770000</v>
      </c>
      <c r="C37" s="93"/>
      <c r="D37" s="93"/>
      <c r="E37" s="93">
        <f t="shared" si="18"/>
        <v>8770000</v>
      </c>
      <c r="F37" s="94">
        <v>8770000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12770000</v>
      </c>
      <c r="C41" s="96">
        <f>SUM(C36:C40)</f>
        <v>0</v>
      </c>
      <c r="D41" s="96"/>
      <c r="E41" s="96">
        <f t="shared" si="18"/>
        <v>12770000</v>
      </c>
      <c r="F41" s="97">
        <f t="shared" ref="F41:O41" si="25">SUM(F36:F40)</f>
        <v>10770000</v>
      </c>
      <c r="G41" s="98">
        <f t="shared" si="25"/>
        <v>1000000</v>
      </c>
      <c r="H41" s="97">
        <f t="shared" si="25"/>
        <v>0</v>
      </c>
      <c r="I41" s="98">
        <f t="shared" si="25"/>
        <v>0</v>
      </c>
      <c r="J41" s="97">
        <f t="shared" si="25"/>
        <v>300000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300000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7.5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16983000</v>
      </c>
      <c r="C68" s="105">
        <f>SUM(C9:C15,C18:C24,C27:C30,C33,C36:C40,C43:C53,C56:C59,C62:C66)</f>
        <v>0</v>
      </c>
      <c r="D68" s="105"/>
      <c r="E68" s="105">
        <f t="shared" si="35"/>
        <v>16983000</v>
      </c>
      <c r="F68" s="106">
        <f t="shared" ref="F68:O68" si="43">SUM(F9:F15,F18:F24,F27:F30,F33,F36:F40,F43:F53,F56:F59,F62:F66)</f>
        <v>14983000</v>
      </c>
      <c r="G68" s="107">
        <f t="shared" si="43"/>
        <v>4849000</v>
      </c>
      <c r="H68" s="106">
        <f t="shared" si="43"/>
        <v>780000</v>
      </c>
      <c r="I68" s="107">
        <f t="shared" si="43"/>
        <v>856288</v>
      </c>
      <c r="J68" s="106">
        <f t="shared" si="43"/>
        <v>555000</v>
      </c>
      <c r="K68" s="107">
        <f t="shared" si="43"/>
        <v>-856288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1335000</v>
      </c>
      <c r="Q68" s="107">
        <f t="shared" si="37"/>
        <v>0</v>
      </c>
      <c r="R68" s="61">
        <f t="shared" si="38"/>
        <v>-28.846153846153843</v>
      </c>
      <c r="S68" s="62">
        <f t="shared" si="39"/>
        <v>-200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16.254718129794231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42499000</v>
      </c>
      <c r="C70" s="93"/>
      <c r="D70" s="93"/>
      <c r="E70" s="93">
        <f>$B70      +$C70      +$D70</f>
        <v>42499000</v>
      </c>
      <c r="F70" s="94">
        <v>42499000</v>
      </c>
      <c r="G70" s="95">
        <v>15120000</v>
      </c>
      <c r="H70" s="94"/>
      <c r="I70" s="95">
        <v>49831511</v>
      </c>
      <c r="J70" s="94">
        <v>13665000</v>
      </c>
      <c r="K70" s="95">
        <v>-49831511</v>
      </c>
      <c r="L70" s="94"/>
      <c r="M70" s="95"/>
      <c r="N70" s="94"/>
      <c r="O70" s="95"/>
      <c r="P70" s="94">
        <f>$H70      +$J70      +$L70      +$N70</f>
        <v>13665000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-200</v>
      </c>
      <c r="T70" s="48">
        <f>IF(($E70      =0),0,(($P70      /$E70      )*100))</f>
        <v>32.15369773406433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42499000</v>
      </c>
      <c r="C72" s="102">
        <f>SUM(C70:C71)</f>
        <v>0</v>
      </c>
      <c r="D72" s="102"/>
      <c r="E72" s="102">
        <f>$B72      +$C72      +$D72</f>
        <v>42499000</v>
      </c>
      <c r="F72" s="103">
        <f t="shared" ref="F72:O72" si="44">SUM(F70:F71)</f>
        <v>42499000</v>
      </c>
      <c r="G72" s="104">
        <f t="shared" si="44"/>
        <v>15120000</v>
      </c>
      <c r="H72" s="103">
        <f t="shared" si="44"/>
        <v>0</v>
      </c>
      <c r="I72" s="104">
        <f t="shared" si="44"/>
        <v>49831511</v>
      </c>
      <c r="J72" s="103">
        <f t="shared" si="44"/>
        <v>13665000</v>
      </c>
      <c r="K72" s="104">
        <f t="shared" si="44"/>
        <v>-49831511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13665000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-200</v>
      </c>
      <c r="T72" s="57">
        <f>IF(($E70      =0),0,(($P70      /$E70      )*100))</f>
        <v>32.15369773406433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42499000</v>
      </c>
      <c r="C73" s="105">
        <f>SUM(C70:C71)</f>
        <v>0</v>
      </c>
      <c r="D73" s="105"/>
      <c r="E73" s="105">
        <f>$B73      +$C73      +$D73</f>
        <v>42499000</v>
      </c>
      <c r="F73" s="106">
        <f t="shared" ref="F73:O73" si="45">SUM(F70:F71)</f>
        <v>42499000</v>
      </c>
      <c r="G73" s="107">
        <f t="shared" si="45"/>
        <v>15120000</v>
      </c>
      <c r="H73" s="106">
        <f t="shared" si="45"/>
        <v>0</v>
      </c>
      <c r="I73" s="107">
        <f t="shared" si="45"/>
        <v>49831511</v>
      </c>
      <c r="J73" s="106">
        <f t="shared" si="45"/>
        <v>13665000</v>
      </c>
      <c r="K73" s="107">
        <f t="shared" si="45"/>
        <v>-49831511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13665000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-200</v>
      </c>
      <c r="T73" s="61">
        <f>IF(($E70      =0),0,(($P70      /$E70      )*100))</f>
        <v>32.15369773406433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59482000</v>
      </c>
      <c r="C74" s="105">
        <f>SUM(C9:C15,C18:C24,C27:C30,C33,C36:C40,C43:C53,C56:C59,C62:C66,C70:C71)</f>
        <v>0</v>
      </c>
      <c r="D74" s="105"/>
      <c r="E74" s="105">
        <f>$B74      +$C74      +$D74</f>
        <v>59482000</v>
      </c>
      <c r="F74" s="106">
        <f t="shared" ref="F74:O74" si="46">SUM(F9:F15,F18:F24,F27:F30,F33,F36:F40,F43:F53,F56:F59,F62:F66,F70:F71)</f>
        <v>57482000</v>
      </c>
      <c r="G74" s="107">
        <f t="shared" si="46"/>
        <v>19969000</v>
      </c>
      <c r="H74" s="106">
        <f t="shared" si="46"/>
        <v>780000</v>
      </c>
      <c r="I74" s="107">
        <f t="shared" si="46"/>
        <v>50687799</v>
      </c>
      <c r="J74" s="106">
        <f t="shared" si="46"/>
        <v>14220000</v>
      </c>
      <c r="K74" s="107">
        <f t="shared" si="46"/>
        <v>-50687799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15000000</v>
      </c>
      <c r="Q74" s="107">
        <f>$I74      +$K74      +$M74      +$O74</f>
        <v>0</v>
      </c>
      <c r="R74" s="61">
        <f>IF(($H74      =0),0,((($J74      -$H74      )/$H74      )*100))</f>
        <v>1723.0769230769231</v>
      </c>
      <c r="S74" s="62">
        <f>IF(($I74      =0),0,((($K74      -$I74      )/$I74      )*100))</f>
        <v>-200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29.578797917652626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136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137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138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139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140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19704000</v>
      </c>
      <c r="C87" s="119">
        <f t="shared" si="55"/>
        <v>-11109000</v>
      </c>
      <c r="D87" s="119">
        <f t="shared" si="55"/>
        <v>0</v>
      </c>
      <c r="E87" s="119">
        <f t="shared" si="55"/>
        <v>8595000</v>
      </c>
      <c r="F87" s="119">
        <f t="shared" si="55"/>
        <v>0</v>
      </c>
      <c r="G87" s="119">
        <f t="shared" si="55"/>
        <v>0</v>
      </c>
      <c r="H87" s="119">
        <f t="shared" si="55"/>
        <v>4429000</v>
      </c>
      <c r="I87" s="119">
        <f t="shared" si="55"/>
        <v>0</v>
      </c>
      <c r="J87" s="119">
        <f t="shared" si="55"/>
        <v>3797000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8226000</v>
      </c>
      <c r="Q87" s="120">
        <f t="shared" si="55"/>
        <v>0</v>
      </c>
      <c r="R87" s="85">
        <f t="shared" si="55"/>
        <v>-14.269586814179272</v>
      </c>
      <c r="S87" s="85">
        <f t="shared" si="55"/>
        <v>0</v>
      </c>
      <c r="T87" s="86">
        <f>IF(SUM($E88:$E96) =0,0,(P87   /SUM($E88:$E96) )*100)</f>
        <v>95.706806282722511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10564000</v>
      </c>
      <c r="C91" s="93">
        <v>-10564000</v>
      </c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1140000</v>
      </c>
      <c r="C93" s="93">
        <v>-1140000</v>
      </c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8000000</v>
      </c>
      <c r="C94" s="93">
        <v>595000</v>
      </c>
      <c r="D94" s="93"/>
      <c r="E94" s="93">
        <f t="shared" si="56"/>
        <v>8595000</v>
      </c>
      <c r="F94" s="93">
        <v>0</v>
      </c>
      <c r="G94" s="93">
        <v>0</v>
      </c>
      <c r="H94" s="93">
        <v>4429000</v>
      </c>
      <c r="I94" s="93"/>
      <c r="J94" s="93">
        <v>3797000</v>
      </c>
      <c r="K94" s="93"/>
      <c r="L94" s="93"/>
      <c r="M94" s="93"/>
      <c r="N94" s="93"/>
      <c r="O94" s="93"/>
      <c r="P94" s="93">
        <f t="shared" si="57"/>
        <v>8226000</v>
      </c>
      <c r="Q94" s="93">
        <f t="shared" si="58"/>
        <v>0</v>
      </c>
      <c r="R94" s="89">
        <f t="shared" si="59"/>
        <v>-14.269586814179272</v>
      </c>
      <c r="S94" s="89">
        <f t="shared" si="60"/>
        <v>0</v>
      </c>
      <c r="T94" s="89">
        <f t="shared" si="61"/>
        <v>95.706806282722511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141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19704000</v>
      </c>
      <c r="C114" s="128">
        <f t="shared" si="69"/>
        <v>-11109000</v>
      </c>
      <c r="D114" s="128">
        <f t="shared" si="69"/>
        <v>0</v>
      </c>
      <c r="E114" s="128">
        <f t="shared" si="69"/>
        <v>8595000</v>
      </c>
      <c r="F114" s="128">
        <f t="shared" si="69"/>
        <v>0</v>
      </c>
      <c r="G114" s="128">
        <f t="shared" si="69"/>
        <v>0</v>
      </c>
      <c r="H114" s="128">
        <f t="shared" si="69"/>
        <v>4429000</v>
      </c>
      <c r="I114" s="128">
        <f t="shared" si="69"/>
        <v>0</v>
      </c>
      <c r="J114" s="128">
        <f t="shared" si="69"/>
        <v>3797000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8226000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0.95706806282722512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142</v>
      </c>
      <c r="B115" s="130">
        <f>B87</f>
        <v>19704000</v>
      </c>
      <c r="C115" s="130">
        <f t="shared" ref="C115:Q115" si="70">C87</f>
        <v>-11109000</v>
      </c>
      <c r="D115" s="130">
        <f t="shared" si="70"/>
        <v>0</v>
      </c>
      <c r="E115" s="130">
        <f t="shared" si="70"/>
        <v>8595000</v>
      </c>
      <c r="F115" s="130">
        <f t="shared" si="70"/>
        <v>0</v>
      </c>
      <c r="G115" s="130">
        <f t="shared" si="70"/>
        <v>0</v>
      </c>
      <c r="H115" s="130">
        <f t="shared" si="70"/>
        <v>4429000</v>
      </c>
      <c r="I115" s="130">
        <f t="shared" si="70"/>
        <v>0</v>
      </c>
      <c r="J115" s="130">
        <f t="shared" si="70"/>
        <v>3797000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8226000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0.95706806282722512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143</v>
      </c>
    </row>
    <row r="118" spans="1:23" x14ac:dyDescent="0.25">
      <c r="A118" s="29" t="s">
        <v>144</v>
      </c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147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148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QWSlDvAIj1qbDLV52rh7J7mliXDRTi3Wdxfe7uWfnxXzCVOtdekwbz04ipjSB9f3ZJHQsfE0XdltxAyZCca07A==" saltValue="96uGII7sRRWJYHcDnt52N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2300000</v>
      </c>
      <c r="C10" s="93"/>
      <c r="D10" s="93"/>
      <c r="E10" s="93">
        <f t="shared" ref="E10:E16" si="0">$B10      +$C10      +$D10</f>
        <v>2300000</v>
      </c>
      <c r="F10" s="94">
        <v>2300000</v>
      </c>
      <c r="G10" s="95">
        <v>2300000</v>
      </c>
      <c r="H10" s="94">
        <v>1158000</v>
      </c>
      <c r="I10" s="95"/>
      <c r="J10" s="94"/>
      <c r="K10" s="95"/>
      <c r="L10" s="94"/>
      <c r="M10" s="95"/>
      <c r="N10" s="94"/>
      <c r="O10" s="95"/>
      <c r="P10" s="94">
        <f t="shared" ref="P10:P16" si="1">$H10      +$J10      +$L10      +$N10</f>
        <v>1158000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-100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50.347826086956523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2300000</v>
      </c>
      <c r="C16" s="96">
        <f>SUM(C9:C15)</f>
        <v>0</v>
      </c>
      <c r="D16" s="96"/>
      <c r="E16" s="96">
        <f t="shared" si="0"/>
        <v>2300000</v>
      </c>
      <c r="F16" s="97">
        <f t="shared" ref="F16:O16" si="7">SUM(F9:F15)</f>
        <v>2300000</v>
      </c>
      <c r="G16" s="98">
        <f t="shared" si="7"/>
        <v>2300000</v>
      </c>
      <c r="H16" s="97">
        <f t="shared" si="7"/>
        <v>1158000</v>
      </c>
      <c r="I16" s="98">
        <f t="shared" si="7"/>
        <v>0</v>
      </c>
      <c r="J16" s="97">
        <f t="shared" si="7"/>
        <v>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1158000</v>
      </c>
      <c r="Q16" s="98">
        <f t="shared" si="2"/>
        <v>0</v>
      </c>
      <c r="R16" s="52">
        <f t="shared" si="3"/>
        <v>-100</v>
      </c>
      <c r="S16" s="53">
        <f t="shared" si="4"/>
        <v>0</v>
      </c>
      <c r="T16" s="52">
        <f>IF((SUM($E9:$E13))=0,0,(P16/(SUM($E9:$E13))*100))</f>
        <v>50.347826086956523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1812000</v>
      </c>
      <c r="C33" s="93"/>
      <c r="D33" s="93"/>
      <c r="E33" s="93">
        <f>$B33      +$C33      +$D33</f>
        <v>1812000</v>
      </c>
      <c r="F33" s="94">
        <v>1812000</v>
      </c>
      <c r="G33" s="95">
        <v>1268000</v>
      </c>
      <c r="H33" s="94">
        <v>453000</v>
      </c>
      <c r="I33" s="95"/>
      <c r="J33" s="94">
        <v>323000</v>
      </c>
      <c r="K33" s="95">
        <v>1324364</v>
      </c>
      <c r="L33" s="94"/>
      <c r="M33" s="95"/>
      <c r="N33" s="94"/>
      <c r="O33" s="95"/>
      <c r="P33" s="94">
        <f>$H33      +$J33      +$L33      +$N33</f>
        <v>776000</v>
      </c>
      <c r="Q33" s="95">
        <f>$I33      +$K33      +$M33      +$O33</f>
        <v>1324364</v>
      </c>
      <c r="R33" s="48">
        <f>IF(($H33      =0),0,((($J33      -$H33      )/$H33      )*100))</f>
        <v>-28.697571743929362</v>
      </c>
      <c r="S33" s="49">
        <f>IF(($I33      =0),0,((($K33      -$I33      )/$I33      )*100))</f>
        <v>0</v>
      </c>
      <c r="T33" s="48">
        <f>IF(($E33      =0),0,(($P33      /$E33      )*100))</f>
        <v>42.82560706401766</v>
      </c>
      <c r="U33" s="50">
        <f>IF(($E33      =0),0,(($Q33      /$E33      )*100))</f>
        <v>73.08852097130243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1812000</v>
      </c>
      <c r="C34" s="96">
        <f>C33</f>
        <v>0</v>
      </c>
      <c r="D34" s="96"/>
      <c r="E34" s="96">
        <f>$B34      +$C34      +$D34</f>
        <v>1812000</v>
      </c>
      <c r="F34" s="97">
        <f t="shared" ref="F34:O34" si="17">F33</f>
        <v>1812000</v>
      </c>
      <c r="G34" s="98">
        <f t="shared" si="17"/>
        <v>1268000</v>
      </c>
      <c r="H34" s="97">
        <f t="shared" si="17"/>
        <v>453000</v>
      </c>
      <c r="I34" s="98">
        <f t="shared" si="17"/>
        <v>0</v>
      </c>
      <c r="J34" s="97">
        <f t="shared" si="17"/>
        <v>323000</v>
      </c>
      <c r="K34" s="98">
        <f t="shared" si="17"/>
        <v>1324364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776000</v>
      </c>
      <c r="Q34" s="98">
        <f>$I34      +$K34      +$M34      +$O34</f>
        <v>1324364</v>
      </c>
      <c r="R34" s="52">
        <f>IF(($H34      =0),0,((($J34      -$H34      )/$H34      )*100))</f>
        <v>-28.697571743929362</v>
      </c>
      <c r="S34" s="53">
        <f>IF(($I34      =0),0,((($K34      -$I34      )/$I34      )*100))</f>
        <v>0</v>
      </c>
      <c r="T34" s="52">
        <f>IF($E34   =0,0,($P34   /$E34   )*100)</f>
        <v>42.82560706401766</v>
      </c>
      <c r="U34" s="54">
        <f>IF($E34   =0,0,($Q34   /$E34   )*100)</f>
        <v>73.08852097130243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2213000</v>
      </c>
      <c r="C36" s="93"/>
      <c r="D36" s="93"/>
      <c r="E36" s="93">
        <f t="shared" ref="E36:E41" si="18">$B36      +$C36      +$D36</f>
        <v>2213000</v>
      </c>
      <c r="F36" s="94">
        <v>2213000</v>
      </c>
      <c r="G36" s="95">
        <v>1213000</v>
      </c>
      <c r="H36" s="94"/>
      <c r="I36" s="95"/>
      <c r="J36" s="94">
        <v>150000</v>
      </c>
      <c r="K36" s="95">
        <v>150000</v>
      </c>
      <c r="L36" s="94"/>
      <c r="M36" s="95"/>
      <c r="N36" s="94"/>
      <c r="O36" s="95"/>
      <c r="P36" s="94">
        <f t="shared" ref="P36:P41" si="19">$H36      +$J36      +$L36      +$N36</f>
        <v>150000</v>
      </c>
      <c r="Q36" s="95">
        <f t="shared" ref="Q36:Q41" si="20">$I36      +$K36      +$M36      +$O36</f>
        <v>150000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6.7781292363307726</v>
      </c>
      <c r="U36" s="50">
        <f t="shared" ref="U36:U40" si="24">IF(($E36      =0),0,(($Q36      /$E36      )*100))</f>
        <v>6.7781292363307726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23180000</v>
      </c>
      <c r="C37" s="93"/>
      <c r="D37" s="93"/>
      <c r="E37" s="93">
        <f t="shared" si="18"/>
        <v>23180000</v>
      </c>
      <c r="F37" s="94">
        <v>23180000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25393000</v>
      </c>
      <c r="C41" s="96">
        <f>SUM(C36:C40)</f>
        <v>0</v>
      </c>
      <c r="D41" s="96"/>
      <c r="E41" s="96">
        <f t="shared" si="18"/>
        <v>25393000</v>
      </c>
      <c r="F41" s="97">
        <f t="shared" ref="F41:O41" si="25">SUM(F36:F40)</f>
        <v>25393000</v>
      </c>
      <c r="G41" s="98">
        <f t="shared" si="25"/>
        <v>1213000</v>
      </c>
      <c r="H41" s="97">
        <f t="shared" si="25"/>
        <v>0</v>
      </c>
      <c r="I41" s="98">
        <f t="shared" si="25"/>
        <v>0</v>
      </c>
      <c r="J41" s="97">
        <f t="shared" si="25"/>
        <v>150000</v>
      </c>
      <c r="K41" s="98">
        <f t="shared" si="25"/>
        <v>150000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150000</v>
      </c>
      <c r="Q41" s="98">
        <f t="shared" si="20"/>
        <v>150000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6.7781292363307726</v>
      </c>
      <c r="U41" s="54">
        <f>IF((+$E36+$E39) =0,0,(Q41   /(+$E36+$E39) )*100)</f>
        <v>6.7781292363307726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29505000</v>
      </c>
      <c r="C68" s="105">
        <f>SUM(C9:C15,C18:C24,C27:C30,C33,C36:C40,C43:C53,C56:C59,C62:C66)</f>
        <v>0</v>
      </c>
      <c r="D68" s="105"/>
      <c r="E68" s="105">
        <f t="shared" si="35"/>
        <v>29505000</v>
      </c>
      <c r="F68" s="106">
        <f t="shared" ref="F68:O68" si="43">SUM(F9:F15,F18:F24,F27:F30,F33,F36:F40,F43:F53,F56:F59,F62:F66)</f>
        <v>29505000</v>
      </c>
      <c r="G68" s="107">
        <f t="shared" si="43"/>
        <v>4781000</v>
      </c>
      <c r="H68" s="106">
        <f t="shared" si="43"/>
        <v>1611000</v>
      </c>
      <c r="I68" s="107">
        <f t="shared" si="43"/>
        <v>0</v>
      </c>
      <c r="J68" s="106">
        <f t="shared" si="43"/>
        <v>473000</v>
      </c>
      <c r="K68" s="107">
        <f t="shared" si="43"/>
        <v>1474364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2084000</v>
      </c>
      <c r="Q68" s="107">
        <f t="shared" si="37"/>
        <v>1474364</v>
      </c>
      <c r="R68" s="61">
        <f t="shared" si="38"/>
        <v>-70.63935443823712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32.948616600790515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23.310102766798419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43211000</v>
      </c>
      <c r="C70" s="93"/>
      <c r="D70" s="93"/>
      <c r="E70" s="93">
        <f>$B70      +$C70      +$D70</f>
        <v>43211000</v>
      </c>
      <c r="F70" s="94">
        <v>43211000</v>
      </c>
      <c r="G70" s="95">
        <v>43211000</v>
      </c>
      <c r="H70" s="94">
        <v>26112000</v>
      </c>
      <c r="I70" s="95"/>
      <c r="J70" s="94">
        <v>10014000</v>
      </c>
      <c r="K70" s="95">
        <v>27825941</v>
      </c>
      <c r="L70" s="94"/>
      <c r="M70" s="95"/>
      <c r="N70" s="94"/>
      <c r="O70" s="95"/>
      <c r="P70" s="94">
        <f>$H70      +$J70      +$L70      +$N70</f>
        <v>36126000</v>
      </c>
      <c r="Q70" s="95">
        <f>$I70      +$K70      +$M70      +$O70</f>
        <v>27825941</v>
      </c>
      <c r="R70" s="48">
        <f>IF(($H70      =0),0,((($J70      -$H70      )/$H70      )*100))</f>
        <v>-61.649816176470587</v>
      </c>
      <c r="S70" s="49">
        <f>IF(($I70      =0),0,((($K70      -$I70      )/$I70      )*100))</f>
        <v>0</v>
      </c>
      <c r="T70" s="48">
        <f>IF(($E70      =0),0,(($P70      /$E70      )*100))</f>
        <v>83.603712017773262</v>
      </c>
      <c r="U70" s="50">
        <f>IF(($E70      =0),0,(($Q70      /$E70      )*100))</f>
        <v>64.395503459767184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43211000</v>
      </c>
      <c r="C72" s="102">
        <f>SUM(C70:C71)</f>
        <v>0</v>
      </c>
      <c r="D72" s="102"/>
      <c r="E72" s="102">
        <f>$B72      +$C72      +$D72</f>
        <v>43211000</v>
      </c>
      <c r="F72" s="103">
        <f t="shared" ref="F72:O72" si="44">SUM(F70:F71)</f>
        <v>43211000</v>
      </c>
      <c r="G72" s="104">
        <f t="shared" si="44"/>
        <v>43211000</v>
      </c>
      <c r="H72" s="103">
        <f t="shared" si="44"/>
        <v>26112000</v>
      </c>
      <c r="I72" s="104">
        <f t="shared" si="44"/>
        <v>0</v>
      </c>
      <c r="J72" s="103">
        <f t="shared" si="44"/>
        <v>10014000</v>
      </c>
      <c r="K72" s="104">
        <f t="shared" si="44"/>
        <v>27825941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36126000</v>
      </c>
      <c r="Q72" s="104">
        <f>$I72      +$K72      +$M72      +$O72</f>
        <v>27825941</v>
      </c>
      <c r="R72" s="57">
        <f>IF(($H72      =0),0,((($J72      -$H72      )/$H72      )*100))</f>
        <v>-61.649816176470587</v>
      </c>
      <c r="S72" s="58">
        <f>IF(($I72      =0),0,((($K72      -$I72      )/$I72      )*100))</f>
        <v>0</v>
      </c>
      <c r="T72" s="57">
        <f>IF(($E70      =0),0,(($P70      /$E70      )*100))</f>
        <v>83.603712017773262</v>
      </c>
      <c r="U72" s="59">
        <f>IF($E70   =0,0,($Q70   /$E70 )*100)</f>
        <v>64.395503459767184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43211000</v>
      </c>
      <c r="C73" s="105">
        <f>SUM(C70:C71)</f>
        <v>0</v>
      </c>
      <c r="D73" s="105"/>
      <c r="E73" s="105">
        <f>$B73      +$C73      +$D73</f>
        <v>43211000</v>
      </c>
      <c r="F73" s="106">
        <f t="shared" ref="F73:O73" si="45">SUM(F70:F71)</f>
        <v>43211000</v>
      </c>
      <c r="G73" s="107">
        <f t="shared" si="45"/>
        <v>43211000</v>
      </c>
      <c r="H73" s="106">
        <f t="shared" si="45"/>
        <v>26112000</v>
      </c>
      <c r="I73" s="107">
        <f t="shared" si="45"/>
        <v>0</v>
      </c>
      <c r="J73" s="106">
        <f t="shared" si="45"/>
        <v>10014000</v>
      </c>
      <c r="K73" s="107">
        <f t="shared" si="45"/>
        <v>27825941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36126000</v>
      </c>
      <c r="Q73" s="107">
        <f>$I73      +$K73      +$M73      +$O73</f>
        <v>27825941</v>
      </c>
      <c r="R73" s="61">
        <f>IF(($H73      =0),0,((($J73      -$H73      )/$H73      )*100))</f>
        <v>-61.649816176470587</v>
      </c>
      <c r="S73" s="62">
        <f>IF(($I73      =0),0,((($K73      -$I73      )/$I73      )*100))</f>
        <v>0</v>
      </c>
      <c r="T73" s="61">
        <f>IF(($E70      =0),0,(($P70      /$E70      )*100))</f>
        <v>83.603712017773262</v>
      </c>
      <c r="U73" s="65">
        <f>IF($E70   =0,0,($Q70   /$E70 )*100)</f>
        <v>64.395503459767184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72716000</v>
      </c>
      <c r="C74" s="105">
        <f>SUM(C9:C15,C18:C24,C27:C30,C33,C36:C40,C43:C53,C56:C59,C62:C66,C70:C71)</f>
        <v>0</v>
      </c>
      <c r="D74" s="105"/>
      <c r="E74" s="105">
        <f>$B74      +$C74      +$D74</f>
        <v>72716000</v>
      </c>
      <c r="F74" s="106">
        <f t="shared" ref="F74:O74" si="46">SUM(F9:F15,F18:F24,F27:F30,F33,F36:F40,F43:F53,F56:F59,F62:F66,F70:F71)</f>
        <v>72716000</v>
      </c>
      <c r="G74" s="107">
        <f t="shared" si="46"/>
        <v>47992000</v>
      </c>
      <c r="H74" s="106">
        <f t="shared" si="46"/>
        <v>27723000</v>
      </c>
      <c r="I74" s="107">
        <f t="shared" si="46"/>
        <v>0</v>
      </c>
      <c r="J74" s="106">
        <f t="shared" si="46"/>
        <v>10487000</v>
      </c>
      <c r="K74" s="107">
        <f t="shared" si="46"/>
        <v>29300305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38210000</v>
      </c>
      <c r="Q74" s="107">
        <f>$I74      +$K74      +$M74      +$O74</f>
        <v>29300305</v>
      </c>
      <c r="R74" s="61">
        <f>IF(($H74      =0),0,((($J74      -$H74      )/$H74      )*100))</f>
        <v>-62.172203585470541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77.13582041343669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59.14951752260982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136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137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138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139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140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14864000</v>
      </c>
      <c r="C87" s="119">
        <f t="shared" si="55"/>
        <v>-6910000</v>
      </c>
      <c r="D87" s="119">
        <f t="shared" si="55"/>
        <v>0</v>
      </c>
      <c r="E87" s="119">
        <f t="shared" si="55"/>
        <v>7954000</v>
      </c>
      <c r="F87" s="119">
        <f t="shared" si="55"/>
        <v>0</v>
      </c>
      <c r="G87" s="119">
        <f t="shared" si="55"/>
        <v>0</v>
      </c>
      <c r="H87" s="119">
        <f t="shared" si="55"/>
        <v>5058000</v>
      </c>
      <c r="I87" s="119">
        <f t="shared" si="55"/>
        <v>0</v>
      </c>
      <c r="J87" s="119">
        <f t="shared" si="55"/>
        <v>742000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5800000</v>
      </c>
      <c r="Q87" s="120">
        <f t="shared" si="55"/>
        <v>0</v>
      </c>
      <c r="R87" s="85">
        <f t="shared" si="55"/>
        <v>-85.330170027678918</v>
      </c>
      <c r="S87" s="85">
        <f t="shared" si="55"/>
        <v>0</v>
      </c>
      <c r="T87" s="86">
        <f>IF(SUM($E88:$E96) =0,0,(P87   /SUM($E88:$E96) )*100)</f>
        <v>72.919285893889864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6936000</v>
      </c>
      <c r="C91" s="93">
        <v>-6936000</v>
      </c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928000</v>
      </c>
      <c r="C93" s="93"/>
      <c r="D93" s="93"/>
      <c r="E93" s="93">
        <f t="shared" si="56"/>
        <v>928000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7000000</v>
      </c>
      <c r="C94" s="93">
        <v>26000</v>
      </c>
      <c r="D94" s="93"/>
      <c r="E94" s="93">
        <f t="shared" si="56"/>
        <v>7026000</v>
      </c>
      <c r="F94" s="93">
        <v>0</v>
      </c>
      <c r="G94" s="93">
        <v>0</v>
      </c>
      <c r="H94" s="93">
        <v>5058000</v>
      </c>
      <c r="I94" s="93"/>
      <c r="J94" s="93">
        <v>742000</v>
      </c>
      <c r="K94" s="93"/>
      <c r="L94" s="93"/>
      <c r="M94" s="93"/>
      <c r="N94" s="93"/>
      <c r="O94" s="93"/>
      <c r="P94" s="93">
        <f t="shared" si="57"/>
        <v>5800000</v>
      </c>
      <c r="Q94" s="93">
        <f t="shared" si="58"/>
        <v>0</v>
      </c>
      <c r="R94" s="89">
        <f t="shared" si="59"/>
        <v>-85.330170027678918</v>
      </c>
      <c r="S94" s="89">
        <f t="shared" si="60"/>
        <v>0</v>
      </c>
      <c r="T94" s="89">
        <f t="shared" si="61"/>
        <v>82.55052661542841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141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14864000</v>
      </c>
      <c r="C114" s="128">
        <f t="shared" si="69"/>
        <v>-6910000</v>
      </c>
      <c r="D114" s="128">
        <f t="shared" si="69"/>
        <v>0</v>
      </c>
      <c r="E114" s="128">
        <f t="shared" si="69"/>
        <v>7954000</v>
      </c>
      <c r="F114" s="128">
        <f t="shared" si="69"/>
        <v>0</v>
      </c>
      <c r="G114" s="128">
        <f t="shared" si="69"/>
        <v>0</v>
      </c>
      <c r="H114" s="128">
        <f t="shared" si="69"/>
        <v>5058000</v>
      </c>
      <c r="I114" s="128">
        <f t="shared" si="69"/>
        <v>0</v>
      </c>
      <c r="J114" s="128">
        <f t="shared" si="69"/>
        <v>742000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5800000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0.72919285893889862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142</v>
      </c>
      <c r="B115" s="130">
        <f>B87</f>
        <v>14864000</v>
      </c>
      <c r="C115" s="130">
        <f t="shared" ref="C115:Q115" si="70">C87</f>
        <v>-6910000</v>
      </c>
      <c r="D115" s="130">
        <f t="shared" si="70"/>
        <v>0</v>
      </c>
      <c r="E115" s="130">
        <f t="shared" si="70"/>
        <v>7954000</v>
      </c>
      <c r="F115" s="130">
        <f t="shared" si="70"/>
        <v>0</v>
      </c>
      <c r="G115" s="130">
        <f t="shared" si="70"/>
        <v>0</v>
      </c>
      <c r="H115" s="130">
        <f t="shared" si="70"/>
        <v>5058000</v>
      </c>
      <c r="I115" s="130">
        <f t="shared" si="70"/>
        <v>0</v>
      </c>
      <c r="J115" s="130">
        <f t="shared" si="70"/>
        <v>742000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5800000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0.72919285893889862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143</v>
      </c>
    </row>
    <row r="118" spans="1:23" x14ac:dyDescent="0.25">
      <c r="A118" s="29" t="s">
        <v>144</v>
      </c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147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148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+YlYITdOrt3ccJ2TfmLQWHvZaqa1HJ8B+aUm0+4K/PjoQqkpKwd5Oas8d0sCxG3YF+brLfMDRpsQEX889Jkf0Q==" saltValue="5MTnIAe1r3uCb6t6ZqYUP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407000</v>
      </c>
      <c r="I10" s="95">
        <v>1633034</v>
      </c>
      <c r="J10" s="94">
        <v>26000</v>
      </c>
      <c r="K10" s="95"/>
      <c r="L10" s="94"/>
      <c r="M10" s="95"/>
      <c r="N10" s="94"/>
      <c r="O10" s="95"/>
      <c r="P10" s="94">
        <f t="shared" ref="P10:P16" si="1">$H10      +$J10      +$L10      +$N10</f>
        <v>433000</v>
      </c>
      <c r="Q10" s="95">
        <f t="shared" ref="Q10:Q16" si="2">$I10      +$K10      +$M10      +$O10</f>
        <v>1633034</v>
      </c>
      <c r="R10" s="48">
        <f t="shared" ref="R10:R16" si="3">IF(($H10      =0),0,((($J10      -$H10      )/$H10      )*100))</f>
        <v>-93.611793611793615</v>
      </c>
      <c r="S10" s="49">
        <f t="shared" ref="S10:S16" si="4">IF(($I10      =0),0,((($K10      -$I10      )/$I10      )*100))</f>
        <v>-100</v>
      </c>
      <c r="T10" s="48">
        <f t="shared" ref="T10:T15" si="5">IF(($E10      =0),0,(($P10      /$E10      )*100))</f>
        <v>14.433333333333334</v>
      </c>
      <c r="U10" s="50">
        <f t="shared" ref="U10:U15" si="6">IF(($E10      =0),0,(($Q10      /$E10      )*100))</f>
        <v>54.434466666666673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407000</v>
      </c>
      <c r="I16" s="98">
        <f t="shared" si="7"/>
        <v>1633034</v>
      </c>
      <c r="J16" s="97">
        <f t="shared" si="7"/>
        <v>26000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433000</v>
      </c>
      <c r="Q16" s="98">
        <f t="shared" si="2"/>
        <v>1633034</v>
      </c>
      <c r="R16" s="52">
        <f t="shared" si="3"/>
        <v>-93.611793611793615</v>
      </c>
      <c r="S16" s="53">
        <f t="shared" si="4"/>
        <v>-100</v>
      </c>
      <c r="T16" s="52">
        <f>IF((SUM($E9:$E13))=0,0,(P16/(SUM($E9:$E13))*100))</f>
        <v>14.433333333333334</v>
      </c>
      <c r="U16" s="54">
        <f>IF((SUM($E9:$E13))=0,0,(Q16/(SUM($E9:$E13))*100))</f>
        <v>54.434466666666673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3145000</v>
      </c>
      <c r="C20" s="93"/>
      <c r="D20" s="93"/>
      <c r="E20" s="93">
        <f t="shared" si="8"/>
        <v>3145000</v>
      </c>
      <c r="F20" s="94">
        <v>3145000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3145000</v>
      </c>
      <c r="C25" s="96">
        <f>SUM(C18:C24)</f>
        <v>0</v>
      </c>
      <c r="D25" s="96"/>
      <c r="E25" s="96">
        <f t="shared" si="8"/>
        <v>3145000</v>
      </c>
      <c r="F25" s="97">
        <f t="shared" ref="F25:O25" si="15">SUM(F18:F24)</f>
        <v>3145000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2851000</v>
      </c>
      <c r="C30" s="93"/>
      <c r="D30" s="93"/>
      <c r="E30" s="93">
        <f>$B30      +$C30      +$D30</f>
        <v>2851000</v>
      </c>
      <c r="F30" s="94">
        <v>2851000</v>
      </c>
      <c r="G30" s="95">
        <v>1996000</v>
      </c>
      <c r="H30" s="94">
        <v>619000</v>
      </c>
      <c r="I30" s="95">
        <v>2727998</v>
      </c>
      <c r="J30" s="94">
        <v>1173000</v>
      </c>
      <c r="K30" s="95"/>
      <c r="L30" s="94"/>
      <c r="M30" s="95"/>
      <c r="N30" s="94"/>
      <c r="O30" s="95"/>
      <c r="P30" s="94">
        <f>$H30      +$J30      +$L30      +$N30</f>
        <v>1792000</v>
      </c>
      <c r="Q30" s="95">
        <f>$I30      +$K30      +$M30      +$O30</f>
        <v>2727998</v>
      </c>
      <c r="R30" s="48">
        <f>IF(($H30      =0),0,((($J30      -$H30      )/$H30      )*100))</f>
        <v>89.499192245557353</v>
      </c>
      <c r="S30" s="49">
        <f>IF(($I30      =0),0,((($K30      -$I30      )/$I30      )*100))</f>
        <v>-100</v>
      </c>
      <c r="T30" s="48">
        <f>IF(($E30      =0),0,(($P30      /$E30      )*100))</f>
        <v>62.855138547877942</v>
      </c>
      <c r="U30" s="50">
        <f>IF(($E30      =0),0,(($Q30      /$E30      )*100))</f>
        <v>95.685654156436343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2851000</v>
      </c>
      <c r="C31" s="96">
        <f>SUM(C27:C30)</f>
        <v>0</v>
      </c>
      <c r="D31" s="96"/>
      <c r="E31" s="96">
        <f>$B31      +$C31      +$D31</f>
        <v>2851000</v>
      </c>
      <c r="F31" s="97">
        <f t="shared" ref="F31:O31" si="16">SUM(F27:F30)</f>
        <v>2851000</v>
      </c>
      <c r="G31" s="98">
        <f t="shared" si="16"/>
        <v>1996000</v>
      </c>
      <c r="H31" s="97">
        <f t="shared" si="16"/>
        <v>619000</v>
      </c>
      <c r="I31" s="98">
        <f t="shared" si="16"/>
        <v>2727998</v>
      </c>
      <c r="J31" s="97">
        <f t="shared" si="16"/>
        <v>1173000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1792000</v>
      </c>
      <c r="Q31" s="98">
        <f>$I31      +$K31      +$M31      +$O31</f>
        <v>2727998</v>
      </c>
      <c r="R31" s="52">
        <f>IF(($H31      =0),0,((($J31      -$H31      )/$H31      )*100))</f>
        <v>89.499192245557353</v>
      </c>
      <c r="S31" s="53">
        <f>IF(($I31      =0),0,((($K31      -$I31      )/$I31      )*100))</f>
        <v>-100</v>
      </c>
      <c r="T31" s="52">
        <f>IF($E31   =0,0,($P31   /$E31   )*100)</f>
        <v>62.855138547877942</v>
      </c>
      <c r="U31" s="54">
        <f>IF($E31   =0,0,($Q31   /$E31   )*100)</f>
        <v>95.685654156436343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2291000</v>
      </c>
      <c r="C33" s="93"/>
      <c r="D33" s="93"/>
      <c r="E33" s="93">
        <f>$B33      +$C33      +$D33</f>
        <v>2291000</v>
      </c>
      <c r="F33" s="94">
        <v>2291000</v>
      </c>
      <c r="G33" s="95">
        <v>1602000</v>
      </c>
      <c r="H33" s="94"/>
      <c r="I33" s="95">
        <v>1185758</v>
      </c>
      <c r="J33" s="94">
        <v>11000</v>
      </c>
      <c r="K33" s="95"/>
      <c r="L33" s="94"/>
      <c r="M33" s="95"/>
      <c r="N33" s="94"/>
      <c r="O33" s="95"/>
      <c r="P33" s="94">
        <f>$H33      +$J33      +$L33      +$N33</f>
        <v>11000</v>
      </c>
      <c r="Q33" s="95">
        <f>$I33      +$K33      +$M33      +$O33</f>
        <v>1185758</v>
      </c>
      <c r="R33" s="48">
        <f>IF(($H33      =0),0,((($J33      -$H33      )/$H33      )*100))</f>
        <v>0</v>
      </c>
      <c r="S33" s="49">
        <f>IF(($I33      =0),0,((($K33      -$I33      )/$I33      )*100))</f>
        <v>-100</v>
      </c>
      <c r="T33" s="48">
        <f>IF(($E33      =0),0,(($P33      /$E33      )*100))</f>
        <v>0.48013967699694454</v>
      </c>
      <c r="U33" s="50">
        <f>IF(($E33      =0),0,(($Q33      /$E33      )*100))</f>
        <v>51.757223919685721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2291000</v>
      </c>
      <c r="C34" s="96">
        <f>C33</f>
        <v>0</v>
      </c>
      <c r="D34" s="96"/>
      <c r="E34" s="96">
        <f>$B34      +$C34      +$D34</f>
        <v>2291000</v>
      </c>
      <c r="F34" s="97">
        <f t="shared" ref="F34:O34" si="17">F33</f>
        <v>2291000</v>
      </c>
      <c r="G34" s="98">
        <f t="shared" si="17"/>
        <v>1602000</v>
      </c>
      <c r="H34" s="97">
        <f t="shared" si="17"/>
        <v>0</v>
      </c>
      <c r="I34" s="98">
        <f t="shared" si="17"/>
        <v>1185758</v>
      </c>
      <c r="J34" s="97">
        <f t="shared" si="17"/>
        <v>11000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11000</v>
      </c>
      <c r="Q34" s="98">
        <f>$I34      +$K34      +$M34      +$O34</f>
        <v>1185758</v>
      </c>
      <c r="R34" s="52">
        <f>IF(($H34      =0),0,((($J34      -$H34      )/$H34      )*100))</f>
        <v>0</v>
      </c>
      <c r="S34" s="53">
        <f>IF(($I34      =0),0,((($K34      -$I34      )/$I34      )*100))</f>
        <v>-100</v>
      </c>
      <c r="T34" s="52">
        <f>IF($E34   =0,0,($P34   /$E34   )*100)</f>
        <v>0.48013967699694454</v>
      </c>
      <c r="U34" s="54">
        <f>IF($E34   =0,0,($Q34   /$E34   )*100)</f>
        <v>51.757223919685721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55000000</v>
      </c>
      <c r="C45" s="93"/>
      <c r="D45" s="93"/>
      <c r="E45" s="93">
        <f t="shared" si="26"/>
        <v>55000000</v>
      </c>
      <c r="F45" s="94">
        <v>55000000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118188000</v>
      </c>
      <c r="C53" s="93"/>
      <c r="D53" s="93"/>
      <c r="E53" s="93">
        <f t="shared" si="26"/>
        <v>118188000</v>
      </c>
      <c r="F53" s="94">
        <v>118188000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173188000</v>
      </c>
      <c r="C54" s="96">
        <f>SUM(C43:C53)</f>
        <v>0</v>
      </c>
      <c r="D54" s="96"/>
      <c r="E54" s="96">
        <f t="shared" si="26"/>
        <v>173188000</v>
      </c>
      <c r="F54" s="97">
        <f t="shared" ref="F54:O54" si="33">SUM(F43:F53)</f>
        <v>173188000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184475000</v>
      </c>
      <c r="C68" s="105">
        <f>SUM(C9:C15,C18:C24,C27:C30,C33,C36:C40,C43:C53,C56:C59,C62:C66)</f>
        <v>0</v>
      </c>
      <c r="D68" s="105"/>
      <c r="E68" s="105">
        <f t="shared" si="35"/>
        <v>184475000</v>
      </c>
      <c r="F68" s="106">
        <f t="shared" ref="F68:O68" si="43">SUM(F9:F15,F18:F24,F27:F30,F33,F36:F40,F43:F53,F56:F59,F62:F66)</f>
        <v>184475000</v>
      </c>
      <c r="G68" s="107">
        <f t="shared" si="43"/>
        <v>6598000</v>
      </c>
      <c r="H68" s="106">
        <f t="shared" si="43"/>
        <v>1026000</v>
      </c>
      <c r="I68" s="107">
        <f t="shared" si="43"/>
        <v>5546790</v>
      </c>
      <c r="J68" s="106">
        <f t="shared" si="43"/>
        <v>1210000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2236000</v>
      </c>
      <c r="Q68" s="107">
        <f t="shared" si="37"/>
        <v>5546790</v>
      </c>
      <c r="R68" s="61">
        <f t="shared" si="38"/>
        <v>17.93372319688109</v>
      </c>
      <c r="S68" s="62">
        <f t="shared" si="39"/>
        <v>-100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27.462539916482438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68.125644804716288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345927000</v>
      </c>
      <c r="C70" s="93">
        <v>-3513000</v>
      </c>
      <c r="D70" s="93"/>
      <c r="E70" s="93">
        <f>$B70      +$C70      +$D70</f>
        <v>342414000</v>
      </c>
      <c r="F70" s="94">
        <v>345927000</v>
      </c>
      <c r="G70" s="95">
        <v>193242000</v>
      </c>
      <c r="H70" s="94">
        <v>58229000</v>
      </c>
      <c r="I70" s="95">
        <v>61206286</v>
      </c>
      <c r="J70" s="94">
        <v>135013000</v>
      </c>
      <c r="K70" s="95">
        <v>-353009501</v>
      </c>
      <c r="L70" s="94"/>
      <c r="M70" s="95"/>
      <c r="N70" s="94"/>
      <c r="O70" s="95"/>
      <c r="P70" s="94">
        <f>$H70      +$J70      +$L70      +$N70</f>
        <v>193242000</v>
      </c>
      <c r="Q70" s="95">
        <f>$I70      +$K70      +$M70      +$O70</f>
        <v>-291803215</v>
      </c>
      <c r="R70" s="48">
        <f>IF(($H70      =0),0,((($J70      -$H70      )/$H70      )*100))</f>
        <v>131.86556526816534</v>
      </c>
      <c r="S70" s="49">
        <f>IF(($I70      =0),0,((($K70      -$I70      )/$I70      )*100))</f>
        <v>-676.75367036647185</v>
      </c>
      <c r="T70" s="48">
        <f>IF(($E70      =0),0,(($P70      /$E70      )*100))</f>
        <v>56.435192486288535</v>
      </c>
      <c r="U70" s="50">
        <f>IF(($E70      =0),0,(($Q70      /$E70      )*100))</f>
        <v>-85.219417138317937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345927000</v>
      </c>
      <c r="C72" s="102">
        <f>SUM(C70:C71)</f>
        <v>-3513000</v>
      </c>
      <c r="D72" s="102"/>
      <c r="E72" s="102">
        <f>$B72      +$C72      +$D72</f>
        <v>342414000</v>
      </c>
      <c r="F72" s="103">
        <f t="shared" ref="F72:O72" si="44">SUM(F70:F71)</f>
        <v>345927000</v>
      </c>
      <c r="G72" s="104">
        <f t="shared" si="44"/>
        <v>193242000</v>
      </c>
      <c r="H72" s="103">
        <f t="shared" si="44"/>
        <v>58229000</v>
      </c>
      <c r="I72" s="104">
        <f t="shared" si="44"/>
        <v>61206286</v>
      </c>
      <c r="J72" s="103">
        <f t="shared" si="44"/>
        <v>135013000</v>
      </c>
      <c r="K72" s="104">
        <f t="shared" si="44"/>
        <v>-353009501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193242000</v>
      </c>
      <c r="Q72" s="104">
        <f>$I72      +$K72      +$M72      +$O72</f>
        <v>-291803215</v>
      </c>
      <c r="R72" s="57">
        <f>IF(($H72      =0),0,((($J72      -$H72      )/$H72      )*100))</f>
        <v>131.86556526816534</v>
      </c>
      <c r="S72" s="58">
        <f>IF(($I72      =0),0,((($K72      -$I72      )/$I72      )*100))</f>
        <v>-676.75367036647185</v>
      </c>
      <c r="T72" s="57">
        <f>IF(($E70      =0),0,(($P70      /$E70      )*100))</f>
        <v>56.435192486288535</v>
      </c>
      <c r="U72" s="59">
        <f>IF($E70   =0,0,($Q70   /$E70 )*100)</f>
        <v>-85.219417138317937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345927000</v>
      </c>
      <c r="C73" s="105">
        <f>SUM(C70:C71)</f>
        <v>-3513000</v>
      </c>
      <c r="D73" s="105"/>
      <c r="E73" s="105">
        <f>$B73      +$C73      +$D73</f>
        <v>342414000</v>
      </c>
      <c r="F73" s="106">
        <f t="shared" ref="F73:O73" si="45">SUM(F70:F71)</f>
        <v>345927000</v>
      </c>
      <c r="G73" s="107">
        <f t="shared" si="45"/>
        <v>193242000</v>
      </c>
      <c r="H73" s="106">
        <f t="shared" si="45"/>
        <v>58229000</v>
      </c>
      <c r="I73" s="107">
        <f t="shared" si="45"/>
        <v>61206286</v>
      </c>
      <c r="J73" s="106">
        <f t="shared" si="45"/>
        <v>135013000</v>
      </c>
      <c r="K73" s="107">
        <f t="shared" si="45"/>
        <v>-353009501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193242000</v>
      </c>
      <c r="Q73" s="107">
        <f>$I73      +$K73      +$M73      +$O73</f>
        <v>-291803215</v>
      </c>
      <c r="R73" s="61">
        <f>IF(($H73      =0),0,((($J73      -$H73      )/$H73      )*100))</f>
        <v>131.86556526816534</v>
      </c>
      <c r="S73" s="62">
        <f>IF(($I73      =0),0,((($K73      -$I73      )/$I73      )*100))</f>
        <v>-676.75367036647185</v>
      </c>
      <c r="T73" s="61">
        <f>IF(($E70      =0),0,(($P70      /$E70      )*100))</f>
        <v>56.435192486288535</v>
      </c>
      <c r="U73" s="65">
        <f>IF($E70   =0,0,($Q70   /$E70 )*100)</f>
        <v>-85.219417138317937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530402000</v>
      </c>
      <c r="C74" s="105">
        <f>SUM(C9:C15,C18:C24,C27:C30,C33,C36:C40,C43:C53,C56:C59,C62:C66,C70:C71)</f>
        <v>-3513000</v>
      </c>
      <c r="D74" s="105"/>
      <c r="E74" s="105">
        <f>$B74      +$C74      +$D74</f>
        <v>526889000</v>
      </c>
      <c r="F74" s="106">
        <f t="shared" ref="F74:O74" si="46">SUM(F9:F15,F18:F24,F27:F30,F33,F36:F40,F43:F53,F56:F59,F62:F66,F70:F71)</f>
        <v>530402000</v>
      </c>
      <c r="G74" s="107">
        <f t="shared" si="46"/>
        <v>199840000</v>
      </c>
      <c r="H74" s="106">
        <f t="shared" si="46"/>
        <v>59255000</v>
      </c>
      <c r="I74" s="107">
        <f t="shared" si="46"/>
        <v>66753076</v>
      </c>
      <c r="J74" s="106">
        <f t="shared" si="46"/>
        <v>136223000</v>
      </c>
      <c r="K74" s="107">
        <f t="shared" si="46"/>
        <v>-353009501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195478000</v>
      </c>
      <c r="Q74" s="107">
        <f>$I74      +$K74      +$M74      +$O74</f>
        <v>-286256425</v>
      </c>
      <c r="R74" s="61">
        <f>IF(($H74      =0),0,((($J74      -$H74      )/$H74      )*100))</f>
        <v>129.89283604759092</v>
      </c>
      <c r="S74" s="62">
        <f>IF(($I74      =0),0,((($K74      -$I74      )/$I74      )*100))</f>
        <v>-628.82881531931196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55.762274786339418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-81.657830703225727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136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137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138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139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140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141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142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143</v>
      </c>
    </row>
    <row r="118" spans="1:23" x14ac:dyDescent="0.25">
      <c r="A118" s="29" t="s">
        <v>144</v>
      </c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147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148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XVxLBFyYOooFv1cP6ZdNFuEvZOswRujvPm5A2O3MgB3kkv9BZdBuHmv/bqKE+xvaYEUc2Di2PspylWpGii9VCw==" saltValue="ZGgaINpuHFvql9lR57XWX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2800000</v>
      </c>
      <c r="C10" s="93"/>
      <c r="D10" s="93"/>
      <c r="E10" s="93">
        <f t="shared" ref="E10:E16" si="0">$B10      +$C10      +$D10</f>
        <v>2800000</v>
      </c>
      <c r="F10" s="94">
        <v>2800000</v>
      </c>
      <c r="G10" s="95">
        <v>2800000</v>
      </c>
      <c r="H10" s="94">
        <v>163000</v>
      </c>
      <c r="I10" s="95">
        <v>90271</v>
      </c>
      <c r="J10" s="94">
        <v>403000</v>
      </c>
      <c r="K10" s="95">
        <v>405859</v>
      </c>
      <c r="L10" s="94"/>
      <c r="M10" s="95"/>
      <c r="N10" s="94"/>
      <c r="O10" s="95"/>
      <c r="P10" s="94">
        <f t="shared" ref="P10:P16" si="1">$H10      +$J10      +$L10      +$N10</f>
        <v>566000</v>
      </c>
      <c r="Q10" s="95">
        <f t="shared" ref="Q10:Q16" si="2">$I10      +$K10      +$M10      +$O10</f>
        <v>496130</v>
      </c>
      <c r="R10" s="48">
        <f t="shared" ref="R10:R16" si="3">IF(($H10      =0),0,((($J10      -$H10      )/$H10      )*100))</f>
        <v>147.23926380368098</v>
      </c>
      <c r="S10" s="49">
        <f t="shared" ref="S10:S16" si="4">IF(($I10      =0),0,((($K10      -$I10      )/$I10      )*100))</f>
        <v>349.60064694087805</v>
      </c>
      <c r="T10" s="48">
        <f t="shared" ref="T10:T15" si="5">IF(($E10      =0),0,(($P10      /$E10      )*100))</f>
        <v>20.214285714285715</v>
      </c>
      <c r="U10" s="50">
        <f t="shared" ref="U10:U15" si="6">IF(($E10      =0),0,(($Q10      /$E10      )*100))</f>
        <v>17.71892857142857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2800000</v>
      </c>
      <c r="C16" s="96">
        <f>SUM(C9:C15)</f>
        <v>0</v>
      </c>
      <c r="D16" s="96"/>
      <c r="E16" s="96">
        <f t="shared" si="0"/>
        <v>2800000</v>
      </c>
      <c r="F16" s="97">
        <f t="shared" ref="F16:O16" si="7">SUM(F9:F15)</f>
        <v>2800000</v>
      </c>
      <c r="G16" s="98">
        <f t="shared" si="7"/>
        <v>2800000</v>
      </c>
      <c r="H16" s="97">
        <f t="shared" si="7"/>
        <v>163000</v>
      </c>
      <c r="I16" s="98">
        <f t="shared" si="7"/>
        <v>90271</v>
      </c>
      <c r="J16" s="97">
        <f t="shared" si="7"/>
        <v>403000</v>
      </c>
      <c r="K16" s="98">
        <f t="shared" si="7"/>
        <v>405859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566000</v>
      </c>
      <c r="Q16" s="98">
        <f t="shared" si="2"/>
        <v>496130</v>
      </c>
      <c r="R16" s="52">
        <f t="shared" si="3"/>
        <v>147.23926380368098</v>
      </c>
      <c r="S16" s="53">
        <f t="shared" si="4"/>
        <v>349.60064694087805</v>
      </c>
      <c r="T16" s="52">
        <f>IF((SUM($E9:$E13))=0,0,(P16/(SUM($E9:$E13))*100))</f>
        <v>20.214285714285715</v>
      </c>
      <c r="U16" s="54">
        <f>IF((SUM($E9:$E13))=0,0,(Q16/(SUM($E9:$E13))*100))</f>
        <v>17.71892857142857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1203000</v>
      </c>
      <c r="C33" s="93"/>
      <c r="D33" s="93"/>
      <c r="E33" s="93">
        <f>$B33      +$C33      +$D33</f>
        <v>1203000</v>
      </c>
      <c r="F33" s="94">
        <v>1203000</v>
      </c>
      <c r="G33" s="95">
        <v>301000</v>
      </c>
      <c r="H33" s="94">
        <v>301000</v>
      </c>
      <c r="I33" s="95"/>
      <c r="J33" s="94"/>
      <c r="K33" s="95"/>
      <c r="L33" s="94"/>
      <c r="M33" s="95"/>
      <c r="N33" s="94"/>
      <c r="O33" s="95"/>
      <c r="P33" s="94">
        <f>$H33      +$J33      +$L33      +$N33</f>
        <v>301000</v>
      </c>
      <c r="Q33" s="95">
        <f>$I33      +$K33      +$M33      +$O33</f>
        <v>0</v>
      </c>
      <c r="R33" s="48">
        <f>IF(($H33      =0),0,((($J33      -$H33      )/$H33      )*100))</f>
        <v>-100</v>
      </c>
      <c r="S33" s="49">
        <f>IF(($I33      =0),0,((($K33      -$I33      )/$I33      )*100))</f>
        <v>0</v>
      </c>
      <c r="T33" s="48">
        <f>IF(($E33      =0),0,(($P33      /$E33      )*100))</f>
        <v>25.020781379883623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1203000</v>
      </c>
      <c r="C34" s="96">
        <f>C33</f>
        <v>0</v>
      </c>
      <c r="D34" s="96"/>
      <c r="E34" s="96">
        <f>$B34      +$C34      +$D34</f>
        <v>1203000</v>
      </c>
      <c r="F34" s="97">
        <f t="shared" ref="F34:O34" si="17">F33</f>
        <v>1203000</v>
      </c>
      <c r="G34" s="98">
        <f t="shared" si="17"/>
        <v>301000</v>
      </c>
      <c r="H34" s="97">
        <f t="shared" si="17"/>
        <v>301000</v>
      </c>
      <c r="I34" s="98">
        <f t="shared" si="17"/>
        <v>0</v>
      </c>
      <c r="J34" s="97">
        <f t="shared" si="17"/>
        <v>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301000</v>
      </c>
      <c r="Q34" s="98">
        <f>$I34      +$K34      +$M34      +$O34</f>
        <v>0</v>
      </c>
      <c r="R34" s="52">
        <f>IF(($H34      =0),0,((($J34      -$H34      )/$H34      )*100))</f>
        <v>-100</v>
      </c>
      <c r="S34" s="53">
        <f>IF(($I34      =0),0,((($K34      -$I34      )/$I34      )*100))</f>
        <v>0</v>
      </c>
      <c r="T34" s="52">
        <f>IF($E34   =0,0,($P34   /$E34   )*100)</f>
        <v>25.020781379883623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26191000</v>
      </c>
      <c r="C36" s="93"/>
      <c r="D36" s="93"/>
      <c r="E36" s="93">
        <f t="shared" ref="E36:E41" si="18">$B36      +$C36      +$D36</f>
        <v>26191000</v>
      </c>
      <c r="F36" s="94">
        <v>26191000</v>
      </c>
      <c r="G36" s="95">
        <v>20000000</v>
      </c>
      <c r="H36" s="94">
        <v>1464000</v>
      </c>
      <c r="I36" s="95"/>
      <c r="J36" s="94">
        <v>9585000</v>
      </c>
      <c r="K36" s="95">
        <v>-9565217</v>
      </c>
      <c r="L36" s="94"/>
      <c r="M36" s="95"/>
      <c r="N36" s="94"/>
      <c r="O36" s="95"/>
      <c r="P36" s="94">
        <f t="shared" ref="P36:P41" si="19">$H36      +$J36      +$L36      +$N36</f>
        <v>11049000</v>
      </c>
      <c r="Q36" s="95">
        <f t="shared" ref="Q36:Q41" si="20">$I36      +$K36      +$M36      +$O36</f>
        <v>-9565217</v>
      </c>
      <c r="R36" s="48">
        <f t="shared" ref="R36:R41" si="21">IF(($H36      =0),0,((($J36      -$H36      )/$H36      )*100))</f>
        <v>554.71311475409834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42.186247184147227</v>
      </c>
      <c r="U36" s="50">
        <f t="shared" ref="U36:U40" si="24">IF(($E36      =0),0,(($Q36      /$E36      )*100))</f>
        <v>-36.521007216219317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190000</v>
      </c>
      <c r="C37" s="93"/>
      <c r="D37" s="93"/>
      <c r="E37" s="93">
        <f t="shared" si="18"/>
        <v>190000</v>
      </c>
      <c r="F37" s="94">
        <v>190000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26381000</v>
      </c>
      <c r="C41" s="96">
        <f>SUM(C36:C40)</f>
        <v>0</v>
      </c>
      <c r="D41" s="96"/>
      <c r="E41" s="96">
        <f t="shared" si="18"/>
        <v>26381000</v>
      </c>
      <c r="F41" s="97">
        <f t="shared" ref="F41:O41" si="25">SUM(F36:F40)</f>
        <v>26381000</v>
      </c>
      <c r="G41" s="98">
        <f t="shared" si="25"/>
        <v>20000000</v>
      </c>
      <c r="H41" s="97">
        <f t="shared" si="25"/>
        <v>1464000</v>
      </c>
      <c r="I41" s="98">
        <f t="shared" si="25"/>
        <v>0</v>
      </c>
      <c r="J41" s="97">
        <f t="shared" si="25"/>
        <v>9585000</v>
      </c>
      <c r="K41" s="98">
        <f t="shared" si="25"/>
        <v>-9565217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11049000</v>
      </c>
      <c r="Q41" s="98">
        <f t="shared" si="20"/>
        <v>-9565217</v>
      </c>
      <c r="R41" s="52">
        <f t="shared" si="21"/>
        <v>554.71311475409834</v>
      </c>
      <c r="S41" s="53">
        <f t="shared" si="22"/>
        <v>0</v>
      </c>
      <c r="T41" s="52">
        <f>IF((+$E36+$E39) =0,0,(P41   /(+$E36+$E39) )*100)</f>
        <v>42.186247184147227</v>
      </c>
      <c r="U41" s="54">
        <f>IF((+$E36+$E39) =0,0,(Q41   /(+$E36+$E39) )*100)</f>
        <v>-36.521007216219317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30384000</v>
      </c>
      <c r="C68" s="105">
        <f>SUM(C9:C15,C18:C24,C27:C30,C33,C36:C40,C43:C53,C56:C59,C62:C66)</f>
        <v>0</v>
      </c>
      <c r="D68" s="105"/>
      <c r="E68" s="105">
        <f t="shared" si="35"/>
        <v>30384000</v>
      </c>
      <c r="F68" s="106">
        <f t="shared" ref="F68:O68" si="43">SUM(F9:F15,F18:F24,F27:F30,F33,F36:F40,F43:F53,F56:F59,F62:F66)</f>
        <v>30384000</v>
      </c>
      <c r="G68" s="107">
        <f t="shared" si="43"/>
        <v>23101000</v>
      </c>
      <c r="H68" s="106">
        <f t="shared" si="43"/>
        <v>1928000</v>
      </c>
      <c r="I68" s="107">
        <f t="shared" si="43"/>
        <v>90271</v>
      </c>
      <c r="J68" s="106">
        <f t="shared" si="43"/>
        <v>9988000</v>
      </c>
      <c r="K68" s="107">
        <f t="shared" si="43"/>
        <v>-9159358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11916000</v>
      </c>
      <c r="Q68" s="107">
        <f t="shared" si="37"/>
        <v>-9069087</v>
      </c>
      <c r="R68" s="61">
        <f t="shared" si="38"/>
        <v>418.04979253112037</v>
      </c>
      <c r="S68" s="62">
        <f t="shared" si="39"/>
        <v>-10246.512168913605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39.464794329999336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-30.036056832483276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28257000</v>
      </c>
      <c r="C70" s="93"/>
      <c r="D70" s="93"/>
      <c r="E70" s="93">
        <f>$B70      +$C70      +$D70</f>
        <v>28257000</v>
      </c>
      <c r="F70" s="94">
        <v>28257000</v>
      </c>
      <c r="G70" s="95">
        <v>28257000</v>
      </c>
      <c r="H70" s="94">
        <v>16616000</v>
      </c>
      <c r="I70" s="95"/>
      <c r="J70" s="94">
        <v>11582000</v>
      </c>
      <c r="K70" s="95"/>
      <c r="L70" s="94"/>
      <c r="M70" s="95"/>
      <c r="N70" s="94"/>
      <c r="O70" s="95"/>
      <c r="P70" s="94">
        <f>$H70      +$J70      +$L70      +$N70</f>
        <v>28198000</v>
      </c>
      <c r="Q70" s="95">
        <f>$I70      +$K70      +$M70      +$O70</f>
        <v>0</v>
      </c>
      <c r="R70" s="48">
        <f>IF(($H70      =0),0,((($J70      -$H70      )/$H70      )*100))</f>
        <v>-30.296100144439098</v>
      </c>
      <c r="S70" s="49">
        <f>IF(($I70      =0),0,((($K70      -$I70      )/$I70      )*100))</f>
        <v>0</v>
      </c>
      <c r="T70" s="48">
        <f>IF(($E70      =0),0,(($P70      /$E70      )*100))</f>
        <v>99.791202179990805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28257000</v>
      </c>
      <c r="C72" s="102">
        <f>SUM(C70:C71)</f>
        <v>0</v>
      </c>
      <c r="D72" s="102"/>
      <c r="E72" s="102">
        <f>$B72      +$C72      +$D72</f>
        <v>28257000</v>
      </c>
      <c r="F72" s="103">
        <f t="shared" ref="F72:O72" si="44">SUM(F70:F71)</f>
        <v>28257000</v>
      </c>
      <c r="G72" s="104">
        <f t="shared" si="44"/>
        <v>28257000</v>
      </c>
      <c r="H72" s="103">
        <f t="shared" si="44"/>
        <v>16616000</v>
      </c>
      <c r="I72" s="104">
        <f t="shared" si="44"/>
        <v>0</v>
      </c>
      <c r="J72" s="103">
        <f t="shared" si="44"/>
        <v>11582000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28198000</v>
      </c>
      <c r="Q72" s="104">
        <f>$I72      +$K72      +$M72      +$O72</f>
        <v>0</v>
      </c>
      <c r="R72" s="57">
        <f>IF(($H72      =0),0,((($J72      -$H72      )/$H72      )*100))</f>
        <v>-30.296100144439098</v>
      </c>
      <c r="S72" s="58">
        <f>IF(($I72      =0),0,((($K72      -$I72      )/$I72      )*100))</f>
        <v>0</v>
      </c>
      <c r="T72" s="57">
        <f>IF(($E70      =0),0,(($P70      /$E70      )*100))</f>
        <v>99.791202179990805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28257000</v>
      </c>
      <c r="C73" s="105">
        <f>SUM(C70:C71)</f>
        <v>0</v>
      </c>
      <c r="D73" s="105"/>
      <c r="E73" s="105">
        <f>$B73      +$C73      +$D73</f>
        <v>28257000</v>
      </c>
      <c r="F73" s="106">
        <f t="shared" ref="F73:O73" si="45">SUM(F70:F71)</f>
        <v>28257000</v>
      </c>
      <c r="G73" s="107">
        <f t="shared" si="45"/>
        <v>28257000</v>
      </c>
      <c r="H73" s="106">
        <f t="shared" si="45"/>
        <v>16616000</v>
      </c>
      <c r="I73" s="107">
        <f t="shared" si="45"/>
        <v>0</v>
      </c>
      <c r="J73" s="106">
        <f t="shared" si="45"/>
        <v>11582000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28198000</v>
      </c>
      <c r="Q73" s="107">
        <f>$I73      +$K73      +$M73      +$O73</f>
        <v>0</v>
      </c>
      <c r="R73" s="61">
        <f>IF(($H73      =0),0,((($J73      -$H73      )/$H73      )*100))</f>
        <v>-30.296100144439098</v>
      </c>
      <c r="S73" s="62">
        <f>IF(($I73      =0),0,((($K73      -$I73      )/$I73      )*100))</f>
        <v>0</v>
      </c>
      <c r="T73" s="61">
        <f>IF(($E70      =0),0,(($P70      /$E70      )*100))</f>
        <v>99.791202179990805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58641000</v>
      </c>
      <c r="C74" s="105">
        <f>SUM(C9:C15,C18:C24,C27:C30,C33,C36:C40,C43:C53,C56:C59,C62:C66,C70:C71)</f>
        <v>0</v>
      </c>
      <c r="D74" s="105"/>
      <c r="E74" s="105">
        <f>$B74      +$C74      +$D74</f>
        <v>58641000</v>
      </c>
      <c r="F74" s="106">
        <f t="shared" ref="F74:O74" si="46">SUM(F9:F15,F18:F24,F27:F30,F33,F36:F40,F43:F53,F56:F59,F62:F66,F70:F71)</f>
        <v>58641000</v>
      </c>
      <c r="G74" s="107">
        <f t="shared" si="46"/>
        <v>51358000</v>
      </c>
      <c r="H74" s="106">
        <f t="shared" si="46"/>
        <v>18544000</v>
      </c>
      <c r="I74" s="107">
        <f t="shared" si="46"/>
        <v>90271</v>
      </c>
      <c r="J74" s="106">
        <f t="shared" si="46"/>
        <v>21570000</v>
      </c>
      <c r="K74" s="107">
        <f t="shared" si="46"/>
        <v>-9159358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40114000</v>
      </c>
      <c r="Q74" s="107">
        <f>$I74      +$K74      +$M74      +$O74</f>
        <v>-9069087</v>
      </c>
      <c r="R74" s="61">
        <f>IF(($H74      =0),0,((($J74      -$H74      )/$H74      )*100))</f>
        <v>16.317946505608283</v>
      </c>
      <c r="S74" s="62">
        <f>IF(($I74      =0),0,((($K74      -$I74      )/$I74      )*100))</f>
        <v>-10246.512168913605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68.628423807975906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-15.515708884364681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136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137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138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139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140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20179000</v>
      </c>
      <c r="C87" s="119">
        <f t="shared" si="55"/>
        <v>0</v>
      </c>
      <c r="D87" s="119">
        <f t="shared" si="55"/>
        <v>0</v>
      </c>
      <c r="E87" s="119">
        <f t="shared" si="55"/>
        <v>20179000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20179000</v>
      </c>
      <c r="C91" s="93"/>
      <c r="D91" s="93"/>
      <c r="E91" s="93">
        <f t="shared" si="56"/>
        <v>20179000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141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20179000</v>
      </c>
      <c r="C114" s="128">
        <f t="shared" si="69"/>
        <v>0</v>
      </c>
      <c r="D114" s="128">
        <f t="shared" si="69"/>
        <v>0</v>
      </c>
      <c r="E114" s="128">
        <f t="shared" si="69"/>
        <v>20179000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142</v>
      </c>
      <c r="B115" s="130">
        <f>B87</f>
        <v>20179000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20179000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143</v>
      </c>
    </row>
    <row r="118" spans="1:23" x14ac:dyDescent="0.25">
      <c r="A118" s="29" t="s">
        <v>144</v>
      </c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147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148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KYjVSGEqd9YXK4QmOimH1+LuqdlNCFjfRsUV+Gq7fSoT/bqX2YZzUYL1dYHdCvts2Iphg37wyPyi1424kGd31g==" saltValue="x1HVf/6vqT9hP+OEZWKW+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532000</v>
      </c>
      <c r="I10" s="95">
        <v>486515</v>
      </c>
      <c r="J10" s="94">
        <v>481000</v>
      </c>
      <c r="K10" s="95">
        <v>737611</v>
      </c>
      <c r="L10" s="94"/>
      <c r="M10" s="95"/>
      <c r="N10" s="94"/>
      <c r="O10" s="95"/>
      <c r="P10" s="94">
        <f t="shared" ref="P10:P16" si="1">$H10      +$J10      +$L10      +$N10</f>
        <v>1013000</v>
      </c>
      <c r="Q10" s="95">
        <f t="shared" ref="Q10:Q16" si="2">$I10      +$K10      +$M10      +$O10</f>
        <v>1224126</v>
      </c>
      <c r="R10" s="48">
        <f t="shared" ref="R10:R16" si="3">IF(($H10      =0),0,((($J10      -$H10      )/$H10      )*100))</f>
        <v>-9.5864661654135332</v>
      </c>
      <c r="S10" s="49">
        <f t="shared" ref="S10:S16" si="4">IF(($I10      =0),0,((($K10      -$I10      )/$I10      )*100))</f>
        <v>51.611152790766987</v>
      </c>
      <c r="T10" s="48">
        <f t="shared" ref="T10:T15" si="5">IF(($E10      =0),0,(($P10      /$E10      )*100))</f>
        <v>33.766666666666666</v>
      </c>
      <c r="U10" s="50">
        <f t="shared" ref="U10:U15" si="6">IF(($E10      =0),0,(($Q10      /$E10      )*100))</f>
        <v>40.804200000000002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532000</v>
      </c>
      <c r="I16" s="98">
        <f t="shared" si="7"/>
        <v>486515</v>
      </c>
      <c r="J16" s="97">
        <f t="shared" si="7"/>
        <v>481000</v>
      </c>
      <c r="K16" s="98">
        <f t="shared" si="7"/>
        <v>737611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1013000</v>
      </c>
      <c r="Q16" s="98">
        <f t="shared" si="2"/>
        <v>1224126</v>
      </c>
      <c r="R16" s="52">
        <f t="shared" si="3"/>
        <v>-9.5864661654135332</v>
      </c>
      <c r="S16" s="53">
        <f t="shared" si="4"/>
        <v>51.611152790766987</v>
      </c>
      <c r="T16" s="52">
        <f>IF((SUM($E9:$E13))=0,0,(P16/(SUM($E9:$E13))*100))</f>
        <v>33.766666666666666</v>
      </c>
      <c r="U16" s="54">
        <f>IF((SUM($E9:$E13))=0,0,(Q16/(SUM($E9:$E13))*100))</f>
        <v>40.804200000000002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1516000</v>
      </c>
      <c r="C33" s="93"/>
      <c r="D33" s="93"/>
      <c r="E33" s="93">
        <f>$B33      +$C33      +$D33</f>
        <v>1516000</v>
      </c>
      <c r="F33" s="94">
        <v>1516000</v>
      </c>
      <c r="G33" s="95">
        <v>379000</v>
      </c>
      <c r="H33" s="94">
        <v>275000</v>
      </c>
      <c r="I33" s="95">
        <v>-333508</v>
      </c>
      <c r="J33" s="94">
        <v>14000</v>
      </c>
      <c r="K33" s="95">
        <v>337377</v>
      </c>
      <c r="L33" s="94"/>
      <c r="M33" s="95"/>
      <c r="N33" s="94"/>
      <c r="O33" s="95"/>
      <c r="P33" s="94">
        <f>$H33      +$J33      +$L33      +$N33</f>
        <v>289000</v>
      </c>
      <c r="Q33" s="95">
        <f>$I33      +$K33      +$M33      +$O33</f>
        <v>3869</v>
      </c>
      <c r="R33" s="48">
        <f>IF(($H33      =0),0,((($J33      -$H33      )/$H33      )*100))</f>
        <v>-94.909090909090907</v>
      </c>
      <c r="S33" s="49">
        <f>IF(($I33      =0),0,((($K33      -$I33      )/$I33      )*100))</f>
        <v>-201.16009211173343</v>
      </c>
      <c r="T33" s="48">
        <f>IF(($E33      =0),0,(($P33      /$E33      )*100))</f>
        <v>19.063324538258573</v>
      </c>
      <c r="U33" s="50">
        <f>IF(($E33      =0),0,(($Q33      /$E33      )*100))</f>
        <v>0.25521108179419527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1516000</v>
      </c>
      <c r="C34" s="96">
        <f>C33</f>
        <v>0</v>
      </c>
      <c r="D34" s="96"/>
      <c r="E34" s="96">
        <f>$B34      +$C34      +$D34</f>
        <v>1516000</v>
      </c>
      <c r="F34" s="97">
        <f t="shared" ref="F34:O34" si="17">F33</f>
        <v>1516000</v>
      </c>
      <c r="G34" s="98">
        <f t="shared" si="17"/>
        <v>379000</v>
      </c>
      <c r="H34" s="97">
        <f t="shared" si="17"/>
        <v>275000</v>
      </c>
      <c r="I34" s="98">
        <f t="shared" si="17"/>
        <v>-333508</v>
      </c>
      <c r="J34" s="97">
        <f t="shared" si="17"/>
        <v>14000</v>
      </c>
      <c r="K34" s="98">
        <f t="shared" si="17"/>
        <v>337377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289000</v>
      </c>
      <c r="Q34" s="98">
        <f>$I34      +$K34      +$M34      +$O34</f>
        <v>3869</v>
      </c>
      <c r="R34" s="52">
        <f>IF(($H34      =0),0,((($J34      -$H34      )/$H34      )*100))</f>
        <v>-94.909090909090907</v>
      </c>
      <c r="S34" s="53">
        <f>IF(($I34      =0),0,((($K34      -$I34      )/$I34      )*100))</f>
        <v>-201.16009211173343</v>
      </c>
      <c r="T34" s="52">
        <f>IF($E34   =0,0,($P34   /$E34   )*100)</f>
        <v>19.063324538258573</v>
      </c>
      <c r="U34" s="54">
        <f>IF($E34   =0,0,($Q34   /$E34   )*100)</f>
        <v>0.25521108179419527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190000</v>
      </c>
      <c r="C37" s="93"/>
      <c r="D37" s="93"/>
      <c r="E37" s="93">
        <f t="shared" si="18"/>
        <v>190000</v>
      </c>
      <c r="F37" s="94">
        <v>190000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190000</v>
      </c>
      <c r="C41" s="96">
        <f>SUM(C36:C40)</f>
        <v>0</v>
      </c>
      <c r="D41" s="96"/>
      <c r="E41" s="96">
        <f t="shared" si="18"/>
        <v>190000</v>
      </c>
      <c r="F41" s="97">
        <f t="shared" ref="F41:O41" si="25">SUM(F36:F40)</f>
        <v>190000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4706000</v>
      </c>
      <c r="C68" s="105">
        <f>SUM(C9:C15,C18:C24,C27:C30,C33,C36:C40,C43:C53,C56:C59,C62:C66)</f>
        <v>0</v>
      </c>
      <c r="D68" s="105"/>
      <c r="E68" s="105">
        <f t="shared" si="35"/>
        <v>4706000</v>
      </c>
      <c r="F68" s="106">
        <f t="shared" ref="F68:O68" si="43">SUM(F9:F15,F18:F24,F27:F30,F33,F36:F40,F43:F53,F56:F59,F62:F66)</f>
        <v>4706000</v>
      </c>
      <c r="G68" s="107">
        <f t="shared" si="43"/>
        <v>3379000</v>
      </c>
      <c r="H68" s="106">
        <f t="shared" si="43"/>
        <v>807000</v>
      </c>
      <c r="I68" s="107">
        <f t="shared" si="43"/>
        <v>153007</v>
      </c>
      <c r="J68" s="106">
        <f t="shared" si="43"/>
        <v>495000</v>
      </c>
      <c r="K68" s="107">
        <f t="shared" si="43"/>
        <v>1074988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1302000</v>
      </c>
      <c r="Q68" s="107">
        <f t="shared" si="37"/>
        <v>1227995</v>
      </c>
      <c r="R68" s="61">
        <f t="shared" si="38"/>
        <v>-38.661710037174721</v>
      </c>
      <c r="S68" s="62">
        <f t="shared" si="39"/>
        <v>602.57439202128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28.830823737821081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27.192094774136404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27723000</v>
      </c>
      <c r="C70" s="93"/>
      <c r="D70" s="93"/>
      <c r="E70" s="93">
        <f>$B70      +$C70      +$D70</f>
        <v>27723000</v>
      </c>
      <c r="F70" s="94">
        <v>27723000</v>
      </c>
      <c r="G70" s="95">
        <v>2176000</v>
      </c>
      <c r="H70" s="94"/>
      <c r="I70" s="95">
        <v>42158</v>
      </c>
      <c r="J70" s="94">
        <v>1623000</v>
      </c>
      <c r="K70" s="95">
        <v>2135250</v>
      </c>
      <c r="L70" s="94"/>
      <c r="M70" s="95"/>
      <c r="N70" s="94"/>
      <c r="O70" s="95"/>
      <c r="P70" s="94">
        <f>$H70      +$J70      +$L70      +$N70</f>
        <v>1623000</v>
      </c>
      <c r="Q70" s="95">
        <f>$I70      +$K70      +$M70      +$O70</f>
        <v>2177408</v>
      </c>
      <c r="R70" s="48">
        <f>IF(($H70      =0),0,((($J70      -$H70      )/$H70      )*100))</f>
        <v>0</v>
      </c>
      <c r="S70" s="49">
        <f>IF(($I70      =0),0,((($K70      -$I70      )/$I70      )*100))</f>
        <v>4964.8749940699272</v>
      </c>
      <c r="T70" s="48">
        <f>IF(($E70      =0),0,(($P70      /$E70      )*100))</f>
        <v>5.8543447678822638</v>
      </c>
      <c r="U70" s="50">
        <f>IF(($E70      =0),0,(($Q70      /$E70      )*100))</f>
        <v>7.8541571979944447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27723000</v>
      </c>
      <c r="C72" s="102">
        <f>SUM(C70:C71)</f>
        <v>0</v>
      </c>
      <c r="D72" s="102"/>
      <c r="E72" s="102">
        <f>$B72      +$C72      +$D72</f>
        <v>27723000</v>
      </c>
      <c r="F72" s="103">
        <f t="shared" ref="F72:O72" si="44">SUM(F70:F71)</f>
        <v>27723000</v>
      </c>
      <c r="G72" s="104">
        <f t="shared" si="44"/>
        <v>2176000</v>
      </c>
      <c r="H72" s="103">
        <f t="shared" si="44"/>
        <v>0</v>
      </c>
      <c r="I72" s="104">
        <f t="shared" si="44"/>
        <v>42158</v>
      </c>
      <c r="J72" s="103">
        <f t="shared" si="44"/>
        <v>1623000</v>
      </c>
      <c r="K72" s="104">
        <f t="shared" si="44"/>
        <v>2135250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1623000</v>
      </c>
      <c r="Q72" s="104">
        <f>$I72      +$K72      +$M72      +$O72</f>
        <v>2177408</v>
      </c>
      <c r="R72" s="57">
        <f>IF(($H72      =0),0,((($J72      -$H72      )/$H72      )*100))</f>
        <v>0</v>
      </c>
      <c r="S72" s="58">
        <f>IF(($I72      =0),0,((($K72      -$I72      )/$I72      )*100))</f>
        <v>4964.8749940699272</v>
      </c>
      <c r="T72" s="57">
        <f>IF(($E70      =0),0,(($P70      /$E70      )*100))</f>
        <v>5.8543447678822638</v>
      </c>
      <c r="U72" s="59">
        <f>IF($E70   =0,0,($Q70   /$E70 )*100)</f>
        <v>7.8541571979944447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27723000</v>
      </c>
      <c r="C73" s="105">
        <f>SUM(C70:C71)</f>
        <v>0</v>
      </c>
      <c r="D73" s="105"/>
      <c r="E73" s="105">
        <f>$B73      +$C73      +$D73</f>
        <v>27723000</v>
      </c>
      <c r="F73" s="106">
        <f t="shared" ref="F73:O73" si="45">SUM(F70:F71)</f>
        <v>27723000</v>
      </c>
      <c r="G73" s="107">
        <f t="shared" si="45"/>
        <v>2176000</v>
      </c>
      <c r="H73" s="106">
        <f t="shared" si="45"/>
        <v>0</v>
      </c>
      <c r="I73" s="107">
        <f t="shared" si="45"/>
        <v>42158</v>
      </c>
      <c r="J73" s="106">
        <f t="shared" si="45"/>
        <v>1623000</v>
      </c>
      <c r="K73" s="107">
        <f t="shared" si="45"/>
        <v>2135250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1623000</v>
      </c>
      <c r="Q73" s="107">
        <f>$I73      +$K73      +$M73      +$O73</f>
        <v>2177408</v>
      </c>
      <c r="R73" s="61">
        <f>IF(($H73      =0),0,((($J73      -$H73      )/$H73      )*100))</f>
        <v>0</v>
      </c>
      <c r="S73" s="62">
        <f>IF(($I73      =0),0,((($K73      -$I73      )/$I73      )*100))</f>
        <v>4964.8749940699272</v>
      </c>
      <c r="T73" s="61">
        <f>IF(($E70      =0),0,(($P70      /$E70      )*100))</f>
        <v>5.8543447678822638</v>
      </c>
      <c r="U73" s="65">
        <f>IF($E70   =0,0,($Q70   /$E70 )*100)</f>
        <v>7.8541571979944447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32429000</v>
      </c>
      <c r="C74" s="105">
        <f>SUM(C9:C15,C18:C24,C27:C30,C33,C36:C40,C43:C53,C56:C59,C62:C66,C70:C71)</f>
        <v>0</v>
      </c>
      <c r="D74" s="105"/>
      <c r="E74" s="105">
        <f>$B74      +$C74      +$D74</f>
        <v>32429000</v>
      </c>
      <c r="F74" s="106">
        <f t="shared" ref="F74:O74" si="46">SUM(F9:F15,F18:F24,F27:F30,F33,F36:F40,F43:F53,F56:F59,F62:F66,F70:F71)</f>
        <v>32429000</v>
      </c>
      <c r="G74" s="107">
        <f t="shared" si="46"/>
        <v>5555000</v>
      </c>
      <c r="H74" s="106">
        <f t="shared" si="46"/>
        <v>807000</v>
      </c>
      <c r="I74" s="107">
        <f t="shared" si="46"/>
        <v>195165</v>
      </c>
      <c r="J74" s="106">
        <f t="shared" si="46"/>
        <v>2118000</v>
      </c>
      <c r="K74" s="107">
        <f t="shared" si="46"/>
        <v>3210238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2925000</v>
      </c>
      <c r="Q74" s="107">
        <f>$I74      +$K74      +$M74      +$O74</f>
        <v>3405403</v>
      </c>
      <c r="R74" s="61">
        <f>IF(($H74      =0),0,((($J74      -$H74      )/$H74      )*100))</f>
        <v>162.45353159851302</v>
      </c>
      <c r="S74" s="62">
        <f>IF(($I74      =0),0,((($K74      -$I74      )/$I74      )*100))</f>
        <v>1544.8840724515155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9.0728620614783324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10.562992028288718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136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137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138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139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140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10250000</v>
      </c>
      <c r="C87" s="119">
        <f t="shared" si="55"/>
        <v>-4684000</v>
      </c>
      <c r="D87" s="119">
        <f t="shared" si="55"/>
        <v>0</v>
      </c>
      <c r="E87" s="119">
        <f t="shared" si="55"/>
        <v>5566000</v>
      </c>
      <c r="F87" s="119">
        <f t="shared" si="55"/>
        <v>0</v>
      </c>
      <c r="G87" s="119">
        <f t="shared" si="55"/>
        <v>0</v>
      </c>
      <c r="H87" s="119">
        <f t="shared" si="55"/>
        <v>1694000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1694000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30.434782608695656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8556000</v>
      </c>
      <c r="C91" s="93">
        <v>-4684000</v>
      </c>
      <c r="D91" s="93"/>
      <c r="E91" s="93">
        <f t="shared" si="56"/>
        <v>3872000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1694000</v>
      </c>
      <c r="C93" s="93"/>
      <c r="D93" s="93"/>
      <c r="E93" s="93">
        <f t="shared" si="56"/>
        <v>1694000</v>
      </c>
      <c r="F93" s="93">
        <v>0</v>
      </c>
      <c r="G93" s="93">
        <v>0</v>
      </c>
      <c r="H93" s="93">
        <v>1694000</v>
      </c>
      <c r="I93" s="93"/>
      <c r="J93" s="93"/>
      <c r="K93" s="93"/>
      <c r="L93" s="93"/>
      <c r="M93" s="93"/>
      <c r="N93" s="93"/>
      <c r="O93" s="93"/>
      <c r="P93" s="93">
        <f t="shared" si="57"/>
        <v>1694000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141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10250000</v>
      </c>
      <c r="C114" s="128">
        <f t="shared" si="69"/>
        <v>-4684000</v>
      </c>
      <c r="D114" s="128">
        <f t="shared" si="69"/>
        <v>0</v>
      </c>
      <c r="E114" s="128">
        <f t="shared" si="69"/>
        <v>5566000</v>
      </c>
      <c r="F114" s="128">
        <f t="shared" si="69"/>
        <v>0</v>
      </c>
      <c r="G114" s="128">
        <f t="shared" si="69"/>
        <v>0</v>
      </c>
      <c r="H114" s="128">
        <f t="shared" si="69"/>
        <v>1694000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1694000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0.30434782608695654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142</v>
      </c>
      <c r="B115" s="130">
        <f>B87</f>
        <v>10250000</v>
      </c>
      <c r="C115" s="130">
        <f t="shared" ref="C115:Q115" si="70">C87</f>
        <v>-4684000</v>
      </c>
      <c r="D115" s="130">
        <f t="shared" si="70"/>
        <v>0</v>
      </c>
      <c r="E115" s="130">
        <f t="shared" si="70"/>
        <v>5566000</v>
      </c>
      <c r="F115" s="130">
        <f t="shared" si="70"/>
        <v>0</v>
      </c>
      <c r="G115" s="130">
        <f t="shared" si="70"/>
        <v>0</v>
      </c>
      <c r="H115" s="130">
        <f t="shared" si="70"/>
        <v>1694000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1694000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0.30434782608695654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143</v>
      </c>
    </row>
    <row r="118" spans="1:23" x14ac:dyDescent="0.25">
      <c r="A118" s="29" t="s">
        <v>144</v>
      </c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147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148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AsqRh5P2MyF/82wcodvfjo+rXPQ4hY6c++kPv7Ty6usbUCIvwbuKv+ybeB5kyXdL9QhR1uyZ3tyuL4ZDLKourg==" saltValue="Bm+IwaVZQryaexKKSfqik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1491000</v>
      </c>
      <c r="I10" s="95">
        <v>1279640</v>
      </c>
      <c r="J10" s="94"/>
      <c r="K10" s="95">
        <v>904365</v>
      </c>
      <c r="L10" s="94"/>
      <c r="M10" s="95"/>
      <c r="N10" s="94"/>
      <c r="O10" s="95"/>
      <c r="P10" s="94">
        <f t="shared" ref="P10:P16" si="1">$H10      +$J10      +$L10      +$N10</f>
        <v>1491000</v>
      </c>
      <c r="Q10" s="95">
        <f t="shared" ref="Q10:Q16" si="2">$I10      +$K10      +$M10      +$O10</f>
        <v>2184005</v>
      </c>
      <c r="R10" s="48">
        <f t="shared" ref="R10:R16" si="3">IF(($H10      =0),0,((($J10      -$H10      )/$H10      )*100))</f>
        <v>-100</v>
      </c>
      <c r="S10" s="49">
        <f t="shared" ref="S10:S16" si="4">IF(($I10      =0),0,((($K10      -$I10      )/$I10      )*100))</f>
        <v>-29.326607483354692</v>
      </c>
      <c r="T10" s="48">
        <f t="shared" ref="T10:T15" si="5">IF(($E10      =0),0,(($P10      /$E10      )*100))</f>
        <v>49.7</v>
      </c>
      <c r="U10" s="50">
        <f t="shared" ref="U10:U15" si="6">IF(($E10      =0),0,(($Q10      /$E10      )*100))</f>
        <v>72.800166666666669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1491000</v>
      </c>
      <c r="I16" s="98">
        <f t="shared" si="7"/>
        <v>1279640</v>
      </c>
      <c r="J16" s="97">
        <f t="shared" si="7"/>
        <v>0</v>
      </c>
      <c r="K16" s="98">
        <f t="shared" si="7"/>
        <v>904365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1491000</v>
      </c>
      <c r="Q16" s="98">
        <f t="shared" si="2"/>
        <v>2184005</v>
      </c>
      <c r="R16" s="52">
        <f t="shared" si="3"/>
        <v>-100</v>
      </c>
      <c r="S16" s="53">
        <f t="shared" si="4"/>
        <v>-29.326607483354692</v>
      </c>
      <c r="T16" s="52">
        <f>IF((SUM($E9:$E13))=0,0,(P16/(SUM($E9:$E13))*100))</f>
        <v>49.7</v>
      </c>
      <c r="U16" s="54">
        <f>IF((SUM($E9:$E13))=0,0,(Q16/(SUM($E9:$E13))*100))</f>
        <v>72.800166666666669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1715000</v>
      </c>
      <c r="C33" s="93"/>
      <c r="D33" s="93"/>
      <c r="E33" s="93">
        <f>$B33      +$C33      +$D33</f>
        <v>1715000</v>
      </c>
      <c r="F33" s="94">
        <v>1715000</v>
      </c>
      <c r="G33" s="95">
        <v>1200000</v>
      </c>
      <c r="H33" s="94">
        <v>356000</v>
      </c>
      <c r="I33" s="95">
        <v>150219</v>
      </c>
      <c r="J33" s="94">
        <v>844000</v>
      </c>
      <c r="K33" s="95">
        <v>745959</v>
      </c>
      <c r="L33" s="94"/>
      <c r="M33" s="95"/>
      <c r="N33" s="94"/>
      <c r="O33" s="95"/>
      <c r="P33" s="94">
        <f>$H33      +$J33      +$L33      +$N33</f>
        <v>1200000</v>
      </c>
      <c r="Q33" s="95">
        <f>$I33      +$K33      +$M33      +$O33</f>
        <v>896178</v>
      </c>
      <c r="R33" s="48">
        <f>IF(($H33      =0),0,((($J33      -$H33      )/$H33      )*100))</f>
        <v>137.07865168539325</v>
      </c>
      <c r="S33" s="49">
        <f>IF(($I33      =0),0,((($K33      -$I33      )/$I33      )*100))</f>
        <v>396.580991752042</v>
      </c>
      <c r="T33" s="48">
        <f>IF(($E33      =0),0,(($P33      /$E33      )*100))</f>
        <v>69.970845481049565</v>
      </c>
      <c r="U33" s="50">
        <f>IF(($E33      =0),0,(($Q33      /$E33      )*100))</f>
        <v>52.25527696793003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1715000</v>
      </c>
      <c r="C34" s="96">
        <f>C33</f>
        <v>0</v>
      </c>
      <c r="D34" s="96"/>
      <c r="E34" s="96">
        <f>$B34      +$C34      +$D34</f>
        <v>1715000</v>
      </c>
      <c r="F34" s="97">
        <f t="shared" ref="F34:O34" si="17">F33</f>
        <v>1715000</v>
      </c>
      <c r="G34" s="98">
        <f t="shared" si="17"/>
        <v>1200000</v>
      </c>
      <c r="H34" s="97">
        <f t="shared" si="17"/>
        <v>356000</v>
      </c>
      <c r="I34" s="98">
        <f t="shared" si="17"/>
        <v>150219</v>
      </c>
      <c r="J34" s="97">
        <f t="shared" si="17"/>
        <v>844000</v>
      </c>
      <c r="K34" s="98">
        <f t="shared" si="17"/>
        <v>745959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1200000</v>
      </c>
      <c r="Q34" s="98">
        <f>$I34      +$K34      +$M34      +$O34</f>
        <v>896178</v>
      </c>
      <c r="R34" s="52">
        <f>IF(($H34      =0),0,((($J34      -$H34      )/$H34      )*100))</f>
        <v>137.07865168539325</v>
      </c>
      <c r="S34" s="53">
        <f>IF(($I34      =0),0,((($K34      -$I34      )/$I34      )*100))</f>
        <v>396.580991752042</v>
      </c>
      <c r="T34" s="52">
        <f>IF($E34   =0,0,($P34   /$E34   )*100)</f>
        <v>69.970845481049565</v>
      </c>
      <c r="U34" s="54">
        <f>IF($E34   =0,0,($Q34   /$E34   )*100)</f>
        <v>52.25527696793003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6700000</v>
      </c>
      <c r="C36" s="93"/>
      <c r="D36" s="93"/>
      <c r="E36" s="93">
        <f t="shared" ref="E36:E41" si="18">$B36      +$C36      +$D36</f>
        <v>6700000</v>
      </c>
      <c r="F36" s="94">
        <v>6700000</v>
      </c>
      <c r="G36" s="95">
        <v>3500000</v>
      </c>
      <c r="H36" s="94">
        <v>500000</v>
      </c>
      <c r="I36" s="95">
        <v>652964</v>
      </c>
      <c r="J36" s="94">
        <v>1690000</v>
      </c>
      <c r="K36" s="95">
        <v>1666683</v>
      </c>
      <c r="L36" s="94"/>
      <c r="M36" s="95"/>
      <c r="N36" s="94"/>
      <c r="O36" s="95"/>
      <c r="P36" s="94">
        <f t="shared" ref="P36:P41" si="19">$H36      +$J36      +$L36      +$N36</f>
        <v>2190000</v>
      </c>
      <c r="Q36" s="95">
        <f t="shared" ref="Q36:Q41" si="20">$I36      +$K36      +$M36      +$O36</f>
        <v>2319647</v>
      </c>
      <c r="R36" s="48">
        <f t="shared" ref="R36:R41" si="21">IF(($H36      =0),0,((($J36      -$H36      )/$H36      )*100))</f>
        <v>238</v>
      </c>
      <c r="S36" s="49">
        <f t="shared" ref="S36:S41" si="22">IF(($I36      =0),0,((($K36      -$I36      )/$I36      )*100))</f>
        <v>155.24883454524291</v>
      </c>
      <c r="T36" s="48">
        <f t="shared" ref="T36:T40" si="23">IF(($E36      =0),0,(($P36      /$E36      )*100))</f>
        <v>32.686567164179102</v>
      </c>
      <c r="U36" s="50">
        <f t="shared" ref="U36:U40" si="24">IF(($E36      =0),0,(($Q36      /$E36      )*100))</f>
        <v>34.621597014925371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81688000</v>
      </c>
      <c r="C37" s="93"/>
      <c r="D37" s="93"/>
      <c r="E37" s="93">
        <f t="shared" si="18"/>
        <v>81688000</v>
      </c>
      <c r="F37" s="94">
        <v>81688000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88388000</v>
      </c>
      <c r="C41" s="96">
        <f>SUM(C36:C40)</f>
        <v>0</v>
      </c>
      <c r="D41" s="96"/>
      <c r="E41" s="96">
        <f t="shared" si="18"/>
        <v>88388000</v>
      </c>
      <c r="F41" s="97">
        <f t="shared" ref="F41:O41" si="25">SUM(F36:F40)</f>
        <v>88388000</v>
      </c>
      <c r="G41" s="98">
        <f t="shared" si="25"/>
        <v>3500000</v>
      </c>
      <c r="H41" s="97">
        <f t="shared" si="25"/>
        <v>500000</v>
      </c>
      <c r="I41" s="98">
        <f t="shared" si="25"/>
        <v>652964</v>
      </c>
      <c r="J41" s="97">
        <f t="shared" si="25"/>
        <v>1690000</v>
      </c>
      <c r="K41" s="98">
        <f t="shared" si="25"/>
        <v>1666683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2190000</v>
      </c>
      <c r="Q41" s="98">
        <f t="shared" si="20"/>
        <v>2319647</v>
      </c>
      <c r="R41" s="52">
        <f t="shared" si="21"/>
        <v>238</v>
      </c>
      <c r="S41" s="53">
        <f t="shared" si="22"/>
        <v>155.24883454524291</v>
      </c>
      <c r="T41" s="52">
        <f>IF((+$E36+$E39) =0,0,(P41   /(+$E36+$E39) )*100)</f>
        <v>32.686567164179102</v>
      </c>
      <c r="U41" s="54">
        <f>IF((+$E36+$E39) =0,0,(Q41   /(+$E36+$E39) )*100)</f>
        <v>34.621597014925371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93103000</v>
      </c>
      <c r="C68" s="105">
        <f>SUM(C9:C15,C18:C24,C27:C30,C33,C36:C40,C43:C53,C56:C59,C62:C66)</f>
        <v>0</v>
      </c>
      <c r="D68" s="105"/>
      <c r="E68" s="105">
        <f t="shared" si="35"/>
        <v>93103000</v>
      </c>
      <c r="F68" s="106">
        <f t="shared" ref="F68:O68" si="43">SUM(F9:F15,F18:F24,F27:F30,F33,F36:F40,F43:F53,F56:F59,F62:F66)</f>
        <v>93103000</v>
      </c>
      <c r="G68" s="107">
        <f t="shared" si="43"/>
        <v>7700000</v>
      </c>
      <c r="H68" s="106">
        <f t="shared" si="43"/>
        <v>2347000</v>
      </c>
      <c r="I68" s="107">
        <f t="shared" si="43"/>
        <v>2082823</v>
      </c>
      <c r="J68" s="106">
        <f t="shared" si="43"/>
        <v>2534000</v>
      </c>
      <c r="K68" s="107">
        <f t="shared" si="43"/>
        <v>3317007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4881000</v>
      </c>
      <c r="Q68" s="107">
        <f t="shared" si="37"/>
        <v>5399830</v>
      </c>
      <c r="R68" s="61">
        <f t="shared" si="38"/>
        <v>7.9676182360460164</v>
      </c>
      <c r="S68" s="62">
        <f t="shared" si="39"/>
        <v>59.255347189847626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42.759526938239155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47.304686815593513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65616000</v>
      </c>
      <c r="C70" s="93"/>
      <c r="D70" s="93"/>
      <c r="E70" s="93">
        <f>$B70      +$C70      +$D70</f>
        <v>65616000</v>
      </c>
      <c r="F70" s="94">
        <v>65616000</v>
      </c>
      <c r="G70" s="95">
        <v>42625000</v>
      </c>
      <c r="H70" s="94">
        <v>12936000</v>
      </c>
      <c r="I70" s="95">
        <v>11859818</v>
      </c>
      <c r="J70" s="94">
        <v>20005000</v>
      </c>
      <c r="K70" s="95">
        <v>21107514</v>
      </c>
      <c r="L70" s="94"/>
      <c r="M70" s="95"/>
      <c r="N70" s="94"/>
      <c r="O70" s="95"/>
      <c r="P70" s="94">
        <f>$H70      +$J70      +$L70      +$N70</f>
        <v>32941000</v>
      </c>
      <c r="Q70" s="95">
        <f>$I70      +$K70      +$M70      +$O70</f>
        <v>32967332</v>
      </c>
      <c r="R70" s="48">
        <f>IF(($H70      =0),0,((($J70      -$H70      )/$H70      )*100))</f>
        <v>54.645949288806428</v>
      </c>
      <c r="S70" s="49">
        <f>IF(($I70      =0),0,((($K70      -$I70      )/$I70      )*100))</f>
        <v>77.975024574576096</v>
      </c>
      <c r="T70" s="48">
        <f>IF(($E70      =0),0,(($P70      /$E70      )*100))</f>
        <v>50.202694464764697</v>
      </c>
      <c r="U70" s="50">
        <f>IF(($E70      =0),0,(($Q70      /$E70      )*100))</f>
        <v>50.24282492075104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65616000</v>
      </c>
      <c r="C72" s="102">
        <f>SUM(C70:C71)</f>
        <v>0</v>
      </c>
      <c r="D72" s="102"/>
      <c r="E72" s="102">
        <f>$B72      +$C72      +$D72</f>
        <v>65616000</v>
      </c>
      <c r="F72" s="103">
        <f t="shared" ref="F72:O72" si="44">SUM(F70:F71)</f>
        <v>65616000</v>
      </c>
      <c r="G72" s="104">
        <f t="shared" si="44"/>
        <v>42625000</v>
      </c>
      <c r="H72" s="103">
        <f t="shared" si="44"/>
        <v>12936000</v>
      </c>
      <c r="I72" s="104">
        <f t="shared" si="44"/>
        <v>11859818</v>
      </c>
      <c r="J72" s="103">
        <f t="shared" si="44"/>
        <v>20005000</v>
      </c>
      <c r="K72" s="104">
        <f t="shared" si="44"/>
        <v>21107514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32941000</v>
      </c>
      <c r="Q72" s="104">
        <f>$I72      +$K72      +$M72      +$O72</f>
        <v>32967332</v>
      </c>
      <c r="R72" s="57">
        <f>IF(($H72      =0),0,((($J72      -$H72      )/$H72      )*100))</f>
        <v>54.645949288806428</v>
      </c>
      <c r="S72" s="58">
        <f>IF(($I72      =0),0,((($K72      -$I72      )/$I72      )*100))</f>
        <v>77.975024574576096</v>
      </c>
      <c r="T72" s="57">
        <f>IF(($E70      =0),0,(($P70      /$E70      )*100))</f>
        <v>50.202694464764697</v>
      </c>
      <c r="U72" s="59">
        <f>IF($E70   =0,0,($Q70   /$E70 )*100)</f>
        <v>50.24282492075104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65616000</v>
      </c>
      <c r="C73" s="105">
        <f>SUM(C70:C71)</f>
        <v>0</v>
      </c>
      <c r="D73" s="105"/>
      <c r="E73" s="105">
        <f>$B73      +$C73      +$D73</f>
        <v>65616000</v>
      </c>
      <c r="F73" s="106">
        <f t="shared" ref="F73:O73" si="45">SUM(F70:F71)</f>
        <v>65616000</v>
      </c>
      <c r="G73" s="107">
        <f t="shared" si="45"/>
        <v>42625000</v>
      </c>
      <c r="H73" s="106">
        <f t="shared" si="45"/>
        <v>12936000</v>
      </c>
      <c r="I73" s="107">
        <f t="shared" si="45"/>
        <v>11859818</v>
      </c>
      <c r="J73" s="106">
        <f t="shared" si="45"/>
        <v>20005000</v>
      </c>
      <c r="K73" s="107">
        <f t="shared" si="45"/>
        <v>21107514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32941000</v>
      </c>
      <c r="Q73" s="107">
        <f>$I73      +$K73      +$M73      +$O73</f>
        <v>32967332</v>
      </c>
      <c r="R73" s="61">
        <f>IF(($H73      =0),0,((($J73      -$H73      )/$H73      )*100))</f>
        <v>54.645949288806428</v>
      </c>
      <c r="S73" s="62">
        <f>IF(($I73      =0),0,((($K73      -$I73      )/$I73      )*100))</f>
        <v>77.975024574576096</v>
      </c>
      <c r="T73" s="61">
        <f>IF(($E70      =0),0,(($P70      /$E70      )*100))</f>
        <v>50.202694464764697</v>
      </c>
      <c r="U73" s="65">
        <f>IF($E70   =0,0,($Q70   /$E70 )*100)</f>
        <v>50.24282492075104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158719000</v>
      </c>
      <c r="C74" s="105">
        <f>SUM(C9:C15,C18:C24,C27:C30,C33,C36:C40,C43:C53,C56:C59,C62:C66,C70:C71)</f>
        <v>0</v>
      </c>
      <c r="D74" s="105"/>
      <c r="E74" s="105">
        <f>$B74      +$C74      +$D74</f>
        <v>158719000</v>
      </c>
      <c r="F74" s="106">
        <f t="shared" ref="F74:O74" si="46">SUM(F9:F15,F18:F24,F27:F30,F33,F36:F40,F43:F53,F56:F59,F62:F66,F70:F71)</f>
        <v>158719000</v>
      </c>
      <c r="G74" s="107">
        <f t="shared" si="46"/>
        <v>50325000</v>
      </c>
      <c r="H74" s="106">
        <f t="shared" si="46"/>
        <v>15283000</v>
      </c>
      <c r="I74" s="107">
        <f t="shared" si="46"/>
        <v>13942641</v>
      </c>
      <c r="J74" s="106">
        <f t="shared" si="46"/>
        <v>22539000</v>
      </c>
      <c r="K74" s="107">
        <f t="shared" si="46"/>
        <v>24424521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37822000</v>
      </c>
      <c r="Q74" s="107">
        <f>$I74      +$K74      +$M74      +$O74</f>
        <v>38367162</v>
      </c>
      <c r="R74" s="61">
        <f>IF(($H74      =0),0,((($J74      -$H74      )/$H74      )*100))</f>
        <v>47.477589478505529</v>
      </c>
      <c r="S74" s="62">
        <f>IF(($I74      =0),0,((($K74      -$I74      )/$I74      )*100))</f>
        <v>75.178583454884901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49.099713102517164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49.807430774623199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136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137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138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139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140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29805000</v>
      </c>
      <c r="C87" s="119">
        <f t="shared" si="55"/>
        <v>0</v>
      </c>
      <c r="D87" s="119">
        <f t="shared" si="55"/>
        <v>0</v>
      </c>
      <c r="E87" s="119">
        <f t="shared" si="55"/>
        <v>29805000</v>
      </c>
      <c r="F87" s="119">
        <f t="shared" si="55"/>
        <v>0</v>
      </c>
      <c r="G87" s="119">
        <f t="shared" si="55"/>
        <v>0</v>
      </c>
      <c r="H87" s="119">
        <f t="shared" si="55"/>
        <v>1236000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1236000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4.1469552088575741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28569000</v>
      </c>
      <c r="C91" s="93"/>
      <c r="D91" s="93"/>
      <c r="E91" s="93">
        <f t="shared" si="56"/>
        <v>28569000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1236000</v>
      </c>
      <c r="C93" s="93"/>
      <c r="D93" s="93"/>
      <c r="E93" s="93">
        <f t="shared" si="56"/>
        <v>1236000</v>
      </c>
      <c r="F93" s="93">
        <v>0</v>
      </c>
      <c r="G93" s="93">
        <v>0</v>
      </c>
      <c r="H93" s="93">
        <v>1236000</v>
      </c>
      <c r="I93" s="93"/>
      <c r="J93" s="93"/>
      <c r="K93" s="93"/>
      <c r="L93" s="93"/>
      <c r="M93" s="93"/>
      <c r="N93" s="93"/>
      <c r="O93" s="93"/>
      <c r="P93" s="93">
        <f t="shared" si="57"/>
        <v>1236000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141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29805000</v>
      </c>
      <c r="C114" s="128">
        <f t="shared" si="69"/>
        <v>0</v>
      </c>
      <c r="D114" s="128">
        <f t="shared" si="69"/>
        <v>0</v>
      </c>
      <c r="E114" s="128">
        <f t="shared" si="69"/>
        <v>29805000</v>
      </c>
      <c r="F114" s="128">
        <f t="shared" si="69"/>
        <v>0</v>
      </c>
      <c r="G114" s="128">
        <f t="shared" si="69"/>
        <v>0</v>
      </c>
      <c r="H114" s="128">
        <f t="shared" si="69"/>
        <v>1236000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1236000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4.1469552088575744E-2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142</v>
      </c>
      <c r="B115" s="130">
        <f>B87</f>
        <v>29805000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29805000</v>
      </c>
      <c r="F115" s="130">
        <f t="shared" si="70"/>
        <v>0</v>
      </c>
      <c r="G115" s="130">
        <f t="shared" si="70"/>
        <v>0</v>
      </c>
      <c r="H115" s="130">
        <f t="shared" si="70"/>
        <v>1236000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1236000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4.1469552088575744E-2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143</v>
      </c>
    </row>
    <row r="118" spans="1:23" x14ac:dyDescent="0.25">
      <c r="A118" s="29" t="s">
        <v>144</v>
      </c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147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148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A9csFX6bzg4Xu+OjQcz/qK15kz8B3JU1sih7DEsXor8K08sKNuV/XFm7b2JYpMWeH20ai1hVHxWLvwp964GtlQ==" saltValue="Oy6SZnx9ukYVSCkwdY3Tt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1859000</v>
      </c>
      <c r="I10" s="95">
        <v>1859302</v>
      </c>
      <c r="J10" s="94">
        <v>92000</v>
      </c>
      <c r="K10" s="95">
        <v>138986</v>
      </c>
      <c r="L10" s="94"/>
      <c r="M10" s="95"/>
      <c r="N10" s="94"/>
      <c r="O10" s="95"/>
      <c r="P10" s="94">
        <f t="shared" ref="P10:P16" si="1">$H10      +$J10      +$L10      +$N10</f>
        <v>1951000</v>
      </c>
      <c r="Q10" s="95">
        <f t="shared" ref="Q10:Q16" si="2">$I10      +$K10      +$M10      +$O10</f>
        <v>1998288</v>
      </c>
      <c r="R10" s="48">
        <f t="shared" ref="R10:R16" si="3">IF(($H10      =0),0,((($J10      -$H10      )/$H10      )*100))</f>
        <v>-95.051102743410425</v>
      </c>
      <c r="S10" s="49">
        <f t="shared" ref="S10:S16" si="4">IF(($I10      =0),0,((($K10      -$I10      )/$I10      )*100))</f>
        <v>-92.524829210101416</v>
      </c>
      <c r="T10" s="48">
        <f t="shared" ref="T10:T15" si="5">IF(($E10      =0),0,(($P10      /$E10      )*100))</f>
        <v>65.033333333333331</v>
      </c>
      <c r="U10" s="50">
        <f t="shared" ref="U10:U15" si="6">IF(($E10      =0),0,(($Q10      /$E10      )*100))</f>
        <v>66.6096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1859000</v>
      </c>
      <c r="I16" s="98">
        <f t="shared" si="7"/>
        <v>1859302</v>
      </c>
      <c r="J16" s="97">
        <f t="shared" si="7"/>
        <v>92000</v>
      </c>
      <c r="K16" s="98">
        <f t="shared" si="7"/>
        <v>138986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1951000</v>
      </c>
      <c r="Q16" s="98">
        <f t="shared" si="2"/>
        <v>1998288</v>
      </c>
      <c r="R16" s="52">
        <f t="shared" si="3"/>
        <v>-95.051102743410425</v>
      </c>
      <c r="S16" s="53">
        <f t="shared" si="4"/>
        <v>-92.524829210101416</v>
      </c>
      <c r="T16" s="52">
        <f>IF((SUM($E9:$E13))=0,0,(P16/(SUM($E9:$E13))*100))</f>
        <v>65.033333333333331</v>
      </c>
      <c r="U16" s="54">
        <f>IF((SUM($E9:$E13))=0,0,(Q16/(SUM($E9:$E13))*100))</f>
        <v>66.6096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840000</v>
      </c>
      <c r="H33" s="94">
        <v>99000</v>
      </c>
      <c r="I33" s="95">
        <v>-39091</v>
      </c>
      <c r="J33" s="94">
        <v>595000</v>
      </c>
      <c r="K33" s="95">
        <v>-122134</v>
      </c>
      <c r="L33" s="94"/>
      <c r="M33" s="95"/>
      <c r="N33" s="94"/>
      <c r="O33" s="95"/>
      <c r="P33" s="94">
        <f>$H33      +$J33      +$L33      +$N33</f>
        <v>694000</v>
      </c>
      <c r="Q33" s="95">
        <f>$I33      +$K33      +$M33      +$O33</f>
        <v>-161225</v>
      </c>
      <c r="R33" s="48">
        <f>IF(($H33      =0),0,((($J33      -$H33      )/$H33      )*100))</f>
        <v>501.01010101010104</v>
      </c>
      <c r="S33" s="49">
        <f>IF(($I33      =0),0,((($K33      -$I33      )/$I33      )*100))</f>
        <v>212.43508736026195</v>
      </c>
      <c r="T33" s="48">
        <f>IF(($E33      =0),0,(($P33      /$E33      )*100))</f>
        <v>57.833333333333336</v>
      </c>
      <c r="U33" s="50">
        <f>IF(($E33      =0),0,(($Q33      /$E33      )*100))</f>
        <v>-13.435416666666667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840000</v>
      </c>
      <c r="H34" s="97">
        <f t="shared" si="17"/>
        <v>99000</v>
      </c>
      <c r="I34" s="98">
        <f t="shared" si="17"/>
        <v>-39091</v>
      </c>
      <c r="J34" s="97">
        <f t="shared" si="17"/>
        <v>595000</v>
      </c>
      <c r="K34" s="98">
        <f t="shared" si="17"/>
        <v>-122134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694000</v>
      </c>
      <c r="Q34" s="98">
        <f>$I34      +$K34      +$M34      +$O34</f>
        <v>-161225</v>
      </c>
      <c r="R34" s="52">
        <f>IF(($H34      =0),0,((($J34      -$H34      )/$H34      )*100))</f>
        <v>501.01010101010104</v>
      </c>
      <c r="S34" s="53">
        <f>IF(($I34      =0),0,((($K34      -$I34      )/$I34      )*100))</f>
        <v>212.43508736026195</v>
      </c>
      <c r="T34" s="52">
        <f>IF($E34   =0,0,($P34   /$E34   )*100)</f>
        <v>57.833333333333336</v>
      </c>
      <c r="U34" s="54">
        <f>IF($E34   =0,0,($Q34   /$E34   )*100)</f>
        <v>-13.435416666666667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10528000</v>
      </c>
      <c r="C36" s="93"/>
      <c r="D36" s="93"/>
      <c r="E36" s="93">
        <f t="shared" ref="E36:E41" si="18">$B36      +$C36      +$D36</f>
        <v>10528000</v>
      </c>
      <c r="F36" s="94">
        <v>10528000</v>
      </c>
      <c r="G36" s="95">
        <v>7000000</v>
      </c>
      <c r="H36" s="94">
        <v>2434000</v>
      </c>
      <c r="I36" s="95">
        <v>2364115</v>
      </c>
      <c r="J36" s="94">
        <v>1013000</v>
      </c>
      <c r="K36" s="95">
        <v>1046227</v>
      </c>
      <c r="L36" s="94"/>
      <c r="M36" s="95"/>
      <c r="N36" s="94"/>
      <c r="O36" s="95"/>
      <c r="P36" s="94">
        <f t="shared" ref="P36:P41" si="19">$H36      +$J36      +$L36      +$N36</f>
        <v>3447000</v>
      </c>
      <c r="Q36" s="95">
        <f t="shared" ref="Q36:Q41" si="20">$I36      +$K36      +$M36      +$O36</f>
        <v>3410342</v>
      </c>
      <c r="R36" s="48">
        <f t="shared" ref="R36:R41" si="21">IF(($H36      =0),0,((($J36      -$H36      )/$H36      )*100))</f>
        <v>-58.381265406737882</v>
      </c>
      <c r="S36" s="49">
        <f t="shared" ref="S36:S41" si="22">IF(($I36      =0),0,((($K36      -$I36      )/$I36      )*100))</f>
        <v>-55.745511533914382</v>
      </c>
      <c r="T36" s="48">
        <f t="shared" ref="T36:T40" si="23">IF(($E36      =0),0,(($P36      /$E36      )*100))</f>
        <v>32.741261398176292</v>
      </c>
      <c r="U36" s="50">
        <f t="shared" ref="U36:U40" si="24">IF(($E36      =0),0,(($Q36      /$E36      )*100))</f>
        <v>32.393066109422492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13284000</v>
      </c>
      <c r="C37" s="93"/>
      <c r="D37" s="93"/>
      <c r="E37" s="93">
        <f t="shared" si="18"/>
        <v>13284000</v>
      </c>
      <c r="F37" s="94">
        <v>13284000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4000000</v>
      </c>
      <c r="C39" s="93"/>
      <c r="D39" s="93"/>
      <c r="E39" s="93">
        <f t="shared" si="18"/>
        <v>4000000</v>
      </c>
      <c r="F39" s="94">
        <v>4000000</v>
      </c>
      <c r="G39" s="95">
        <v>3000000</v>
      </c>
      <c r="H39" s="94">
        <v>840000</v>
      </c>
      <c r="I39" s="95">
        <v>294569</v>
      </c>
      <c r="J39" s="94">
        <v>699000</v>
      </c>
      <c r="K39" s="95">
        <v>669393</v>
      </c>
      <c r="L39" s="94"/>
      <c r="M39" s="95"/>
      <c r="N39" s="94"/>
      <c r="O39" s="95"/>
      <c r="P39" s="94">
        <f t="shared" si="19"/>
        <v>1539000</v>
      </c>
      <c r="Q39" s="95">
        <f t="shared" si="20"/>
        <v>963962</v>
      </c>
      <c r="R39" s="48">
        <f t="shared" si="21"/>
        <v>-16.785714285714285</v>
      </c>
      <c r="S39" s="49">
        <f t="shared" si="22"/>
        <v>127.24488999181855</v>
      </c>
      <c r="T39" s="48">
        <f t="shared" si="23"/>
        <v>38.475000000000001</v>
      </c>
      <c r="U39" s="50">
        <f t="shared" si="24"/>
        <v>24.099049999999998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27812000</v>
      </c>
      <c r="C41" s="96">
        <f>SUM(C36:C40)</f>
        <v>0</v>
      </c>
      <c r="D41" s="96"/>
      <c r="E41" s="96">
        <f t="shared" si="18"/>
        <v>27812000</v>
      </c>
      <c r="F41" s="97">
        <f t="shared" ref="F41:O41" si="25">SUM(F36:F40)</f>
        <v>27812000</v>
      </c>
      <c r="G41" s="98">
        <f t="shared" si="25"/>
        <v>10000000</v>
      </c>
      <c r="H41" s="97">
        <f t="shared" si="25"/>
        <v>3274000</v>
      </c>
      <c r="I41" s="98">
        <f t="shared" si="25"/>
        <v>2658684</v>
      </c>
      <c r="J41" s="97">
        <f t="shared" si="25"/>
        <v>1712000</v>
      </c>
      <c r="K41" s="98">
        <f t="shared" si="25"/>
        <v>1715620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4986000</v>
      </c>
      <c r="Q41" s="98">
        <f t="shared" si="20"/>
        <v>4374304</v>
      </c>
      <c r="R41" s="52">
        <f t="shared" si="21"/>
        <v>-47.70922419059255</v>
      </c>
      <c r="S41" s="53">
        <f t="shared" si="22"/>
        <v>-35.471082686020608</v>
      </c>
      <c r="T41" s="52">
        <f>IF((+$E36+$E39) =0,0,(P41   /(+$E36+$E39) )*100)</f>
        <v>34.319933920704848</v>
      </c>
      <c r="U41" s="54">
        <f>IF((+$E36+$E39) =0,0,(Q41   /(+$E36+$E39) )*100)</f>
        <v>30.109471365638768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32012000</v>
      </c>
      <c r="C68" s="105">
        <f>SUM(C9:C15,C18:C24,C27:C30,C33,C36:C40,C43:C53,C56:C59,C62:C66)</f>
        <v>0</v>
      </c>
      <c r="D68" s="105"/>
      <c r="E68" s="105">
        <f t="shared" si="35"/>
        <v>32012000</v>
      </c>
      <c r="F68" s="106">
        <f t="shared" ref="F68:O68" si="43">SUM(F9:F15,F18:F24,F27:F30,F33,F36:F40,F43:F53,F56:F59,F62:F66)</f>
        <v>32012000</v>
      </c>
      <c r="G68" s="107">
        <f t="shared" si="43"/>
        <v>13840000</v>
      </c>
      <c r="H68" s="106">
        <f t="shared" si="43"/>
        <v>5232000</v>
      </c>
      <c r="I68" s="107">
        <f t="shared" si="43"/>
        <v>4478895</v>
      </c>
      <c r="J68" s="106">
        <f t="shared" si="43"/>
        <v>2399000</v>
      </c>
      <c r="K68" s="107">
        <f t="shared" si="43"/>
        <v>1732472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7631000</v>
      </c>
      <c r="Q68" s="107">
        <f t="shared" si="37"/>
        <v>6211367</v>
      </c>
      <c r="R68" s="61">
        <f t="shared" si="38"/>
        <v>-54.147553516819571</v>
      </c>
      <c r="S68" s="62">
        <f t="shared" si="39"/>
        <v>-61.31920931390443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40.746475865014951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33.166205681332762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24658000</v>
      </c>
      <c r="C70" s="93"/>
      <c r="D70" s="93"/>
      <c r="E70" s="93">
        <f>$B70      +$C70      +$D70</f>
        <v>24658000</v>
      </c>
      <c r="F70" s="94">
        <v>24658000</v>
      </c>
      <c r="G70" s="95">
        <v>7994000</v>
      </c>
      <c r="H70" s="94">
        <v>2239000</v>
      </c>
      <c r="I70" s="95">
        <v>2227254</v>
      </c>
      <c r="J70" s="94">
        <v>5608000</v>
      </c>
      <c r="K70" s="95">
        <v>5681265</v>
      </c>
      <c r="L70" s="94"/>
      <c r="M70" s="95"/>
      <c r="N70" s="94"/>
      <c r="O70" s="95"/>
      <c r="P70" s="94">
        <f>$H70      +$J70      +$L70      +$N70</f>
        <v>7847000</v>
      </c>
      <c r="Q70" s="95">
        <f>$I70      +$K70      +$M70      +$O70</f>
        <v>7908519</v>
      </c>
      <c r="R70" s="48">
        <f>IF(($H70      =0),0,((($J70      -$H70      )/$H70      )*100))</f>
        <v>150.46895935685575</v>
      </c>
      <c r="S70" s="49">
        <f>IF(($I70      =0),0,((($K70      -$I70      )/$I70      )*100))</f>
        <v>155.07934883044322</v>
      </c>
      <c r="T70" s="48">
        <f>IF(($E70      =0),0,(($P70      /$E70      )*100))</f>
        <v>31.82334333684808</v>
      </c>
      <c r="U70" s="50">
        <f>IF(($E70      =0),0,(($Q70      /$E70      )*100))</f>
        <v>32.072832346500121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24658000</v>
      </c>
      <c r="C72" s="102">
        <f>SUM(C70:C71)</f>
        <v>0</v>
      </c>
      <c r="D72" s="102"/>
      <c r="E72" s="102">
        <f>$B72      +$C72      +$D72</f>
        <v>24658000</v>
      </c>
      <c r="F72" s="103">
        <f t="shared" ref="F72:O72" si="44">SUM(F70:F71)</f>
        <v>24658000</v>
      </c>
      <c r="G72" s="104">
        <f t="shared" si="44"/>
        <v>7994000</v>
      </c>
      <c r="H72" s="103">
        <f t="shared" si="44"/>
        <v>2239000</v>
      </c>
      <c r="I72" s="104">
        <f t="shared" si="44"/>
        <v>2227254</v>
      </c>
      <c r="J72" s="103">
        <f t="shared" si="44"/>
        <v>5608000</v>
      </c>
      <c r="K72" s="104">
        <f t="shared" si="44"/>
        <v>5681265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7847000</v>
      </c>
      <c r="Q72" s="104">
        <f>$I72      +$K72      +$M72      +$O72</f>
        <v>7908519</v>
      </c>
      <c r="R72" s="57">
        <f>IF(($H72      =0),0,((($J72      -$H72      )/$H72      )*100))</f>
        <v>150.46895935685575</v>
      </c>
      <c r="S72" s="58">
        <f>IF(($I72      =0),0,((($K72      -$I72      )/$I72      )*100))</f>
        <v>155.07934883044322</v>
      </c>
      <c r="T72" s="57">
        <f>IF(($E70      =0),0,(($P70      /$E70      )*100))</f>
        <v>31.82334333684808</v>
      </c>
      <c r="U72" s="59">
        <f>IF($E70   =0,0,($Q70   /$E70 )*100)</f>
        <v>32.072832346500121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24658000</v>
      </c>
      <c r="C73" s="105">
        <f>SUM(C70:C71)</f>
        <v>0</v>
      </c>
      <c r="D73" s="105"/>
      <c r="E73" s="105">
        <f>$B73      +$C73      +$D73</f>
        <v>24658000</v>
      </c>
      <c r="F73" s="106">
        <f t="shared" ref="F73:O73" si="45">SUM(F70:F71)</f>
        <v>24658000</v>
      </c>
      <c r="G73" s="107">
        <f t="shared" si="45"/>
        <v>7994000</v>
      </c>
      <c r="H73" s="106">
        <f t="shared" si="45"/>
        <v>2239000</v>
      </c>
      <c r="I73" s="107">
        <f t="shared" si="45"/>
        <v>2227254</v>
      </c>
      <c r="J73" s="106">
        <f t="shared" si="45"/>
        <v>5608000</v>
      </c>
      <c r="K73" s="107">
        <f t="shared" si="45"/>
        <v>5681265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7847000</v>
      </c>
      <c r="Q73" s="107">
        <f>$I73      +$K73      +$M73      +$O73</f>
        <v>7908519</v>
      </c>
      <c r="R73" s="61">
        <f>IF(($H73      =0),0,((($J73      -$H73      )/$H73      )*100))</f>
        <v>150.46895935685575</v>
      </c>
      <c r="S73" s="62">
        <f>IF(($I73      =0),0,((($K73      -$I73      )/$I73      )*100))</f>
        <v>155.07934883044322</v>
      </c>
      <c r="T73" s="61">
        <f>IF(($E70      =0),0,(($P70      /$E70      )*100))</f>
        <v>31.82334333684808</v>
      </c>
      <c r="U73" s="65">
        <f>IF($E70   =0,0,($Q70   /$E70 )*100)</f>
        <v>32.072832346500121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56670000</v>
      </c>
      <c r="C74" s="105">
        <f>SUM(C9:C15,C18:C24,C27:C30,C33,C36:C40,C43:C53,C56:C59,C62:C66,C70:C71)</f>
        <v>0</v>
      </c>
      <c r="D74" s="105"/>
      <c r="E74" s="105">
        <f>$B74      +$C74      +$D74</f>
        <v>56670000</v>
      </c>
      <c r="F74" s="106">
        <f t="shared" ref="F74:O74" si="46">SUM(F9:F15,F18:F24,F27:F30,F33,F36:F40,F43:F53,F56:F59,F62:F66,F70:F71)</f>
        <v>56670000</v>
      </c>
      <c r="G74" s="107">
        <f t="shared" si="46"/>
        <v>21834000</v>
      </c>
      <c r="H74" s="106">
        <f t="shared" si="46"/>
        <v>7471000</v>
      </c>
      <c r="I74" s="107">
        <f t="shared" si="46"/>
        <v>6706149</v>
      </c>
      <c r="J74" s="106">
        <f t="shared" si="46"/>
        <v>8007000</v>
      </c>
      <c r="K74" s="107">
        <f t="shared" si="46"/>
        <v>7413737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15478000</v>
      </c>
      <c r="Q74" s="107">
        <f>$I74      +$K74      +$M74      +$O74</f>
        <v>14119886</v>
      </c>
      <c r="R74" s="61">
        <f>IF(($H74      =0),0,((($J74      -$H74      )/$H74      )*100))</f>
        <v>7.1744077098112697</v>
      </c>
      <c r="S74" s="62">
        <f>IF(($I74      =0),0,((($K74      -$I74      )/$I74      )*100))</f>
        <v>10.551331322939589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35.675102567648551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32.54479786106117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136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137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138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139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140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14768000</v>
      </c>
      <c r="C87" s="119">
        <f t="shared" si="55"/>
        <v>5640000</v>
      </c>
      <c r="D87" s="119">
        <f t="shared" si="55"/>
        <v>0</v>
      </c>
      <c r="E87" s="119">
        <f t="shared" si="55"/>
        <v>20408000</v>
      </c>
      <c r="F87" s="119">
        <f t="shared" si="55"/>
        <v>0</v>
      </c>
      <c r="G87" s="119">
        <f t="shared" si="55"/>
        <v>0</v>
      </c>
      <c r="H87" s="119">
        <f t="shared" si="55"/>
        <v>7277000</v>
      </c>
      <c r="I87" s="119">
        <f t="shared" si="55"/>
        <v>0</v>
      </c>
      <c r="J87" s="119">
        <f t="shared" si="55"/>
        <v>704000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7981000</v>
      </c>
      <c r="Q87" s="120">
        <f t="shared" si="55"/>
        <v>0</v>
      </c>
      <c r="R87" s="85">
        <f t="shared" si="55"/>
        <v>-188.81829733163914</v>
      </c>
      <c r="S87" s="85">
        <f t="shared" si="55"/>
        <v>0</v>
      </c>
      <c r="T87" s="86">
        <f>IF(SUM($E88:$E96) =0,0,(P87   /SUM($E88:$E96) )*100)</f>
        <v>39.107212857702862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6787000</v>
      </c>
      <c r="C91" s="93"/>
      <c r="D91" s="93"/>
      <c r="E91" s="93">
        <f t="shared" si="56"/>
        <v>6787000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981000</v>
      </c>
      <c r="C93" s="93"/>
      <c r="D93" s="93"/>
      <c r="E93" s="93">
        <f t="shared" si="56"/>
        <v>981000</v>
      </c>
      <c r="F93" s="93">
        <v>0</v>
      </c>
      <c r="G93" s="93">
        <v>0</v>
      </c>
      <c r="H93" s="93">
        <v>981000</v>
      </c>
      <c r="I93" s="93"/>
      <c r="J93" s="93"/>
      <c r="K93" s="93"/>
      <c r="L93" s="93"/>
      <c r="M93" s="93"/>
      <c r="N93" s="93"/>
      <c r="O93" s="93"/>
      <c r="P93" s="93">
        <f t="shared" si="57"/>
        <v>981000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7000000</v>
      </c>
      <c r="C94" s="93">
        <v>5640000</v>
      </c>
      <c r="D94" s="93"/>
      <c r="E94" s="93">
        <f t="shared" si="56"/>
        <v>12640000</v>
      </c>
      <c r="F94" s="93">
        <v>0</v>
      </c>
      <c r="G94" s="93">
        <v>0</v>
      </c>
      <c r="H94" s="93">
        <v>6296000</v>
      </c>
      <c r="I94" s="93"/>
      <c r="J94" s="93">
        <v>704000</v>
      </c>
      <c r="K94" s="93"/>
      <c r="L94" s="93"/>
      <c r="M94" s="93"/>
      <c r="N94" s="93"/>
      <c r="O94" s="93"/>
      <c r="P94" s="93">
        <f t="shared" si="57"/>
        <v>7000000</v>
      </c>
      <c r="Q94" s="93">
        <f t="shared" si="58"/>
        <v>0</v>
      </c>
      <c r="R94" s="89">
        <f t="shared" si="59"/>
        <v>-88.818297331639144</v>
      </c>
      <c r="S94" s="89">
        <f t="shared" si="60"/>
        <v>0</v>
      </c>
      <c r="T94" s="89">
        <f t="shared" si="61"/>
        <v>55.379746835443036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141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14768000</v>
      </c>
      <c r="C114" s="128">
        <f t="shared" si="69"/>
        <v>5640000</v>
      </c>
      <c r="D114" s="128">
        <f t="shared" si="69"/>
        <v>0</v>
      </c>
      <c r="E114" s="128">
        <f t="shared" si="69"/>
        <v>20408000</v>
      </c>
      <c r="F114" s="128">
        <f t="shared" si="69"/>
        <v>0</v>
      </c>
      <c r="G114" s="128">
        <f t="shared" si="69"/>
        <v>0</v>
      </c>
      <c r="H114" s="128">
        <f t="shared" si="69"/>
        <v>7277000</v>
      </c>
      <c r="I114" s="128">
        <f t="shared" si="69"/>
        <v>0</v>
      </c>
      <c r="J114" s="128">
        <f t="shared" si="69"/>
        <v>704000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7981000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0.39107212857702861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142</v>
      </c>
      <c r="B115" s="130">
        <f>B87</f>
        <v>14768000</v>
      </c>
      <c r="C115" s="130">
        <f t="shared" ref="C115:Q115" si="70">C87</f>
        <v>5640000</v>
      </c>
      <c r="D115" s="130">
        <f t="shared" si="70"/>
        <v>0</v>
      </c>
      <c r="E115" s="130">
        <f t="shared" si="70"/>
        <v>20408000</v>
      </c>
      <c r="F115" s="130">
        <f t="shared" si="70"/>
        <v>0</v>
      </c>
      <c r="G115" s="130">
        <f t="shared" si="70"/>
        <v>0</v>
      </c>
      <c r="H115" s="130">
        <f t="shared" si="70"/>
        <v>7277000</v>
      </c>
      <c r="I115" s="130">
        <f t="shared" si="70"/>
        <v>0</v>
      </c>
      <c r="J115" s="130">
        <f t="shared" si="70"/>
        <v>704000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7981000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0.39107212857702861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143</v>
      </c>
    </row>
    <row r="118" spans="1:23" x14ac:dyDescent="0.25">
      <c r="A118" s="29" t="s">
        <v>144</v>
      </c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147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148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KKqpNbOuPVrsLqUljTB+8MwvyoNMulxJISrS0ORh+SoDeAHopaCeH7KFLBtrJGASqPDefEqDMTbPQ6P2pYXK/A==" saltValue="2WKVENPHT16kuWugzVK4L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889000</v>
      </c>
      <c r="I10" s="95"/>
      <c r="J10" s="94">
        <v>592000</v>
      </c>
      <c r="K10" s="95">
        <v>1166376</v>
      </c>
      <c r="L10" s="94"/>
      <c r="M10" s="95"/>
      <c r="N10" s="94"/>
      <c r="O10" s="95"/>
      <c r="P10" s="94">
        <f t="shared" ref="P10:P16" si="1">$H10      +$J10      +$L10      +$N10</f>
        <v>1481000</v>
      </c>
      <c r="Q10" s="95">
        <f t="shared" ref="Q10:Q16" si="2">$I10      +$K10      +$M10      +$O10</f>
        <v>1166376</v>
      </c>
      <c r="R10" s="48">
        <f t="shared" ref="R10:R16" si="3">IF(($H10      =0),0,((($J10      -$H10      )/$H10      )*100))</f>
        <v>-33.408323959505061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49.366666666666667</v>
      </c>
      <c r="U10" s="50">
        <f t="shared" ref="U10:U15" si="6">IF(($E10      =0),0,(($Q10      /$E10      )*100))</f>
        <v>38.879200000000004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889000</v>
      </c>
      <c r="I16" s="98">
        <f t="shared" si="7"/>
        <v>0</v>
      </c>
      <c r="J16" s="97">
        <f t="shared" si="7"/>
        <v>592000</v>
      </c>
      <c r="K16" s="98">
        <f t="shared" si="7"/>
        <v>1166376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1481000</v>
      </c>
      <c r="Q16" s="98">
        <f t="shared" si="2"/>
        <v>1166376</v>
      </c>
      <c r="R16" s="52">
        <f t="shared" si="3"/>
        <v>-33.408323959505061</v>
      </c>
      <c r="S16" s="53">
        <f t="shared" si="4"/>
        <v>0</v>
      </c>
      <c r="T16" s="52">
        <f>IF((SUM($E9:$E13))=0,0,(P16/(SUM($E9:$E13))*100))</f>
        <v>49.366666666666667</v>
      </c>
      <c r="U16" s="54">
        <f>IF((SUM($E9:$E13))=0,0,(Q16/(SUM($E9:$E13))*100))</f>
        <v>38.879200000000004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2036000</v>
      </c>
      <c r="C33" s="93"/>
      <c r="D33" s="93"/>
      <c r="E33" s="93">
        <f>$B33      +$C33      +$D33</f>
        <v>2036000</v>
      </c>
      <c r="F33" s="94">
        <v>2036000</v>
      </c>
      <c r="G33" s="95">
        <v>1424000</v>
      </c>
      <c r="H33" s="94">
        <v>508000</v>
      </c>
      <c r="I33" s="95"/>
      <c r="J33" s="94"/>
      <c r="K33" s="95">
        <v>-408000</v>
      </c>
      <c r="L33" s="94"/>
      <c r="M33" s="95"/>
      <c r="N33" s="94"/>
      <c r="O33" s="95"/>
      <c r="P33" s="94">
        <f>$H33      +$J33      +$L33      +$N33</f>
        <v>508000</v>
      </c>
      <c r="Q33" s="95">
        <f>$I33      +$K33      +$M33      +$O33</f>
        <v>-408000</v>
      </c>
      <c r="R33" s="48">
        <f>IF(($H33      =0),0,((($J33      -$H33      )/$H33      )*100))</f>
        <v>-100</v>
      </c>
      <c r="S33" s="49">
        <f>IF(($I33      =0),0,((($K33      -$I33      )/$I33      )*100))</f>
        <v>0</v>
      </c>
      <c r="T33" s="48">
        <f>IF(($E33      =0),0,(($P33      /$E33      )*100))</f>
        <v>24.95088408644401</v>
      </c>
      <c r="U33" s="50">
        <f>IF(($E33      =0),0,(($Q33      /$E33      )*100))</f>
        <v>-20.039292730844792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2036000</v>
      </c>
      <c r="C34" s="96">
        <f>C33</f>
        <v>0</v>
      </c>
      <c r="D34" s="96"/>
      <c r="E34" s="96">
        <f>$B34      +$C34      +$D34</f>
        <v>2036000</v>
      </c>
      <c r="F34" s="97">
        <f t="shared" ref="F34:O34" si="17">F33</f>
        <v>2036000</v>
      </c>
      <c r="G34" s="98">
        <f t="shared" si="17"/>
        <v>1424000</v>
      </c>
      <c r="H34" s="97">
        <f t="shared" si="17"/>
        <v>508000</v>
      </c>
      <c r="I34" s="98">
        <f t="shared" si="17"/>
        <v>0</v>
      </c>
      <c r="J34" s="97">
        <f t="shared" si="17"/>
        <v>0</v>
      </c>
      <c r="K34" s="98">
        <f t="shared" si="17"/>
        <v>-408000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508000</v>
      </c>
      <c r="Q34" s="98">
        <f>$I34      +$K34      +$M34      +$O34</f>
        <v>-408000</v>
      </c>
      <c r="R34" s="52">
        <f>IF(($H34      =0),0,((($J34      -$H34      )/$H34      )*100))</f>
        <v>-100</v>
      </c>
      <c r="S34" s="53">
        <f>IF(($I34      =0),0,((($K34      -$I34      )/$I34      )*100))</f>
        <v>0</v>
      </c>
      <c r="T34" s="52">
        <f>IF($E34   =0,0,($P34   /$E34   )*100)</f>
        <v>24.95088408644401</v>
      </c>
      <c r="U34" s="54">
        <f>IF($E34   =0,0,($Q34   /$E34   )*100)</f>
        <v>-20.039292730844792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8554000</v>
      </c>
      <c r="C37" s="93"/>
      <c r="D37" s="93"/>
      <c r="E37" s="93">
        <f t="shared" si="18"/>
        <v>8554000</v>
      </c>
      <c r="F37" s="94">
        <v>8554000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4000000</v>
      </c>
      <c r="C39" s="93"/>
      <c r="D39" s="93"/>
      <c r="E39" s="93">
        <f t="shared" si="18"/>
        <v>4000000</v>
      </c>
      <c r="F39" s="94">
        <v>4000000</v>
      </c>
      <c r="G39" s="95">
        <v>3000000</v>
      </c>
      <c r="H39" s="94"/>
      <c r="I39" s="95"/>
      <c r="J39" s="94">
        <v>2681000</v>
      </c>
      <c r="K39" s="95"/>
      <c r="L39" s="94"/>
      <c r="M39" s="95"/>
      <c r="N39" s="94"/>
      <c r="O39" s="95"/>
      <c r="P39" s="94">
        <f t="shared" si="19"/>
        <v>2681000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67.025000000000006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12554000</v>
      </c>
      <c r="C41" s="96">
        <f>SUM(C36:C40)</f>
        <v>0</v>
      </c>
      <c r="D41" s="96"/>
      <c r="E41" s="96">
        <f t="shared" si="18"/>
        <v>12554000</v>
      </c>
      <c r="F41" s="97">
        <f t="shared" ref="F41:O41" si="25">SUM(F36:F40)</f>
        <v>12554000</v>
      </c>
      <c r="G41" s="98">
        <f t="shared" si="25"/>
        <v>3000000</v>
      </c>
      <c r="H41" s="97">
        <f t="shared" si="25"/>
        <v>0</v>
      </c>
      <c r="I41" s="98">
        <f t="shared" si="25"/>
        <v>0</v>
      </c>
      <c r="J41" s="97">
        <f t="shared" si="25"/>
        <v>2681000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2681000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67.025000000000006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17590000</v>
      </c>
      <c r="C68" s="105">
        <f>SUM(C9:C15,C18:C24,C27:C30,C33,C36:C40,C43:C53,C56:C59,C62:C66)</f>
        <v>0</v>
      </c>
      <c r="D68" s="105"/>
      <c r="E68" s="105">
        <f t="shared" si="35"/>
        <v>17590000</v>
      </c>
      <c r="F68" s="106">
        <f t="shared" ref="F68:O68" si="43">SUM(F9:F15,F18:F24,F27:F30,F33,F36:F40,F43:F53,F56:F59,F62:F66)</f>
        <v>17590000</v>
      </c>
      <c r="G68" s="107">
        <f t="shared" si="43"/>
        <v>7424000</v>
      </c>
      <c r="H68" s="106">
        <f t="shared" si="43"/>
        <v>1397000</v>
      </c>
      <c r="I68" s="107">
        <f t="shared" si="43"/>
        <v>0</v>
      </c>
      <c r="J68" s="106">
        <f t="shared" si="43"/>
        <v>3273000</v>
      </c>
      <c r="K68" s="107">
        <f t="shared" si="43"/>
        <v>758376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4670000</v>
      </c>
      <c r="Q68" s="107">
        <f t="shared" si="37"/>
        <v>758376</v>
      </c>
      <c r="R68" s="61">
        <f t="shared" si="38"/>
        <v>134.28775948460986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51.682160247897301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8.392828685258964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34778000</v>
      </c>
      <c r="C70" s="93"/>
      <c r="D70" s="93"/>
      <c r="E70" s="93">
        <f>$B70      +$C70      +$D70</f>
        <v>34778000</v>
      </c>
      <c r="F70" s="94">
        <v>34778000</v>
      </c>
      <c r="G70" s="95">
        <v>12783000</v>
      </c>
      <c r="H70" s="94">
        <v>480000</v>
      </c>
      <c r="I70" s="95"/>
      <c r="J70" s="94">
        <v>4455000</v>
      </c>
      <c r="K70" s="95">
        <v>480948</v>
      </c>
      <c r="L70" s="94"/>
      <c r="M70" s="95"/>
      <c r="N70" s="94"/>
      <c r="O70" s="95"/>
      <c r="P70" s="94">
        <f>$H70      +$J70      +$L70      +$N70</f>
        <v>4935000</v>
      </c>
      <c r="Q70" s="95">
        <f>$I70      +$K70      +$M70      +$O70</f>
        <v>480948</v>
      </c>
      <c r="R70" s="48">
        <f>IF(($H70      =0),0,((($J70      -$H70      )/$H70      )*100))</f>
        <v>828.125</v>
      </c>
      <c r="S70" s="49">
        <f>IF(($I70      =0),0,((($K70      -$I70      )/$I70      )*100))</f>
        <v>0</v>
      </c>
      <c r="T70" s="48">
        <f>IF(($E70      =0),0,(($P70      /$E70      )*100))</f>
        <v>14.190005175685776</v>
      </c>
      <c r="U70" s="50">
        <f>IF(($E70      =0),0,(($Q70      /$E70      )*100))</f>
        <v>1.3829087354074414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34778000</v>
      </c>
      <c r="C72" s="102">
        <f>SUM(C70:C71)</f>
        <v>0</v>
      </c>
      <c r="D72" s="102"/>
      <c r="E72" s="102">
        <f>$B72      +$C72      +$D72</f>
        <v>34778000</v>
      </c>
      <c r="F72" s="103">
        <f t="shared" ref="F72:O72" si="44">SUM(F70:F71)</f>
        <v>34778000</v>
      </c>
      <c r="G72" s="104">
        <f t="shared" si="44"/>
        <v>12783000</v>
      </c>
      <c r="H72" s="103">
        <f t="shared" si="44"/>
        <v>480000</v>
      </c>
      <c r="I72" s="104">
        <f t="shared" si="44"/>
        <v>0</v>
      </c>
      <c r="J72" s="103">
        <f t="shared" si="44"/>
        <v>4455000</v>
      </c>
      <c r="K72" s="104">
        <f t="shared" si="44"/>
        <v>480948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4935000</v>
      </c>
      <c r="Q72" s="104">
        <f>$I72      +$K72      +$M72      +$O72</f>
        <v>480948</v>
      </c>
      <c r="R72" s="57">
        <f>IF(($H72      =0),0,((($J72      -$H72      )/$H72      )*100))</f>
        <v>828.125</v>
      </c>
      <c r="S72" s="58">
        <f>IF(($I72      =0),0,((($K72      -$I72      )/$I72      )*100))</f>
        <v>0</v>
      </c>
      <c r="T72" s="57">
        <f>IF(($E70      =0),0,(($P70      /$E70      )*100))</f>
        <v>14.190005175685776</v>
      </c>
      <c r="U72" s="59">
        <f>IF($E70   =0,0,($Q70   /$E70 )*100)</f>
        <v>1.3829087354074414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34778000</v>
      </c>
      <c r="C73" s="105">
        <f>SUM(C70:C71)</f>
        <v>0</v>
      </c>
      <c r="D73" s="105"/>
      <c r="E73" s="105">
        <f>$B73      +$C73      +$D73</f>
        <v>34778000</v>
      </c>
      <c r="F73" s="106">
        <f t="shared" ref="F73:O73" si="45">SUM(F70:F71)</f>
        <v>34778000</v>
      </c>
      <c r="G73" s="107">
        <f t="shared" si="45"/>
        <v>12783000</v>
      </c>
      <c r="H73" s="106">
        <f t="shared" si="45"/>
        <v>480000</v>
      </c>
      <c r="I73" s="107">
        <f t="shared" si="45"/>
        <v>0</v>
      </c>
      <c r="J73" s="106">
        <f t="shared" si="45"/>
        <v>4455000</v>
      </c>
      <c r="K73" s="107">
        <f t="shared" si="45"/>
        <v>480948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4935000</v>
      </c>
      <c r="Q73" s="107">
        <f>$I73      +$K73      +$M73      +$O73</f>
        <v>480948</v>
      </c>
      <c r="R73" s="61">
        <f>IF(($H73      =0),0,((($J73      -$H73      )/$H73      )*100))</f>
        <v>828.125</v>
      </c>
      <c r="S73" s="62">
        <f>IF(($I73      =0),0,((($K73      -$I73      )/$I73      )*100))</f>
        <v>0</v>
      </c>
      <c r="T73" s="61">
        <f>IF(($E70      =0),0,(($P70      /$E70      )*100))</f>
        <v>14.190005175685776</v>
      </c>
      <c r="U73" s="65">
        <f>IF($E70   =0,0,($Q70   /$E70 )*100)</f>
        <v>1.3829087354074414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52368000</v>
      </c>
      <c r="C74" s="105">
        <f>SUM(C9:C15,C18:C24,C27:C30,C33,C36:C40,C43:C53,C56:C59,C62:C66,C70:C71)</f>
        <v>0</v>
      </c>
      <c r="D74" s="105"/>
      <c r="E74" s="105">
        <f>$B74      +$C74      +$D74</f>
        <v>52368000</v>
      </c>
      <c r="F74" s="106">
        <f t="shared" ref="F74:O74" si="46">SUM(F9:F15,F18:F24,F27:F30,F33,F36:F40,F43:F53,F56:F59,F62:F66,F70:F71)</f>
        <v>52368000</v>
      </c>
      <c r="G74" s="107">
        <f t="shared" si="46"/>
        <v>20207000</v>
      </c>
      <c r="H74" s="106">
        <f t="shared" si="46"/>
        <v>1877000</v>
      </c>
      <c r="I74" s="107">
        <f t="shared" si="46"/>
        <v>0</v>
      </c>
      <c r="J74" s="106">
        <f t="shared" si="46"/>
        <v>7728000</v>
      </c>
      <c r="K74" s="107">
        <f t="shared" si="46"/>
        <v>1239324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9605000</v>
      </c>
      <c r="Q74" s="107">
        <f>$I74      +$K74      +$M74      +$O74</f>
        <v>1239324</v>
      </c>
      <c r="R74" s="61">
        <f>IF(($H74      =0),0,((($J74      -$H74      )/$H74      )*100))</f>
        <v>311.72083111347899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21.92221664308212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2.8286027297210938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136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137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138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139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140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1015000</v>
      </c>
      <c r="C87" s="119">
        <f t="shared" si="55"/>
        <v>0</v>
      </c>
      <c r="D87" s="119">
        <f t="shared" si="55"/>
        <v>0</v>
      </c>
      <c r="E87" s="119">
        <f t="shared" si="55"/>
        <v>1015000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1015000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1015000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100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1015000</v>
      </c>
      <c r="C93" s="93"/>
      <c r="D93" s="93"/>
      <c r="E93" s="93">
        <f t="shared" si="56"/>
        <v>1015000</v>
      </c>
      <c r="F93" s="93">
        <v>0</v>
      </c>
      <c r="G93" s="93">
        <v>0</v>
      </c>
      <c r="H93" s="93"/>
      <c r="I93" s="93"/>
      <c r="J93" s="93">
        <v>1015000</v>
      </c>
      <c r="K93" s="93"/>
      <c r="L93" s="93"/>
      <c r="M93" s="93"/>
      <c r="N93" s="93"/>
      <c r="O93" s="93"/>
      <c r="P93" s="93">
        <f t="shared" si="57"/>
        <v>1015000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141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1015000</v>
      </c>
      <c r="C114" s="128">
        <f t="shared" si="69"/>
        <v>0</v>
      </c>
      <c r="D114" s="128">
        <f t="shared" si="69"/>
        <v>0</v>
      </c>
      <c r="E114" s="128">
        <f t="shared" si="69"/>
        <v>1015000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1015000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1015000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1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142</v>
      </c>
      <c r="B115" s="130">
        <f>B87</f>
        <v>1015000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1015000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1015000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1015000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1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143</v>
      </c>
    </row>
    <row r="118" spans="1:23" x14ac:dyDescent="0.25">
      <c r="A118" s="29" t="s">
        <v>144</v>
      </c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147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148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34iW4KJ1yZOVVV+ruchJoTv7NwjjjrzuVa48UDkLehdjyXRIyw0KrJhPdsGORV15zjcHOxwteyxGYrekOe8tZA==" saltValue="1CEvRQrDVQsEOvubrZqRd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3600000</v>
      </c>
      <c r="C10" s="93"/>
      <c r="D10" s="93"/>
      <c r="E10" s="93">
        <f t="shared" ref="E10:E16" si="0">$B10      +$C10      +$D10</f>
        <v>3600000</v>
      </c>
      <c r="F10" s="94">
        <v>3600000</v>
      </c>
      <c r="G10" s="95">
        <v>3600000</v>
      </c>
      <c r="H10" s="94">
        <v>254000</v>
      </c>
      <c r="I10" s="95"/>
      <c r="J10" s="94">
        <v>777000</v>
      </c>
      <c r="K10" s="95"/>
      <c r="L10" s="94"/>
      <c r="M10" s="95"/>
      <c r="N10" s="94"/>
      <c r="O10" s="95"/>
      <c r="P10" s="94">
        <f t="shared" ref="P10:P16" si="1">$H10      +$J10      +$L10      +$N10</f>
        <v>1031000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205.90551181102362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28.638888888888893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3600000</v>
      </c>
      <c r="C16" s="96">
        <f>SUM(C9:C15)</f>
        <v>0</v>
      </c>
      <c r="D16" s="96"/>
      <c r="E16" s="96">
        <f t="shared" si="0"/>
        <v>3600000</v>
      </c>
      <c r="F16" s="97">
        <f t="shared" ref="F16:O16" si="7">SUM(F9:F15)</f>
        <v>3600000</v>
      </c>
      <c r="G16" s="98">
        <f t="shared" si="7"/>
        <v>3600000</v>
      </c>
      <c r="H16" s="97">
        <f t="shared" si="7"/>
        <v>254000</v>
      </c>
      <c r="I16" s="98">
        <f t="shared" si="7"/>
        <v>0</v>
      </c>
      <c r="J16" s="97">
        <f t="shared" si="7"/>
        <v>777000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1031000</v>
      </c>
      <c r="Q16" s="98">
        <f t="shared" si="2"/>
        <v>0</v>
      </c>
      <c r="R16" s="52">
        <f t="shared" si="3"/>
        <v>205.90551181102362</v>
      </c>
      <c r="S16" s="53">
        <f t="shared" si="4"/>
        <v>0</v>
      </c>
      <c r="T16" s="52">
        <f>IF((SUM($E9:$E13))=0,0,(P16/(SUM($E9:$E13))*100))</f>
        <v>28.638888888888893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4570000</v>
      </c>
      <c r="C20" s="93"/>
      <c r="D20" s="93"/>
      <c r="E20" s="93">
        <f t="shared" si="8"/>
        <v>4570000</v>
      </c>
      <c r="F20" s="94">
        <v>4570000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4570000</v>
      </c>
      <c r="C25" s="96">
        <f>SUM(C18:C24)</f>
        <v>0</v>
      </c>
      <c r="D25" s="96"/>
      <c r="E25" s="96">
        <f t="shared" si="8"/>
        <v>4570000</v>
      </c>
      <c r="F25" s="97">
        <f t="shared" ref="F25:O25" si="15">SUM(F18:F24)</f>
        <v>4570000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2743000</v>
      </c>
      <c r="C30" s="93"/>
      <c r="D30" s="93"/>
      <c r="E30" s="93">
        <f>$B30      +$C30      +$D30</f>
        <v>2743000</v>
      </c>
      <c r="F30" s="94">
        <v>2743000</v>
      </c>
      <c r="G30" s="95">
        <v>1920000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2743000</v>
      </c>
      <c r="C31" s="96">
        <f>SUM(C27:C30)</f>
        <v>0</v>
      </c>
      <c r="D31" s="96"/>
      <c r="E31" s="96">
        <f>$B31      +$C31      +$D31</f>
        <v>2743000</v>
      </c>
      <c r="F31" s="97">
        <f t="shared" ref="F31:O31" si="16">SUM(F27:F30)</f>
        <v>2743000</v>
      </c>
      <c r="G31" s="98">
        <f t="shared" si="16"/>
        <v>1920000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1287000</v>
      </c>
      <c r="C33" s="93"/>
      <c r="D33" s="93"/>
      <c r="E33" s="93">
        <f>$B33      +$C33      +$D33</f>
        <v>1287000</v>
      </c>
      <c r="F33" s="94">
        <v>1287000</v>
      </c>
      <c r="G33" s="95">
        <v>322000</v>
      </c>
      <c r="H33" s="94">
        <v>246000</v>
      </c>
      <c r="I33" s="95"/>
      <c r="J33" s="94">
        <v>76000</v>
      </c>
      <c r="K33" s="95"/>
      <c r="L33" s="94"/>
      <c r="M33" s="95"/>
      <c r="N33" s="94"/>
      <c r="O33" s="95"/>
      <c r="P33" s="94">
        <f>$H33      +$J33      +$L33      +$N33</f>
        <v>322000</v>
      </c>
      <c r="Q33" s="95">
        <f>$I33      +$K33      +$M33      +$O33</f>
        <v>0</v>
      </c>
      <c r="R33" s="48">
        <f>IF(($H33      =0),0,((($J33      -$H33      )/$H33      )*100))</f>
        <v>-69.105691056910572</v>
      </c>
      <c r="S33" s="49">
        <f>IF(($I33      =0),0,((($K33      -$I33      )/$I33      )*100))</f>
        <v>0</v>
      </c>
      <c r="T33" s="48">
        <f>IF(($E33      =0),0,(($P33      /$E33      )*100))</f>
        <v>25.019425019425018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1287000</v>
      </c>
      <c r="C34" s="96">
        <f>C33</f>
        <v>0</v>
      </c>
      <c r="D34" s="96"/>
      <c r="E34" s="96">
        <f>$B34      +$C34      +$D34</f>
        <v>1287000</v>
      </c>
      <c r="F34" s="97">
        <f t="shared" ref="F34:O34" si="17">F33</f>
        <v>1287000</v>
      </c>
      <c r="G34" s="98">
        <f t="shared" si="17"/>
        <v>322000</v>
      </c>
      <c r="H34" s="97">
        <f t="shared" si="17"/>
        <v>246000</v>
      </c>
      <c r="I34" s="98">
        <f t="shared" si="17"/>
        <v>0</v>
      </c>
      <c r="J34" s="97">
        <f t="shared" si="17"/>
        <v>76000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322000</v>
      </c>
      <c r="Q34" s="98">
        <f>$I34      +$K34      +$M34      +$O34</f>
        <v>0</v>
      </c>
      <c r="R34" s="52">
        <f>IF(($H34      =0),0,((($J34      -$H34      )/$H34      )*100))</f>
        <v>-69.105691056910572</v>
      </c>
      <c r="S34" s="53">
        <f>IF(($I34      =0),0,((($K34      -$I34      )/$I34      )*100))</f>
        <v>0</v>
      </c>
      <c r="T34" s="52">
        <f>IF($E34   =0,0,($P34   /$E34   )*100)</f>
        <v>25.019425019425018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401333000</v>
      </c>
      <c r="C44" s="93"/>
      <c r="D44" s="93"/>
      <c r="E44" s="93">
        <f t="shared" si="26"/>
        <v>401333000</v>
      </c>
      <c r="F44" s="94">
        <v>401333000</v>
      </c>
      <c r="G44" s="95">
        <v>206333000</v>
      </c>
      <c r="H44" s="94">
        <v>92273000</v>
      </c>
      <c r="I44" s="95"/>
      <c r="J44" s="94">
        <v>114060000</v>
      </c>
      <c r="K44" s="95"/>
      <c r="L44" s="94"/>
      <c r="M44" s="95"/>
      <c r="N44" s="94"/>
      <c r="O44" s="95"/>
      <c r="P44" s="94">
        <f t="shared" si="27"/>
        <v>206333000</v>
      </c>
      <c r="Q44" s="95">
        <f t="shared" si="28"/>
        <v>0</v>
      </c>
      <c r="R44" s="48">
        <f t="shared" si="29"/>
        <v>23.611457306037519</v>
      </c>
      <c r="S44" s="49">
        <f t="shared" si="30"/>
        <v>0</v>
      </c>
      <c r="T44" s="48">
        <f t="shared" si="31"/>
        <v>51.411919777342007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75000000</v>
      </c>
      <c r="C52" s="93"/>
      <c r="D52" s="93"/>
      <c r="E52" s="93">
        <f t="shared" si="26"/>
        <v>75000000</v>
      </c>
      <c r="F52" s="94">
        <v>75000000</v>
      </c>
      <c r="G52" s="95">
        <v>55000000</v>
      </c>
      <c r="H52" s="94">
        <v>10644000</v>
      </c>
      <c r="I52" s="95"/>
      <c r="J52" s="94">
        <v>8967000</v>
      </c>
      <c r="K52" s="95"/>
      <c r="L52" s="94"/>
      <c r="M52" s="95"/>
      <c r="N52" s="94"/>
      <c r="O52" s="95"/>
      <c r="P52" s="94">
        <f t="shared" si="27"/>
        <v>19611000</v>
      </c>
      <c r="Q52" s="95">
        <f t="shared" si="28"/>
        <v>0</v>
      </c>
      <c r="R52" s="48">
        <f t="shared" si="29"/>
        <v>-15.755355129650509</v>
      </c>
      <c r="S52" s="49">
        <f t="shared" si="30"/>
        <v>0</v>
      </c>
      <c r="T52" s="48">
        <f t="shared" si="31"/>
        <v>26.148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476333000</v>
      </c>
      <c r="C54" s="96">
        <f>SUM(C43:C53)</f>
        <v>0</v>
      </c>
      <c r="D54" s="96"/>
      <c r="E54" s="96">
        <f t="shared" si="26"/>
        <v>476333000</v>
      </c>
      <c r="F54" s="97">
        <f t="shared" ref="F54:O54" si="33">SUM(F43:F53)</f>
        <v>476333000</v>
      </c>
      <c r="G54" s="98">
        <f t="shared" si="33"/>
        <v>261333000</v>
      </c>
      <c r="H54" s="97">
        <f t="shared" si="33"/>
        <v>102917000</v>
      </c>
      <c r="I54" s="98">
        <f t="shared" si="33"/>
        <v>0</v>
      </c>
      <c r="J54" s="97">
        <f t="shared" si="33"/>
        <v>123027000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225944000</v>
      </c>
      <c r="Q54" s="98">
        <f t="shared" si="28"/>
        <v>0</v>
      </c>
      <c r="R54" s="52">
        <f t="shared" si="29"/>
        <v>19.540017684153248</v>
      </c>
      <c r="S54" s="53">
        <f t="shared" si="30"/>
        <v>0</v>
      </c>
      <c r="T54" s="52">
        <f>IF((+$E44+$E46+$E48+$E49+$E52) =0,0,(P54   /(+$E44+$E46+$E48+$E49+$E52) )*100)</f>
        <v>47.434042990932809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488533000</v>
      </c>
      <c r="C68" s="105">
        <f>SUM(C9:C15,C18:C24,C27:C30,C33,C36:C40,C43:C53,C56:C59,C62:C66)</f>
        <v>0</v>
      </c>
      <c r="D68" s="105"/>
      <c r="E68" s="105">
        <f t="shared" si="35"/>
        <v>488533000</v>
      </c>
      <c r="F68" s="106">
        <f t="shared" ref="F68:O68" si="43">SUM(F9:F15,F18:F24,F27:F30,F33,F36:F40,F43:F53,F56:F59,F62:F66)</f>
        <v>488533000</v>
      </c>
      <c r="G68" s="107">
        <f t="shared" si="43"/>
        <v>267175000</v>
      </c>
      <c r="H68" s="106">
        <f t="shared" si="43"/>
        <v>103417000</v>
      </c>
      <c r="I68" s="107">
        <f t="shared" si="43"/>
        <v>0</v>
      </c>
      <c r="J68" s="106">
        <f t="shared" si="43"/>
        <v>123880000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227297000</v>
      </c>
      <c r="Q68" s="107">
        <f t="shared" si="37"/>
        <v>0</v>
      </c>
      <c r="R68" s="61">
        <f t="shared" si="38"/>
        <v>19.786882234062098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46.965780441893287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159483000</v>
      </c>
      <c r="C70" s="93">
        <v>-1611000</v>
      </c>
      <c r="D70" s="93"/>
      <c r="E70" s="93">
        <f>$B70      +$C70      +$D70</f>
        <v>157872000</v>
      </c>
      <c r="F70" s="94">
        <v>159483000</v>
      </c>
      <c r="G70" s="95">
        <v>130477000</v>
      </c>
      <c r="H70" s="94">
        <v>68544000</v>
      </c>
      <c r="I70" s="95"/>
      <c r="J70" s="94">
        <v>40325000</v>
      </c>
      <c r="K70" s="95"/>
      <c r="L70" s="94"/>
      <c r="M70" s="95"/>
      <c r="N70" s="94"/>
      <c r="O70" s="95"/>
      <c r="P70" s="94">
        <f>$H70      +$J70      +$L70      +$N70</f>
        <v>108869000</v>
      </c>
      <c r="Q70" s="95">
        <f>$I70      +$K70      +$M70      +$O70</f>
        <v>0</v>
      </c>
      <c r="R70" s="48">
        <f>IF(($H70      =0),0,((($J70      -$H70      )/$H70      )*100))</f>
        <v>-41.169176003734826</v>
      </c>
      <c r="S70" s="49">
        <f>IF(($I70      =0),0,((($K70      -$I70      )/$I70      )*100))</f>
        <v>0</v>
      </c>
      <c r="T70" s="48">
        <f>IF(($E70      =0),0,(($P70      /$E70      )*100))</f>
        <v>68.960296949427374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159483000</v>
      </c>
      <c r="C72" s="102">
        <f>SUM(C70:C71)</f>
        <v>-1611000</v>
      </c>
      <c r="D72" s="102"/>
      <c r="E72" s="102">
        <f>$B72      +$C72      +$D72</f>
        <v>157872000</v>
      </c>
      <c r="F72" s="103">
        <f t="shared" ref="F72:O72" si="44">SUM(F70:F71)</f>
        <v>159483000</v>
      </c>
      <c r="G72" s="104">
        <f t="shared" si="44"/>
        <v>130477000</v>
      </c>
      <c r="H72" s="103">
        <f t="shared" si="44"/>
        <v>68544000</v>
      </c>
      <c r="I72" s="104">
        <f t="shared" si="44"/>
        <v>0</v>
      </c>
      <c r="J72" s="103">
        <f t="shared" si="44"/>
        <v>40325000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108869000</v>
      </c>
      <c r="Q72" s="104">
        <f>$I72      +$K72      +$M72      +$O72</f>
        <v>0</v>
      </c>
      <c r="R72" s="57">
        <f>IF(($H72      =0),0,((($J72      -$H72      )/$H72      )*100))</f>
        <v>-41.169176003734826</v>
      </c>
      <c r="S72" s="58">
        <f>IF(($I72      =0),0,((($K72      -$I72      )/$I72      )*100))</f>
        <v>0</v>
      </c>
      <c r="T72" s="57">
        <f>IF(($E70      =0),0,(($P70      /$E70      )*100))</f>
        <v>68.960296949427374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159483000</v>
      </c>
      <c r="C73" s="105">
        <f>SUM(C70:C71)</f>
        <v>-1611000</v>
      </c>
      <c r="D73" s="105"/>
      <c r="E73" s="105">
        <f>$B73      +$C73      +$D73</f>
        <v>157872000</v>
      </c>
      <c r="F73" s="106">
        <f t="shared" ref="F73:O73" si="45">SUM(F70:F71)</f>
        <v>159483000</v>
      </c>
      <c r="G73" s="107">
        <f t="shared" si="45"/>
        <v>130477000</v>
      </c>
      <c r="H73" s="106">
        <f t="shared" si="45"/>
        <v>68544000</v>
      </c>
      <c r="I73" s="107">
        <f t="shared" si="45"/>
        <v>0</v>
      </c>
      <c r="J73" s="106">
        <f t="shared" si="45"/>
        <v>40325000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108869000</v>
      </c>
      <c r="Q73" s="107">
        <f>$I73      +$K73      +$M73      +$O73</f>
        <v>0</v>
      </c>
      <c r="R73" s="61">
        <f>IF(($H73      =0),0,((($J73      -$H73      )/$H73      )*100))</f>
        <v>-41.169176003734826</v>
      </c>
      <c r="S73" s="62">
        <f>IF(($I73      =0),0,((($K73      -$I73      )/$I73      )*100))</f>
        <v>0</v>
      </c>
      <c r="T73" s="61">
        <f>IF(($E70      =0),0,(($P70      /$E70      )*100))</f>
        <v>68.960296949427374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648016000</v>
      </c>
      <c r="C74" s="105">
        <f>SUM(C9:C15,C18:C24,C27:C30,C33,C36:C40,C43:C53,C56:C59,C62:C66,C70:C71)</f>
        <v>-1611000</v>
      </c>
      <c r="D74" s="105"/>
      <c r="E74" s="105">
        <f>$B74      +$C74      +$D74</f>
        <v>646405000</v>
      </c>
      <c r="F74" s="106">
        <f t="shared" ref="F74:O74" si="46">SUM(F9:F15,F18:F24,F27:F30,F33,F36:F40,F43:F53,F56:F59,F62:F66,F70:F71)</f>
        <v>648016000</v>
      </c>
      <c r="G74" s="107">
        <f t="shared" si="46"/>
        <v>397652000</v>
      </c>
      <c r="H74" s="106">
        <f t="shared" si="46"/>
        <v>171961000</v>
      </c>
      <c r="I74" s="107">
        <f t="shared" si="46"/>
        <v>0</v>
      </c>
      <c r="J74" s="106">
        <f t="shared" si="46"/>
        <v>164205000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336166000</v>
      </c>
      <c r="Q74" s="107">
        <f>$I74      +$K74      +$M74      +$O74</f>
        <v>0</v>
      </c>
      <c r="R74" s="61">
        <f>IF(($H74      =0),0,((($J74      -$H74      )/$H74      )*100))</f>
        <v>-4.5103250155558525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52.375766357397147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136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137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138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139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140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5100000</v>
      </c>
      <c r="D87" s="119">
        <f t="shared" si="55"/>
        <v>0</v>
      </c>
      <c r="E87" s="119">
        <f t="shared" si="55"/>
        <v>5100000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>
        <v>5100000</v>
      </c>
      <c r="D94" s="93"/>
      <c r="E94" s="93">
        <f t="shared" si="56"/>
        <v>5100000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141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5100000</v>
      </c>
      <c r="D114" s="128">
        <f t="shared" si="69"/>
        <v>0</v>
      </c>
      <c r="E114" s="128">
        <f t="shared" si="69"/>
        <v>5100000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142</v>
      </c>
      <c r="B115" s="130">
        <f>B87</f>
        <v>0</v>
      </c>
      <c r="C115" s="130">
        <f t="shared" ref="C115:Q115" si="70">C87</f>
        <v>5100000</v>
      </c>
      <c r="D115" s="130">
        <f t="shared" si="70"/>
        <v>0</v>
      </c>
      <c r="E115" s="130">
        <f t="shared" si="70"/>
        <v>5100000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143</v>
      </c>
    </row>
    <row r="118" spans="1:23" x14ac:dyDescent="0.25">
      <c r="A118" s="29" t="s">
        <v>144</v>
      </c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147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148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kkCDTQ9iUi6cyz3BHUHbo48YQeQDJprGzWvp2ZZJ30KB3hOp0gZsDDCjf4WoocRzv9600AhxKZGKvYkSOo50Ew==" saltValue="S9Gt5EEuRe8OWqVvGUjgL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2900000</v>
      </c>
      <c r="C10" s="93"/>
      <c r="D10" s="93"/>
      <c r="E10" s="93">
        <f t="shared" ref="E10:E16" si="0">$B10      +$C10      +$D10</f>
        <v>2900000</v>
      </c>
      <c r="F10" s="94">
        <v>2900000</v>
      </c>
      <c r="G10" s="95">
        <v>2900000</v>
      </c>
      <c r="H10" s="94">
        <v>2051000</v>
      </c>
      <c r="I10" s="95">
        <v>2049998</v>
      </c>
      <c r="J10" s="94">
        <v>51000</v>
      </c>
      <c r="K10" s="95">
        <v>179152</v>
      </c>
      <c r="L10" s="94"/>
      <c r="M10" s="95"/>
      <c r="N10" s="94"/>
      <c r="O10" s="95"/>
      <c r="P10" s="94">
        <f t="shared" ref="P10:P16" si="1">$H10      +$J10      +$L10      +$N10</f>
        <v>2102000</v>
      </c>
      <c r="Q10" s="95">
        <f t="shared" ref="Q10:Q16" si="2">$I10      +$K10      +$M10      +$O10</f>
        <v>2229150</v>
      </c>
      <c r="R10" s="48">
        <f t="shared" ref="R10:R16" si="3">IF(($H10      =0),0,((($J10      -$H10      )/$H10      )*100))</f>
        <v>-97.513408093612881</v>
      </c>
      <c r="S10" s="49">
        <f t="shared" ref="S10:S16" si="4">IF(($I10      =0),0,((($K10      -$I10      )/$I10      )*100))</f>
        <v>-91.260869522799538</v>
      </c>
      <c r="T10" s="48">
        <f t="shared" ref="T10:T15" si="5">IF(($E10      =0),0,(($P10      /$E10      )*100))</f>
        <v>72.482758620689651</v>
      </c>
      <c r="U10" s="50">
        <f t="shared" ref="U10:U15" si="6">IF(($E10      =0),0,(($Q10      /$E10      )*100))</f>
        <v>76.867241379310343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2900000</v>
      </c>
      <c r="C16" s="96">
        <f>SUM(C9:C15)</f>
        <v>0</v>
      </c>
      <c r="D16" s="96"/>
      <c r="E16" s="96">
        <f t="shared" si="0"/>
        <v>2900000</v>
      </c>
      <c r="F16" s="97">
        <f t="shared" ref="F16:O16" si="7">SUM(F9:F15)</f>
        <v>2900000</v>
      </c>
      <c r="G16" s="98">
        <f t="shared" si="7"/>
        <v>2900000</v>
      </c>
      <c r="H16" s="97">
        <f t="shared" si="7"/>
        <v>2051000</v>
      </c>
      <c r="I16" s="98">
        <f t="shared" si="7"/>
        <v>2049998</v>
      </c>
      <c r="J16" s="97">
        <f t="shared" si="7"/>
        <v>51000</v>
      </c>
      <c r="K16" s="98">
        <f t="shared" si="7"/>
        <v>179152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2102000</v>
      </c>
      <c r="Q16" s="98">
        <f t="shared" si="2"/>
        <v>2229150</v>
      </c>
      <c r="R16" s="52">
        <f t="shared" si="3"/>
        <v>-97.513408093612881</v>
      </c>
      <c r="S16" s="53">
        <f t="shared" si="4"/>
        <v>-91.260869522799538</v>
      </c>
      <c r="T16" s="52">
        <f>IF((SUM($E9:$E13))=0,0,(P16/(SUM($E9:$E13))*100))</f>
        <v>72.482758620689651</v>
      </c>
      <c r="U16" s="54">
        <f>IF((SUM($E9:$E13))=0,0,(Q16/(SUM($E9:$E13))*100))</f>
        <v>76.867241379310343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1550000</v>
      </c>
      <c r="C33" s="93"/>
      <c r="D33" s="93"/>
      <c r="E33" s="93">
        <f>$B33      +$C33      +$D33</f>
        <v>1550000</v>
      </c>
      <c r="F33" s="94">
        <v>1550000</v>
      </c>
      <c r="G33" s="95">
        <v>1085000</v>
      </c>
      <c r="H33" s="94">
        <v>388000</v>
      </c>
      <c r="I33" s="95">
        <v>1232946</v>
      </c>
      <c r="J33" s="94"/>
      <c r="K33" s="95">
        <v>317054</v>
      </c>
      <c r="L33" s="94"/>
      <c r="M33" s="95"/>
      <c r="N33" s="94"/>
      <c r="O33" s="95"/>
      <c r="P33" s="94">
        <f>$H33      +$J33      +$L33      +$N33</f>
        <v>388000</v>
      </c>
      <c r="Q33" s="95">
        <f>$I33      +$K33      +$M33      +$O33</f>
        <v>1550000</v>
      </c>
      <c r="R33" s="48">
        <f>IF(($H33      =0),0,((($J33      -$H33      )/$H33      )*100))</f>
        <v>-100</v>
      </c>
      <c r="S33" s="49">
        <f>IF(($I33      =0),0,((($K33      -$I33      )/$I33      )*100))</f>
        <v>-74.284842969602877</v>
      </c>
      <c r="T33" s="48">
        <f>IF(($E33      =0),0,(($P33      /$E33      )*100))</f>
        <v>25.032258064516128</v>
      </c>
      <c r="U33" s="50">
        <f>IF(($E33      =0),0,(($Q33      /$E33      )*100))</f>
        <v>100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1550000</v>
      </c>
      <c r="C34" s="96">
        <f>C33</f>
        <v>0</v>
      </c>
      <c r="D34" s="96"/>
      <c r="E34" s="96">
        <f>$B34      +$C34      +$D34</f>
        <v>1550000</v>
      </c>
      <c r="F34" s="97">
        <f t="shared" ref="F34:O34" si="17">F33</f>
        <v>1550000</v>
      </c>
      <c r="G34" s="98">
        <f t="shared" si="17"/>
        <v>1085000</v>
      </c>
      <c r="H34" s="97">
        <f t="shared" si="17"/>
        <v>388000</v>
      </c>
      <c r="I34" s="98">
        <f t="shared" si="17"/>
        <v>1232946</v>
      </c>
      <c r="J34" s="97">
        <f t="shared" si="17"/>
        <v>0</v>
      </c>
      <c r="K34" s="98">
        <f t="shared" si="17"/>
        <v>317054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388000</v>
      </c>
      <c r="Q34" s="98">
        <f>$I34      +$K34      +$M34      +$O34</f>
        <v>1550000</v>
      </c>
      <c r="R34" s="52">
        <f>IF(($H34      =0),0,((($J34      -$H34      )/$H34      )*100))</f>
        <v>-100</v>
      </c>
      <c r="S34" s="53">
        <f>IF(($I34      =0),0,((($K34      -$I34      )/$I34      )*100))</f>
        <v>-74.284842969602877</v>
      </c>
      <c r="T34" s="52">
        <f>IF($E34   =0,0,($P34   /$E34   )*100)</f>
        <v>25.032258064516128</v>
      </c>
      <c r="U34" s="54">
        <f>IF($E34   =0,0,($Q34   /$E34   )*100)</f>
        <v>100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26585000</v>
      </c>
      <c r="C37" s="93"/>
      <c r="D37" s="93"/>
      <c r="E37" s="93">
        <f t="shared" si="18"/>
        <v>26585000</v>
      </c>
      <c r="F37" s="94">
        <v>26585000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26585000</v>
      </c>
      <c r="C41" s="96">
        <f>SUM(C36:C40)</f>
        <v>0</v>
      </c>
      <c r="D41" s="96"/>
      <c r="E41" s="96">
        <f t="shared" si="18"/>
        <v>26585000</v>
      </c>
      <c r="F41" s="97">
        <f t="shared" ref="F41:O41" si="25">SUM(F36:F40)</f>
        <v>26585000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82358000</v>
      </c>
      <c r="C45" s="93"/>
      <c r="D45" s="93"/>
      <c r="E45" s="93">
        <f t="shared" si="26"/>
        <v>82358000</v>
      </c>
      <c r="F45" s="94">
        <v>82358000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75000000</v>
      </c>
      <c r="C52" s="93"/>
      <c r="D52" s="93"/>
      <c r="E52" s="93">
        <f t="shared" si="26"/>
        <v>75000000</v>
      </c>
      <c r="F52" s="94">
        <v>75000000</v>
      </c>
      <c r="G52" s="95">
        <v>55000000</v>
      </c>
      <c r="H52" s="94">
        <v>20000000</v>
      </c>
      <c r="I52" s="95">
        <v>28440840</v>
      </c>
      <c r="J52" s="94">
        <v>26906000</v>
      </c>
      <c r="K52" s="95">
        <v>18540448</v>
      </c>
      <c r="L52" s="94"/>
      <c r="M52" s="95"/>
      <c r="N52" s="94"/>
      <c r="O52" s="95"/>
      <c r="P52" s="94">
        <f t="shared" si="27"/>
        <v>46906000</v>
      </c>
      <c r="Q52" s="95">
        <f t="shared" si="28"/>
        <v>46981288</v>
      </c>
      <c r="R52" s="48">
        <f t="shared" si="29"/>
        <v>34.53</v>
      </c>
      <c r="S52" s="49">
        <f t="shared" si="30"/>
        <v>-34.810476765102578</v>
      </c>
      <c r="T52" s="48">
        <f t="shared" si="31"/>
        <v>62.541333333333341</v>
      </c>
      <c r="U52" s="50">
        <f t="shared" si="32"/>
        <v>62.641717333333332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157358000</v>
      </c>
      <c r="C54" s="96">
        <f>SUM(C43:C53)</f>
        <v>0</v>
      </c>
      <c r="D54" s="96"/>
      <c r="E54" s="96">
        <f t="shared" si="26"/>
        <v>157358000</v>
      </c>
      <c r="F54" s="97">
        <f t="shared" ref="F54:O54" si="33">SUM(F43:F53)</f>
        <v>157358000</v>
      </c>
      <c r="G54" s="98">
        <f t="shared" si="33"/>
        <v>55000000</v>
      </c>
      <c r="H54" s="97">
        <f t="shared" si="33"/>
        <v>20000000</v>
      </c>
      <c r="I54" s="98">
        <f t="shared" si="33"/>
        <v>28440840</v>
      </c>
      <c r="J54" s="97">
        <f t="shared" si="33"/>
        <v>26906000</v>
      </c>
      <c r="K54" s="98">
        <f t="shared" si="33"/>
        <v>18540448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46906000</v>
      </c>
      <c r="Q54" s="98">
        <f t="shared" si="28"/>
        <v>46981288</v>
      </c>
      <c r="R54" s="52">
        <f t="shared" si="29"/>
        <v>34.53</v>
      </c>
      <c r="S54" s="53">
        <f t="shared" si="30"/>
        <v>-34.810476765102578</v>
      </c>
      <c r="T54" s="52">
        <f>IF((+$E44+$E46+$E48+$E49+$E52) =0,0,(P54   /(+$E44+$E46+$E48+$E49+$E52) )*100)</f>
        <v>62.541333333333341</v>
      </c>
      <c r="U54" s="54">
        <f>IF((+$E44+$E46+$E48+$E49+$E52) =0,0,(Q54   /(+$E44+$E46+$E48+$E49+$E52) )*100)</f>
        <v>62.641717333333332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188393000</v>
      </c>
      <c r="C68" s="105">
        <f>SUM(C9:C15,C18:C24,C27:C30,C33,C36:C40,C43:C53,C56:C59,C62:C66)</f>
        <v>0</v>
      </c>
      <c r="D68" s="105"/>
      <c r="E68" s="105">
        <f t="shared" si="35"/>
        <v>188393000</v>
      </c>
      <c r="F68" s="106">
        <f t="shared" ref="F68:O68" si="43">SUM(F9:F15,F18:F24,F27:F30,F33,F36:F40,F43:F53,F56:F59,F62:F66)</f>
        <v>188393000</v>
      </c>
      <c r="G68" s="107">
        <f t="shared" si="43"/>
        <v>58985000</v>
      </c>
      <c r="H68" s="106">
        <f t="shared" si="43"/>
        <v>22439000</v>
      </c>
      <c r="I68" s="107">
        <f t="shared" si="43"/>
        <v>31723784</v>
      </c>
      <c r="J68" s="106">
        <f t="shared" si="43"/>
        <v>26957000</v>
      </c>
      <c r="K68" s="107">
        <f t="shared" si="43"/>
        <v>19036654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49396000</v>
      </c>
      <c r="Q68" s="107">
        <f t="shared" si="37"/>
        <v>50760438</v>
      </c>
      <c r="R68" s="61">
        <f t="shared" si="38"/>
        <v>20.13458710281207</v>
      </c>
      <c r="S68" s="62">
        <f t="shared" si="39"/>
        <v>-39.992486394435169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62.172435494021393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63.889789804908744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133616000</v>
      </c>
      <c r="C70" s="93">
        <v>-793000</v>
      </c>
      <c r="D70" s="93"/>
      <c r="E70" s="93">
        <f>$B70      +$C70      +$D70</f>
        <v>132823000</v>
      </c>
      <c r="F70" s="94">
        <v>133616000</v>
      </c>
      <c r="G70" s="95">
        <v>99847000</v>
      </c>
      <c r="H70" s="94">
        <v>14319000</v>
      </c>
      <c r="I70" s="95">
        <v>17617976</v>
      </c>
      <c r="J70" s="94">
        <v>58149000</v>
      </c>
      <c r="K70" s="95">
        <v>60195106</v>
      </c>
      <c r="L70" s="94"/>
      <c r="M70" s="95"/>
      <c r="N70" s="94"/>
      <c r="O70" s="95"/>
      <c r="P70" s="94">
        <f>$H70      +$J70      +$L70      +$N70</f>
        <v>72468000</v>
      </c>
      <c r="Q70" s="95">
        <f>$I70      +$K70      +$M70      +$O70</f>
        <v>77813082</v>
      </c>
      <c r="R70" s="48">
        <f>IF(($H70      =0),0,((($J70      -$H70      )/$H70      )*100))</f>
        <v>306.09679446888748</v>
      </c>
      <c r="S70" s="49">
        <f>IF(($I70      =0),0,((($K70      -$I70      )/$I70      )*100))</f>
        <v>241.66867976207936</v>
      </c>
      <c r="T70" s="48">
        <f>IF(($E70      =0),0,(($P70      /$E70      )*100))</f>
        <v>54.559827740677449</v>
      </c>
      <c r="U70" s="50">
        <f>IF(($E70      =0),0,(($Q70      /$E70      )*100))</f>
        <v>58.584041920450524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133616000</v>
      </c>
      <c r="C72" s="102">
        <f>SUM(C70:C71)</f>
        <v>-793000</v>
      </c>
      <c r="D72" s="102"/>
      <c r="E72" s="102">
        <f>$B72      +$C72      +$D72</f>
        <v>132823000</v>
      </c>
      <c r="F72" s="103">
        <f t="shared" ref="F72:O72" si="44">SUM(F70:F71)</f>
        <v>133616000</v>
      </c>
      <c r="G72" s="104">
        <f t="shared" si="44"/>
        <v>99847000</v>
      </c>
      <c r="H72" s="103">
        <f t="shared" si="44"/>
        <v>14319000</v>
      </c>
      <c r="I72" s="104">
        <f t="shared" si="44"/>
        <v>17617976</v>
      </c>
      <c r="J72" s="103">
        <f t="shared" si="44"/>
        <v>58149000</v>
      </c>
      <c r="K72" s="104">
        <f t="shared" si="44"/>
        <v>60195106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72468000</v>
      </c>
      <c r="Q72" s="104">
        <f>$I72      +$K72      +$M72      +$O72</f>
        <v>77813082</v>
      </c>
      <c r="R72" s="57">
        <f>IF(($H72      =0),0,((($J72      -$H72      )/$H72      )*100))</f>
        <v>306.09679446888748</v>
      </c>
      <c r="S72" s="58">
        <f>IF(($I72      =0),0,((($K72      -$I72      )/$I72      )*100))</f>
        <v>241.66867976207936</v>
      </c>
      <c r="T72" s="57">
        <f>IF(($E70      =0),0,(($P70      /$E70      )*100))</f>
        <v>54.559827740677449</v>
      </c>
      <c r="U72" s="59">
        <f>IF($E70   =0,0,($Q70   /$E70 )*100)</f>
        <v>58.584041920450524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133616000</v>
      </c>
      <c r="C73" s="105">
        <f>SUM(C70:C71)</f>
        <v>-793000</v>
      </c>
      <c r="D73" s="105"/>
      <c r="E73" s="105">
        <f>$B73      +$C73      +$D73</f>
        <v>132823000</v>
      </c>
      <c r="F73" s="106">
        <f t="shared" ref="F73:O73" si="45">SUM(F70:F71)</f>
        <v>133616000</v>
      </c>
      <c r="G73" s="107">
        <f t="shared" si="45"/>
        <v>99847000</v>
      </c>
      <c r="H73" s="106">
        <f t="shared" si="45"/>
        <v>14319000</v>
      </c>
      <c r="I73" s="107">
        <f t="shared" si="45"/>
        <v>17617976</v>
      </c>
      <c r="J73" s="106">
        <f t="shared" si="45"/>
        <v>58149000</v>
      </c>
      <c r="K73" s="107">
        <f t="shared" si="45"/>
        <v>60195106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72468000</v>
      </c>
      <c r="Q73" s="107">
        <f>$I73      +$K73      +$M73      +$O73</f>
        <v>77813082</v>
      </c>
      <c r="R73" s="61">
        <f>IF(($H73      =0),0,((($J73      -$H73      )/$H73      )*100))</f>
        <v>306.09679446888748</v>
      </c>
      <c r="S73" s="62">
        <f>IF(($I73      =0),0,((($K73      -$I73      )/$I73      )*100))</f>
        <v>241.66867976207936</v>
      </c>
      <c r="T73" s="61">
        <f>IF(($E70      =0),0,(($P70      /$E70      )*100))</f>
        <v>54.559827740677449</v>
      </c>
      <c r="U73" s="65">
        <f>IF($E70   =0,0,($Q70   /$E70 )*100)</f>
        <v>58.584041920450524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322009000</v>
      </c>
      <c r="C74" s="105">
        <f>SUM(C9:C15,C18:C24,C27:C30,C33,C36:C40,C43:C53,C56:C59,C62:C66,C70:C71)</f>
        <v>-793000</v>
      </c>
      <c r="D74" s="105"/>
      <c r="E74" s="105">
        <f>$B74      +$C74      +$D74</f>
        <v>321216000</v>
      </c>
      <c r="F74" s="106">
        <f t="shared" ref="F74:O74" si="46">SUM(F9:F15,F18:F24,F27:F30,F33,F36:F40,F43:F53,F56:F59,F62:F66,F70:F71)</f>
        <v>322009000</v>
      </c>
      <c r="G74" s="107">
        <f t="shared" si="46"/>
        <v>158832000</v>
      </c>
      <c r="H74" s="106">
        <f t="shared" si="46"/>
        <v>36758000</v>
      </c>
      <c r="I74" s="107">
        <f t="shared" si="46"/>
        <v>49341760</v>
      </c>
      <c r="J74" s="106">
        <f t="shared" si="46"/>
        <v>85106000</v>
      </c>
      <c r="K74" s="107">
        <f t="shared" si="46"/>
        <v>79231760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121864000</v>
      </c>
      <c r="Q74" s="107">
        <f>$I74      +$K74      +$M74      +$O74</f>
        <v>128573520</v>
      </c>
      <c r="R74" s="61">
        <f>IF(($H74      =0),0,((($J74      -$H74      )/$H74      )*100))</f>
        <v>131.53055117253388</v>
      </c>
      <c r="S74" s="62">
        <f>IF(($I74      =0),0,((($K74      -$I74      )/$I74      )*100))</f>
        <v>60.577490547560522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57.409091123223398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60.569888775303504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136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137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138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139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140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45233000</v>
      </c>
      <c r="C87" s="119">
        <f t="shared" si="55"/>
        <v>-35702000</v>
      </c>
      <c r="D87" s="119">
        <f t="shared" si="55"/>
        <v>0</v>
      </c>
      <c r="E87" s="119">
        <f t="shared" si="55"/>
        <v>9531000</v>
      </c>
      <c r="F87" s="119">
        <f t="shared" si="55"/>
        <v>0</v>
      </c>
      <c r="G87" s="119">
        <f t="shared" si="55"/>
        <v>0</v>
      </c>
      <c r="H87" s="119">
        <f t="shared" si="55"/>
        <v>2498000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2498000</v>
      </c>
      <c r="Q87" s="120">
        <f t="shared" si="55"/>
        <v>0</v>
      </c>
      <c r="R87" s="85">
        <f t="shared" si="55"/>
        <v>-200</v>
      </c>
      <c r="S87" s="85">
        <f t="shared" si="55"/>
        <v>0</v>
      </c>
      <c r="T87" s="86">
        <f>IF(SUM($E88:$E96) =0,0,(P87   /SUM($E88:$E96) )*100)</f>
        <v>26.209212044906096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40050000</v>
      </c>
      <c r="C91" s="93">
        <v>-31702000</v>
      </c>
      <c r="D91" s="93"/>
      <c r="E91" s="93">
        <f t="shared" si="56"/>
        <v>8348000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1183000</v>
      </c>
      <c r="C93" s="93"/>
      <c r="D93" s="93"/>
      <c r="E93" s="93">
        <f t="shared" si="56"/>
        <v>1183000</v>
      </c>
      <c r="F93" s="93">
        <v>0</v>
      </c>
      <c r="G93" s="93">
        <v>0</v>
      </c>
      <c r="H93" s="93">
        <v>1183000</v>
      </c>
      <c r="I93" s="93"/>
      <c r="J93" s="93"/>
      <c r="K93" s="93"/>
      <c r="L93" s="93"/>
      <c r="M93" s="93"/>
      <c r="N93" s="93"/>
      <c r="O93" s="93"/>
      <c r="P93" s="93">
        <f t="shared" si="57"/>
        <v>1183000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4000000</v>
      </c>
      <c r="C94" s="93">
        <v>-4000000</v>
      </c>
      <c r="D94" s="93"/>
      <c r="E94" s="93">
        <f t="shared" si="56"/>
        <v>0</v>
      </c>
      <c r="F94" s="93">
        <v>0</v>
      </c>
      <c r="G94" s="93">
        <v>0</v>
      </c>
      <c r="H94" s="93">
        <v>1315000</v>
      </c>
      <c r="I94" s="93"/>
      <c r="J94" s="93"/>
      <c r="K94" s="93"/>
      <c r="L94" s="93"/>
      <c r="M94" s="93"/>
      <c r="N94" s="93"/>
      <c r="O94" s="93"/>
      <c r="P94" s="93">
        <f t="shared" si="57"/>
        <v>1315000</v>
      </c>
      <c r="Q94" s="93">
        <f t="shared" si="58"/>
        <v>0</v>
      </c>
      <c r="R94" s="89">
        <f t="shared" si="59"/>
        <v>-100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141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45233000</v>
      </c>
      <c r="C114" s="128">
        <f t="shared" si="69"/>
        <v>-35702000</v>
      </c>
      <c r="D114" s="128">
        <f t="shared" si="69"/>
        <v>0</v>
      </c>
      <c r="E114" s="128">
        <f t="shared" si="69"/>
        <v>9531000</v>
      </c>
      <c r="F114" s="128">
        <f t="shared" si="69"/>
        <v>0</v>
      </c>
      <c r="G114" s="128">
        <f t="shared" si="69"/>
        <v>0</v>
      </c>
      <c r="H114" s="128">
        <f t="shared" si="69"/>
        <v>2498000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2498000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0.26209212044906094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142</v>
      </c>
      <c r="B115" s="130">
        <f>B87</f>
        <v>45233000</v>
      </c>
      <c r="C115" s="130">
        <f t="shared" ref="C115:Q115" si="70">C87</f>
        <v>-35702000</v>
      </c>
      <c r="D115" s="130">
        <f t="shared" si="70"/>
        <v>0</v>
      </c>
      <c r="E115" s="130">
        <f t="shared" si="70"/>
        <v>9531000</v>
      </c>
      <c r="F115" s="130">
        <f t="shared" si="70"/>
        <v>0</v>
      </c>
      <c r="G115" s="130">
        <f t="shared" si="70"/>
        <v>0</v>
      </c>
      <c r="H115" s="130">
        <f t="shared" si="70"/>
        <v>2498000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2498000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0.26209212044906094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143</v>
      </c>
    </row>
    <row r="118" spans="1:23" x14ac:dyDescent="0.25">
      <c r="A118" s="29" t="s">
        <v>144</v>
      </c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147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148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Fq5WyaBtldX8qoyirvRiwRaGVPFglxu8O7yo4uVNvkmH2psRUy7u3rSYqPToZL9gTyKg/6MzG0iJ4ocjmM/9zg==" saltValue="FU4ZA7BhgTXFOcFXksoT8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223000</v>
      </c>
      <c r="I10" s="95">
        <v>67729</v>
      </c>
      <c r="J10" s="94">
        <v>145000</v>
      </c>
      <c r="K10" s="95">
        <v>304793</v>
      </c>
      <c r="L10" s="94"/>
      <c r="M10" s="95"/>
      <c r="N10" s="94"/>
      <c r="O10" s="95"/>
      <c r="P10" s="94">
        <f t="shared" ref="P10:P16" si="1">$H10      +$J10      +$L10      +$N10</f>
        <v>368000</v>
      </c>
      <c r="Q10" s="95">
        <f t="shared" ref="Q10:Q16" si="2">$I10      +$K10      +$M10      +$O10</f>
        <v>372522</v>
      </c>
      <c r="R10" s="48">
        <f t="shared" ref="R10:R16" si="3">IF(($H10      =0),0,((($J10      -$H10      )/$H10      )*100))</f>
        <v>-34.977578475336323</v>
      </c>
      <c r="S10" s="49">
        <f t="shared" ref="S10:S16" si="4">IF(($I10      =0),0,((($K10      -$I10      )/$I10      )*100))</f>
        <v>350.01845590515137</v>
      </c>
      <c r="T10" s="48">
        <f t="shared" ref="T10:T15" si="5">IF(($E10      =0),0,(($P10      /$E10      )*100))</f>
        <v>12.266666666666666</v>
      </c>
      <c r="U10" s="50">
        <f t="shared" ref="U10:U15" si="6">IF(($E10      =0),0,(($Q10      /$E10      )*100))</f>
        <v>12.417400000000001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26162000</v>
      </c>
      <c r="C13" s="93"/>
      <c r="D13" s="93"/>
      <c r="E13" s="93">
        <f t="shared" si="0"/>
        <v>26162000</v>
      </c>
      <c r="F13" s="94">
        <v>26162000</v>
      </c>
      <c r="G13" s="95">
        <v>10492000</v>
      </c>
      <c r="H13" s="94">
        <v>6764000</v>
      </c>
      <c r="I13" s="95">
        <v>6408373</v>
      </c>
      <c r="J13" s="94">
        <v>1217000</v>
      </c>
      <c r="K13" s="95">
        <v>356284</v>
      </c>
      <c r="L13" s="94"/>
      <c r="M13" s="95"/>
      <c r="N13" s="94"/>
      <c r="O13" s="95"/>
      <c r="P13" s="94">
        <f t="shared" si="1"/>
        <v>7981000</v>
      </c>
      <c r="Q13" s="95">
        <f t="shared" si="2"/>
        <v>6764657</v>
      </c>
      <c r="R13" s="48">
        <f t="shared" si="3"/>
        <v>-82.007687758722653</v>
      </c>
      <c r="S13" s="49">
        <f t="shared" si="4"/>
        <v>-94.440336104031402</v>
      </c>
      <c r="T13" s="48">
        <f t="shared" si="5"/>
        <v>30.506077517009405</v>
      </c>
      <c r="U13" s="50">
        <f t="shared" si="6"/>
        <v>25.856803761180338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29162000</v>
      </c>
      <c r="C16" s="96">
        <f>SUM(C9:C15)</f>
        <v>0</v>
      </c>
      <c r="D16" s="96"/>
      <c r="E16" s="96">
        <f t="shared" si="0"/>
        <v>29162000</v>
      </c>
      <c r="F16" s="97">
        <f t="shared" ref="F16:O16" si="7">SUM(F9:F15)</f>
        <v>29162000</v>
      </c>
      <c r="G16" s="98">
        <f t="shared" si="7"/>
        <v>13492000</v>
      </c>
      <c r="H16" s="97">
        <f t="shared" si="7"/>
        <v>6987000</v>
      </c>
      <c r="I16" s="98">
        <f t="shared" si="7"/>
        <v>6476102</v>
      </c>
      <c r="J16" s="97">
        <f t="shared" si="7"/>
        <v>1362000</v>
      </c>
      <c r="K16" s="98">
        <f t="shared" si="7"/>
        <v>661077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8349000</v>
      </c>
      <c r="Q16" s="98">
        <f t="shared" si="2"/>
        <v>7137179</v>
      </c>
      <c r="R16" s="52">
        <f t="shared" si="3"/>
        <v>-80.506655216831263</v>
      </c>
      <c r="S16" s="53">
        <f t="shared" si="4"/>
        <v>-89.792053923795521</v>
      </c>
      <c r="T16" s="52">
        <f>IF((SUM($E9:$E13))=0,0,(P16/(SUM($E9:$E13))*100))</f>
        <v>28.629723612920927</v>
      </c>
      <c r="U16" s="54">
        <f>IF((SUM($E9:$E13))=0,0,(Q16/(SUM($E9:$E13))*100))</f>
        <v>24.474243879020644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1555000</v>
      </c>
      <c r="C33" s="93"/>
      <c r="D33" s="93"/>
      <c r="E33" s="93">
        <f>$B33      +$C33      +$D33</f>
        <v>1555000</v>
      </c>
      <c r="F33" s="94">
        <v>1555000</v>
      </c>
      <c r="G33" s="95">
        <v>1088000</v>
      </c>
      <c r="H33" s="94">
        <v>120000</v>
      </c>
      <c r="I33" s="95">
        <v>119605</v>
      </c>
      <c r="J33" s="94">
        <v>245000</v>
      </c>
      <c r="K33" s="95">
        <v>368760</v>
      </c>
      <c r="L33" s="94"/>
      <c r="M33" s="95"/>
      <c r="N33" s="94"/>
      <c r="O33" s="95"/>
      <c r="P33" s="94">
        <f>$H33      +$J33      +$L33      +$N33</f>
        <v>365000</v>
      </c>
      <c r="Q33" s="95">
        <f>$I33      +$K33      +$M33      +$O33</f>
        <v>488365</v>
      </c>
      <c r="R33" s="48">
        <f>IF(($H33      =0),0,((($J33      -$H33      )/$H33      )*100))</f>
        <v>104.16666666666667</v>
      </c>
      <c r="S33" s="49">
        <f>IF(($I33      =0),0,((($K33      -$I33      )/$I33      )*100))</f>
        <v>208.31486977969149</v>
      </c>
      <c r="T33" s="48">
        <f>IF(($E33      =0),0,(($P33      /$E33      )*100))</f>
        <v>23.472668810289392</v>
      </c>
      <c r="U33" s="50">
        <f>IF(($E33      =0),0,(($Q33      /$E33      )*100))</f>
        <v>31.406109324758841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1555000</v>
      </c>
      <c r="C34" s="96">
        <f>C33</f>
        <v>0</v>
      </c>
      <c r="D34" s="96"/>
      <c r="E34" s="96">
        <f>$B34      +$C34      +$D34</f>
        <v>1555000</v>
      </c>
      <c r="F34" s="97">
        <f t="shared" ref="F34:O34" si="17">F33</f>
        <v>1555000</v>
      </c>
      <c r="G34" s="98">
        <f t="shared" si="17"/>
        <v>1088000</v>
      </c>
      <c r="H34" s="97">
        <f t="shared" si="17"/>
        <v>120000</v>
      </c>
      <c r="I34" s="98">
        <f t="shared" si="17"/>
        <v>119605</v>
      </c>
      <c r="J34" s="97">
        <f t="shared" si="17"/>
        <v>245000</v>
      </c>
      <c r="K34" s="98">
        <f t="shared" si="17"/>
        <v>368760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365000</v>
      </c>
      <c r="Q34" s="98">
        <f>$I34      +$K34      +$M34      +$O34</f>
        <v>488365</v>
      </c>
      <c r="R34" s="52">
        <f>IF(($H34      =0),0,((($J34      -$H34      )/$H34      )*100))</f>
        <v>104.16666666666667</v>
      </c>
      <c r="S34" s="53">
        <f>IF(($I34      =0),0,((($K34      -$I34      )/$I34      )*100))</f>
        <v>208.31486977969149</v>
      </c>
      <c r="T34" s="52">
        <f>IF($E34   =0,0,($P34   /$E34   )*100)</f>
        <v>23.472668810289392</v>
      </c>
      <c r="U34" s="54">
        <f>IF($E34   =0,0,($Q34   /$E34   )*100)</f>
        <v>31.406109324758841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2924000</v>
      </c>
      <c r="C36" s="93"/>
      <c r="D36" s="93"/>
      <c r="E36" s="93">
        <f t="shared" ref="E36:E41" si="18">$B36      +$C36      +$D36</f>
        <v>2924000</v>
      </c>
      <c r="F36" s="94">
        <v>2924000</v>
      </c>
      <c r="G36" s="95">
        <v>2000000</v>
      </c>
      <c r="H36" s="94">
        <v>600000</v>
      </c>
      <c r="I36" s="95"/>
      <c r="J36" s="94">
        <v>1400000</v>
      </c>
      <c r="K36" s="95">
        <v>639073</v>
      </c>
      <c r="L36" s="94"/>
      <c r="M36" s="95"/>
      <c r="N36" s="94"/>
      <c r="O36" s="95"/>
      <c r="P36" s="94">
        <f t="shared" ref="P36:P41" si="19">$H36      +$J36      +$L36      +$N36</f>
        <v>2000000</v>
      </c>
      <c r="Q36" s="95">
        <f t="shared" ref="Q36:Q41" si="20">$I36      +$K36      +$M36      +$O36</f>
        <v>639073</v>
      </c>
      <c r="R36" s="48">
        <f t="shared" ref="R36:R41" si="21">IF(($H36      =0),0,((($J36      -$H36      )/$H36      )*100))</f>
        <v>133.33333333333331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68.399452804377574</v>
      </c>
      <c r="U36" s="50">
        <f t="shared" ref="U36:U40" si="24">IF(($E36      =0),0,(($Q36      /$E36      )*100))</f>
        <v>21.856121751025992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3141000</v>
      </c>
      <c r="C37" s="93"/>
      <c r="D37" s="93"/>
      <c r="E37" s="93">
        <f t="shared" si="18"/>
        <v>3141000</v>
      </c>
      <c r="F37" s="94">
        <v>3141000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5000000</v>
      </c>
      <c r="C39" s="93"/>
      <c r="D39" s="93"/>
      <c r="E39" s="93">
        <f t="shared" si="18"/>
        <v>5000000</v>
      </c>
      <c r="F39" s="94">
        <v>5000000</v>
      </c>
      <c r="G39" s="95">
        <v>3000000</v>
      </c>
      <c r="H39" s="94"/>
      <c r="I39" s="95"/>
      <c r="J39" s="94">
        <v>2959000</v>
      </c>
      <c r="K39" s="95">
        <v>916796</v>
      </c>
      <c r="L39" s="94"/>
      <c r="M39" s="95"/>
      <c r="N39" s="94"/>
      <c r="O39" s="95"/>
      <c r="P39" s="94">
        <f t="shared" si="19"/>
        <v>2959000</v>
      </c>
      <c r="Q39" s="95">
        <f t="shared" si="20"/>
        <v>916796</v>
      </c>
      <c r="R39" s="48">
        <f t="shared" si="21"/>
        <v>0</v>
      </c>
      <c r="S39" s="49">
        <f t="shared" si="22"/>
        <v>0</v>
      </c>
      <c r="T39" s="48">
        <f t="shared" si="23"/>
        <v>59.18</v>
      </c>
      <c r="U39" s="50">
        <f t="shared" si="24"/>
        <v>18.335920000000002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11065000</v>
      </c>
      <c r="C41" s="96">
        <f>SUM(C36:C40)</f>
        <v>0</v>
      </c>
      <c r="D41" s="96"/>
      <c r="E41" s="96">
        <f t="shared" si="18"/>
        <v>11065000</v>
      </c>
      <c r="F41" s="97">
        <f t="shared" ref="F41:O41" si="25">SUM(F36:F40)</f>
        <v>11065000</v>
      </c>
      <c r="G41" s="98">
        <f t="shared" si="25"/>
        <v>5000000</v>
      </c>
      <c r="H41" s="97">
        <f t="shared" si="25"/>
        <v>600000</v>
      </c>
      <c r="I41" s="98">
        <f t="shared" si="25"/>
        <v>0</v>
      </c>
      <c r="J41" s="97">
        <f t="shared" si="25"/>
        <v>4359000</v>
      </c>
      <c r="K41" s="98">
        <f t="shared" si="25"/>
        <v>1555869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4959000</v>
      </c>
      <c r="Q41" s="98">
        <f t="shared" si="20"/>
        <v>1555869</v>
      </c>
      <c r="R41" s="52">
        <f t="shared" si="21"/>
        <v>626.5</v>
      </c>
      <c r="S41" s="53">
        <f t="shared" si="22"/>
        <v>0</v>
      </c>
      <c r="T41" s="52">
        <f>IF((+$E36+$E39) =0,0,(P41   /(+$E36+$E39) )*100)</f>
        <v>62.58202927814235</v>
      </c>
      <c r="U41" s="54">
        <f>IF((+$E36+$E39) =0,0,(Q41   /(+$E36+$E39) )*100)</f>
        <v>19.634893992932863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50000000</v>
      </c>
      <c r="C52" s="93"/>
      <c r="D52" s="93"/>
      <c r="E52" s="93">
        <f t="shared" si="26"/>
        <v>50000000</v>
      </c>
      <c r="F52" s="94">
        <v>50000000</v>
      </c>
      <c r="G52" s="95">
        <v>35000000</v>
      </c>
      <c r="H52" s="94">
        <v>5647000</v>
      </c>
      <c r="I52" s="95"/>
      <c r="J52" s="94">
        <v>9988000</v>
      </c>
      <c r="K52" s="95">
        <v>10391632</v>
      </c>
      <c r="L52" s="94"/>
      <c r="M52" s="95"/>
      <c r="N52" s="94"/>
      <c r="O52" s="95"/>
      <c r="P52" s="94">
        <f t="shared" si="27"/>
        <v>15635000</v>
      </c>
      <c r="Q52" s="95">
        <f t="shared" si="28"/>
        <v>10391632</v>
      </c>
      <c r="R52" s="48">
        <f t="shared" si="29"/>
        <v>76.872675757039133</v>
      </c>
      <c r="S52" s="49">
        <f t="shared" si="30"/>
        <v>0</v>
      </c>
      <c r="T52" s="48">
        <f t="shared" si="31"/>
        <v>31.269999999999996</v>
      </c>
      <c r="U52" s="50">
        <f t="shared" si="32"/>
        <v>20.783264000000003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50000000</v>
      </c>
      <c r="C54" s="96">
        <f>SUM(C43:C53)</f>
        <v>0</v>
      </c>
      <c r="D54" s="96"/>
      <c r="E54" s="96">
        <f t="shared" si="26"/>
        <v>50000000</v>
      </c>
      <c r="F54" s="97">
        <f t="shared" ref="F54:O54" si="33">SUM(F43:F53)</f>
        <v>50000000</v>
      </c>
      <c r="G54" s="98">
        <f t="shared" si="33"/>
        <v>35000000</v>
      </c>
      <c r="H54" s="97">
        <f t="shared" si="33"/>
        <v>5647000</v>
      </c>
      <c r="I54" s="98">
        <f t="shared" si="33"/>
        <v>0</v>
      </c>
      <c r="J54" s="97">
        <f t="shared" si="33"/>
        <v>9988000</v>
      </c>
      <c r="K54" s="98">
        <f t="shared" si="33"/>
        <v>10391632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15635000</v>
      </c>
      <c r="Q54" s="98">
        <f t="shared" si="28"/>
        <v>10391632</v>
      </c>
      <c r="R54" s="52">
        <f t="shared" si="29"/>
        <v>76.872675757039133</v>
      </c>
      <c r="S54" s="53">
        <f t="shared" si="30"/>
        <v>0</v>
      </c>
      <c r="T54" s="52">
        <f>IF((+$E44+$E46+$E48+$E49+$E52) =0,0,(P54   /(+$E44+$E46+$E48+$E49+$E52) )*100)</f>
        <v>31.269999999999996</v>
      </c>
      <c r="U54" s="54">
        <f>IF((+$E44+$E46+$E48+$E49+$E52) =0,0,(Q54   /(+$E44+$E46+$E48+$E49+$E52) )*100)</f>
        <v>20.783264000000003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91782000</v>
      </c>
      <c r="C68" s="105">
        <f>SUM(C9:C15,C18:C24,C27:C30,C33,C36:C40,C43:C53,C56:C59,C62:C66)</f>
        <v>0</v>
      </c>
      <c r="D68" s="105"/>
      <c r="E68" s="105">
        <f t="shared" si="35"/>
        <v>91782000</v>
      </c>
      <c r="F68" s="106">
        <f t="shared" ref="F68:O68" si="43">SUM(F9:F15,F18:F24,F27:F30,F33,F36:F40,F43:F53,F56:F59,F62:F66)</f>
        <v>91782000</v>
      </c>
      <c r="G68" s="107">
        <f t="shared" si="43"/>
        <v>54580000</v>
      </c>
      <c r="H68" s="106">
        <f t="shared" si="43"/>
        <v>13354000</v>
      </c>
      <c r="I68" s="107">
        <f t="shared" si="43"/>
        <v>6595707</v>
      </c>
      <c r="J68" s="106">
        <f t="shared" si="43"/>
        <v>15954000</v>
      </c>
      <c r="K68" s="107">
        <f t="shared" si="43"/>
        <v>12977338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29308000</v>
      </c>
      <c r="Q68" s="107">
        <f t="shared" si="37"/>
        <v>19573045</v>
      </c>
      <c r="R68" s="61">
        <f t="shared" si="38"/>
        <v>19.469821776246818</v>
      </c>
      <c r="S68" s="62">
        <f t="shared" si="39"/>
        <v>96.754313070607907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33.063706411254387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22.081254724111869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112804000</v>
      </c>
      <c r="C70" s="93">
        <v>-138000</v>
      </c>
      <c r="D70" s="93"/>
      <c r="E70" s="93">
        <f>$B70      +$C70      +$D70</f>
        <v>112666000</v>
      </c>
      <c r="F70" s="94">
        <v>112804000</v>
      </c>
      <c r="G70" s="95">
        <v>92804000</v>
      </c>
      <c r="H70" s="94">
        <v>24362000</v>
      </c>
      <c r="I70" s="95">
        <v>12072134</v>
      </c>
      <c r="J70" s="94">
        <v>28204000</v>
      </c>
      <c r="K70" s="95">
        <v>31335486</v>
      </c>
      <c r="L70" s="94"/>
      <c r="M70" s="95"/>
      <c r="N70" s="94"/>
      <c r="O70" s="95"/>
      <c r="P70" s="94">
        <f>$H70      +$J70      +$L70      +$N70</f>
        <v>52566000</v>
      </c>
      <c r="Q70" s="95">
        <f>$I70      +$K70      +$M70      +$O70</f>
        <v>43407620</v>
      </c>
      <c r="R70" s="48">
        <f>IF(($H70      =0),0,((($J70      -$H70      )/$H70      )*100))</f>
        <v>15.770462195222068</v>
      </c>
      <c r="S70" s="49">
        <f>IF(($I70      =0),0,((($K70      -$I70      )/$I70      )*100))</f>
        <v>159.5687390481252</v>
      </c>
      <c r="T70" s="48">
        <f>IF(($E70      =0),0,(($P70      /$E70      )*100))</f>
        <v>46.65648909165143</v>
      </c>
      <c r="U70" s="50">
        <f>IF(($E70      =0),0,(($Q70      /$E70      )*100))</f>
        <v>38.52770134734525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112804000</v>
      </c>
      <c r="C72" s="102">
        <f>SUM(C70:C71)</f>
        <v>-138000</v>
      </c>
      <c r="D72" s="102"/>
      <c r="E72" s="102">
        <f>$B72      +$C72      +$D72</f>
        <v>112666000</v>
      </c>
      <c r="F72" s="103">
        <f t="shared" ref="F72:O72" si="44">SUM(F70:F71)</f>
        <v>112804000</v>
      </c>
      <c r="G72" s="104">
        <f t="shared" si="44"/>
        <v>92804000</v>
      </c>
      <c r="H72" s="103">
        <f t="shared" si="44"/>
        <v>24362000</v>
      </c>
      <c r="I72" s="104">
        <f t="shared" si="44"/>
        <v>12072134</v>
      </c>
      <c r="J72" s="103">
        <f t="shared" si="44"/>
        <v>28204000</v>
      </c>
      <c r="K72" s="104">
        <f t="shared" si="44"/>
        <v>31335486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52566000</v>
      </c>
      <c r="Q72" s="104">
        <f>$I72      +$K72      +$M72      +$O72</f>
        <v>43407620</v>
      </c>
      <c r="R72" s="57">
        <f>IF(($H72      =0),0,((($J72      -$H72      )/$H72      )*100))</f>
        <v>15.770462195222068</v>
      </c>
      <c r="S72" s="58">
        <f>IF(($I72      =0),0,((($K72      -$I72      )/$I72      )*100))</f>
        <v>159.5687390481252</v>
      </c>
      <c r="T72" s="57">
        <f>IF(($E70      =0),0,(($P70      /$E70      )*100))</f>
        <v>46.65648909165143</v>
      </c>
      <c r="U72" s="59">
        <f>IF($E70   =0,0,($Q70   /$E70 )*100)</f>
        <v>38.52770134734525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112804000</v>
      </c>
      <c r="C73" s="105">
        <f>SUM(C70:C71)</f>
        <v>-138000</v>
      </c>
      <c r="D73" s="105"/>
      <c r="E73" s="105">
        <f>$B73      +$C73      +$D73</f>
        <v>112666000</v>
      </c>
      <c r="F73" s="106">
        <f t="shared" ref="F73:O73" si="45">SUM(F70:F71)</f>
        <v>112804000</v>
      </c>
      <c r="G73" s="107">
        <f t="shared" si="45"/>
        <v>92804000</v>
      </c>
      <c r="H73" s="106">
        <f t="shared" si="45"/>
        <v>24362000</v>
      </c>
      <c r="I73" s="107">
        <f t="shared" si="45"/>
        <v>12072134</v>
      </c>
      <c r="J73" s="106">
        <f t="shared" si="45"/>
        <v>28204000</v>
      </c>
      <c r="K73" s="107">
        <f t="shared" si="45"/>
        <v>31335486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52566000</v>
      </c>
      <c r="Q73" s="107">
        <f>$I73      +$K73      +$M73      +$O73</f>
        <v>43407620</v>
      </c>
      <c r="R73" s="61">
        <f>IF(($H73      =0),0,((($J73      -$H73      )/$H73      )*100))</f>
        <v>15.770462195222068</v>
      </c>
      <c r="S73" s="62">
        <f>IF(($I73      =0),0,((($K73      -$I73      )/$I73      )*100))</f>
        <v>159.5687390481252</v>
      </c>
      <c r="T73" s="61">
        <f>IF(($E70      =0),0,(($P70      /$E70      )*100))</f>
        <v>46.65648909165143</v>
      </c>
      <c r="U73" s="65">
        <f>IF($E70   =0,0,($Q70   /$E70 )*100)</f>
        <v>38.52770134734525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204586000</v>
      </c>
      <c r="C74" s="105">
        <f>SUM(C9:C15,C18:C24,C27:C30,C33,C36:C40,C43:C53,C56:C59,C62:C66,C70:C71)</f>
        <v>-138000</v>
      </c>
      <c r="D74" s="105"/>
      <c r="E74" s="105">
        <f>$B74      +$C74      +$D74</f>
        <v>204448000</v>
      </c>
      <c r="F74" s="106">
        <f t="shared" ref="F74:O74" si="46">SUM(F9:F15,F18:F24,F27:F30,F33,F36:F40,F43:F53,F56:F59,F62:F66,F70:F71)</f>
        <v>204586000</v>
      </c>
      <c r="G74" s="107">
        <f t="shared" si="46"/>
        <v>147384000</v>
      </c>
      <c r="H74" s="106">
        <f t="shared" si="46"/>
        <v>37716000</v>
      </c>
      <c r="I74" s="107">
        <f t="shared" si="46"/>
        <v>18667841</v>
      </c>
      <c r="J74" s="106">
        <f t="shared" si="46"/>
        <v>44158000</v>
      </c>
      <c r="K74" s="107">
        <f t="shared" si="46"/>
        <v>44312824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81874000</v>
      </c>
      <c r="Q74" s="107">
        <f>$I74      +$K74      +$M74      +$O74</f>
        <v>62980665</v>
      </c>
      <c r="R74" s="61">
        <f>IF(($H74      =0),0,((($J74      -$H74      )/$H74      )*100))</f>
        <v>17.08028422950472</v>
      </c>
      <c r="S74" s="62">
        <f>IF(($I74      =0),0,((($K74      -$I74      )/$I74      )*100))</f>
        <v>137.37519512834933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40.671213618999836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31.285879278912311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136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137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138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139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140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22820000</v>
      </c>
      <c r="C87" s="119">
        <f t="shared" si="55"/>
        <v>0</v>
      </c>
      <c r="D87" s="119">
        <f t="shared" si="55"/>
        <v>0</v>
      </c>
      <c r="E87" s="119">
        <f t="shared" si="55"/>
        <v>22820000</v>
      </c>
      <c r="F87" s="119">
        <f t="shared" si="55"/>
        <v>0</v>
      </c>
      <c r="G87" s="119">
        <f t="shared" si="55"/>
        <v>0</v>
      </c>
      <c r="H87" s="119">
        <f t="shared" si="55"/>
        <v>1400000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1400000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6.1349693251533743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21420000</v>
      </c>
      <c r="C91" s="93"/>
      <c r="D91" s="93"/>
      <c r="E91" s="93">
        <f t="shared" si="56"/>
        <v>21420000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1400000</v>
      </c>
      <c r="C93" s="93"/>
      <c r="D93" s="93"/>
      <c r="E93" s="93">
        <f t="shared" si="56"/>
        <v>1400000</v>
      </c>
      <c r="F93" s="93">
        <v>0</v>
      </c>
      <c r="G93" s="93">
        <v>0</v>
      </c>
      <c r="H93" s="93">
        <v>1400000</v>
      </c>
      <c r="I93" s="93"/>
      <c r="J93" s="93"/>
      <c r="K93" s="93"/>
      <c r="L93" s="93"/>
      <c r="M93" s="93"/>
      <c r="N93" s="93"/>
      <c r="O93" s="93"/>
      <c r="P93" s="93">
        <f t="shared" si="57"/>
        <v>1400000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141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22820000</v>
      </c>
      <c r="C114" s="128">
        <f t="shared" si="69"/>
        <v>0</v>
      </c>
      <c r="D114" s="128">
        <f t="shared" si="69"/>
        <v>0</v>
      </c>
      <c r="E114" s="128">
        <f t="shared" si="69"/>
        <v>22820000</v>
      </c>
      <c r="F114" s="128">
        <f t="shared" si="69"/>
        <v>0</v>
      </c>
      <c r="G114" s="128">
        <f t="shared" si="69"/>
        <v>0</v>
      </c>
      <c r="H114" s="128">
        <f t="shared" si="69"/>
        <v>1400000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1400000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6.1349693251533742E-2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142</v>
      </c>
      <c r="B115" s="130">
        <f>B87</f>
        <v>22820000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22820000</v>
      </c>
      <c r="F115" s="130">
        <f t="shared" si="70"/>
        <v>0</v>
      </c>
      <c r="G115" s="130">
        <f t="shared" si="70"/>
        <v>0</v>
      </c>
      <c r="H115" s="130">
        <f t="shared" si="70"/>
        <v>1400000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1400000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6.1349693251533742E-2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143</v>
      </c>
    </row>
    <row r="118" spans="1:23" x14ac:dyDescent="0.25">
      <c r="A118" s="29" t="s">
        <v>144</v>
      </c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147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148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LwkIJY6yInfqH8chsGxnJuLiaw0h2nlD4jBzPsJRwtc+Y/OqNqi/ZCOaHJRivDeSFknKsKlu9YeWMAkeyfA+Yg==" saltValue="ngV629IGLZLMLdF2rmAg9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3800000</v>
      </c>
      <c r="C10" s="93"/>
      <c r="D10" s="93"/>
      <c r="E10" s="93">
        <f t="shared" ref="E10:E16" si="0">$B10      +$C10      +$D10</f>
        <v>3800000</v>
      </c>
      <c r="F10" s="94">
        <v>3800000</v>
      </c>
      <c r="G10" s="95">
        <v>3800000</v>
      </c>
      <c r="H10" s="94"/>
      <c r="I10" s="95"/>
      <c r="J10" s="94"/>
      <c r="K10" s="95"/>
      <c r="L10" s="94"/>
      <c r="M10" s="95"/>
      <c r="N10" s="94"/>
      <c r="O10" s="95"/>
      <c r="P10" s="94">
        <f t="shared" ref="P10:P16" si="1">$H10      +$J10      +$L10      +$N10</f>
        <v>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3800000</v>
      </c>
      <c r="C16" s="96">
        <f>SUM(C9:C15)</f>
        <v>0</v>
      </c>
      <c r="D16" s="96"/>
      <c r="E16" s="96">
        <f t="shared" si="0"/>
        <v>3800000</v>
      </c>
      <c r="F16" s="97">
        <f t="shared" ref="F16:O16" si="7">SUM(F9:F15)</f>
        <v>3800000</v>
      </c>
      <c r="G16" s="98">
        <f t="shared" si="7"/>
        <v>3800000</v>
      </c>
      <c r="H16" s="97">
        <f t="shared" si="7"/>
        <v>0</v>
      </c>
      <c r="I16" s="98">
        <f t="shared" si="7"/>
        <v>0</v>
      </c>
      <c r="J16" s="97">
        <f t="shared" si="7"/>
        <v>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0</v>
      </c>
      <c r="Q16" s="98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IF((SUM($E9:$E13))=0,0,(P16/(SUM($E9:$E13))*100))</f>
        <v>0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1314000</v>
      </c>
      <c r="C33" s="93"/>
      <c r="D33" s="93"/>
      <c r="E33" s="93">
        <f>$B33      +$C33      +$D33</f>
        <v>1314000</v>
      </c>
      <c r="F33" s="94">
        <v>1314000</v>
      </c>
      <c r="G33" s="95">
        <v>920000</v>
      </c>
      <c r="H33" s="94">
        <v>178000</v>
      </c>
      <c r="I33" s="95"/>
      <c r="J33" s="94">
        <v>190000</v>
      </c>
      <c r="K33" s="95"/>
      <c r="L33" s="94"/>
      <c r="M33" s="95"/>
      <c r="N33" s="94"/>
      <c r="O33" s="95"/>
      <c r="P33" s="94">
        <f>$H33      +$J33      +$L33      +$N33</f>
        <v>368000</v>
      </c>
      <c r="Q33" s="95">
        <f>$I33      +$K33      +$M33      +$O33</f>
        <v>0</v>
      </c>
      <c r="R33" s="48">
        <f>IF(($H33      =0),0,((($J33      -$H33      )/$H33      )*100))</f>
        <v>6.7415730337078648</v>
      </c>
      <c r="S33" s="49">
        <f>IF(($I33      =0),0,((($K33      -$I33      )/$I33      )*100))</f>
        <v>0</v>
      </c>
      <c r="T33" s="48">
        <f>IF(($E33      =0),0,(($P33      /$E33      )*100))</f>
        <v>28.006088280060879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1314000</v>
      </c>
      <c r="C34" s="96">
        <f>C33</f>
        <v>0</v>
      </c>
      <c r="D34" s="96"/>
      <c r="E34" s="96">
        <f>$B34      +$C34      +$D34</f>
        <v>1314000</v>
      </c>
      <c r="F34" s="97">
        <f t="shared" ref="F34:O34" si="17">F33</f>
        <v>1314000</v>
      </c>
      <c r="G34" s="98">
        <f t="shared" si="17"/>
        <v>920000</v>
      </c>
      <c r="H34" s="97">
        <f t="shared" si="17"/>
        <v>178000</v>
      </c>
      <c r="I34" s="98">
        <f t="shared" si="17"/>
        <v>0</v>
      </c>
      <c r="J34" s="97">
        <f t="shared" si="17"/>
        <v>190000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368000</v>
      </c>
      <c r="Q34" s="98">
        <f>$I34      +$K34      +$M34      +$O34</f>
        <v>0</v>
      </c>
      <c r="R34" s="52">
        <f>IF(($H34      =0),0,((($J34      -$H34      )/$H34      )*100))</f>
        <v>6.7415730337078648</v>
      </c>
      <c r="S34" s="53">
        <f>IF(($I34      =0),0,((($K34      -$I34      )/$I34      )*100))</f>
        <v>0</v>
      </c>
      <c r="T34" s="52">
        <f>IF($E34   =0,0,($P34   /$E34   )*100)</f>
        <v>28.006088280060879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5434000</v>
      </c>
      <c r="C37" s="93"/>
      <c r="D37" s="93"/>
      <c r="E37" s="93">
        <f t="shared" si="18"/>
        <v>5434000</v>
      </c>
      <c r="F37" s="94">
        <v>5434000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5434000</v>
      </c>
      <c r="C41" s="96">
        <f>SUM(C36:C40)</f>
        <v>0</v>
      </c>
      <c r="D41" s="96"/>
      <c r="E41" s="96">
        <f t="shared" si="18"/>
        <v>5434000</v>
      </c>
      <c r="F41" s="97">
        <f t="shared" ref="F41:O41" si="25">SUM(F36:F40)</f>
        <v>5434000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30000000</v>
      </c>
      <c r="C52" s="93"/>
      <c r="D52" s="93"/>
      <c r="E52" s="93">
        <f t="shared" si="26"/>
        <v>30000000</v>
      </c>
      <c r="F52" s="94">
        <v>30000000</v>
      </c>
      <c r="G52" s="95">
        <v>25000000</v>
      </c>
      <c r="H52" s="94">
        <v>5081000</v>
      </c>
      <c r="I52" s="95"/>
      <c r="J52" s="94">
        <v>1358000</v>
      </c>
      <c r="K52" s="95"/>
      <c r="L52" s="94"/>
      <c r="M52" s="95"/>
      <c r="N52" s="94"/>
      <c r="O52" s="95"/>
      <c r="P52" s="94">
        <f t="shared" si="27"/>
        <v>6439000</v>
      </c>
      <c r="Q52" s="95">
        <f t="shared" si="28"/>
        <v>0</v>
      </c>
      <c r="R52" s="48">
        <f t="shared" si="29"/>
        <v>-73.27297776028341</v>
      </c>
      <c r="S52" s="49">
        <f t="shared" si="30"/>
        <v>0</v>
      </c>
      <c r="T52" s="48">
        <f t="shared" si="31"/>
        <v>21.463333333333335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30000000</v>
      </c>
      <c r="C54" s="96">
        <f>SUM(C43:C53)</f>
        <v>0</v>
      </c>
      <c r="D54" s="96"/>
      <c r="E54" s="96">
        <f t="shared" si="26"/>
        <v>30000000</v>
      </c>
      <c r="F54" s="97">
        <f t="shared" ref="F54:O54" si="33">SUM(F43:F53)</f>
        <v>30000000</v>
      </c>
      <c r="G54" s="98">
        <f t="shared" si="33"/>
        <v>25000000</v>
      </c>
      <c r="H54" s="97">
        <f t="shared" si="33"/>
        <v>5081000</v>
      </c>
      <c r="I54" s="98">
        <f t="shared" si="33"/>
        <v>0</v>
      </c>
      <c r="J54" s="97">
        <f t="shared" si="33"/>
        <v>1358000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6439000</v>
      </c>
      <c r="Q54" s="98">
        <f t="shared" si="28"/>
        <v>0</v>
      </c>
      <c r="R54" s="52">
        <f t="shared" si="29"/>
        <v>-73.27297776028341</v>
      </c>
      <c r="S54" s="53">
        <f t="shared" si="30"/>
        <v>0</v>
      </c>
      <c r="T54" s="52">
        <f>IF((+$E44+$E46+$E48+$E49+$E52) =0,0,(P54   /(+$E44+$E46+$E48+$E49+$E52) )*100)</f>
        <v>21.463333333333335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40548000</v>
      </c>
      <c r="C68" s="105">
        <f>SUM(C9:C15,C18:C24,C27:C30,C33,C36:C40,C43:C53,C56:C59,C62:C66)</f>
        <v>0</v>
      </c>
      <c r="D68" s="105"/>
      <c r="E68" s="105">
        <f t="shared" si="35"/>
        <v>40548000</v>
      </c>
      <c r="F68" s="106">
        <f t="shared" ref="F68:O68" si="43">SUM(F9:F15,F18:F24,F27:F30,F33,F36:F40,F43:F53,F56:F59,F62:F66)</f>
        <v>40548000</v>
      </c>
      <c r="G68" s="107">
        <f t="shared" si="43"/>
        <v>29720000</v>
      </c>
      <c r="H68" s="106">
        <f t="shared" si="43"/>
        <v>5259000</v>
      </c>
      <c r="I68" s="107">
        <f t="shared" si="43"/>
        <v>0</v>
      </c>
      <c r="J68" s="106">
        <f t="shared" si="43"/>
        <v>1548000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6807000</v>
      </c>
      <c r="Q68" s="107">
        <f t="shared" si="37"/>
        <v>0</v>
      </c>
      <c r="R68" s="61">
        <f t="shared" si="38"/>
        <v>-70.564746149458074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19.385430312695792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32351000</v>
      </c>
      <c r="C70" s="93">
        <v>-87000</v>
      </c>
      <c r="D70" s="93"/>
      <c r="E70" s="93">
        <f>$B70      +$C70      +$D70</f>
        <v>32264000</v>
      </c>
      <c r="F70" s="94">
        <v>32351000</v>
      </c>
      <c r="G70" s="95">
        <v>27366000</v>
      </c>
      <c r="H70" s="94">
        <v>3923000</v>
      </c>
      <c r="I70" s="95"/>
      <c r="J70" s="94">
        <v>14207000</v>
      </c>
      <c r="K70" s="95"/>
      <c r="L70" s="94"/>
      <c r="M70" s="95"/>
      <c r="N70" s="94"/>
      <c r="O70" s="95"/>
      <c r="P70" s="94">
        <f>$H70      +$J70      +$L70      +$N70</f>
        <v>18130000</v>
      </c>
      <c r="Q70" s="95">
        <f>$I70      +$K70      +$M70      +$O70</f>
        <v>0</v>
      </c>
      <c r="R70" s="48">
        <f>IF(($H70      =0),0,((($J70      -$H70      )/$H70      )*100))</f>
        <v>262.14631659444302</v>
      </c>
      <c r="S70" s="49">
        <f>IF(($I70      =0),0,((($K70      -$I70      )/$I70      )*100))</f>
        <v>0</v>
      </c>
      <c r="T70" s="48">
        <f>IF(($E70      =0),0,(($P70      /$E70      )*100))</f>
        <v>56.192660550458719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32351000</v>
      </c>
      <c r="C72" s="102">
        <f>SUM(C70:C71)</f>
        <v>-87000</v>
      </c>
      <c r="D72" s="102"/>
      <c r="E72" s="102">
        <f>$B72      +$C72      +$D72</f>
        <v>32264000</v>
      </c>
      <c r="F72" s="103">
        <f t="shared" ref="F72:O72" si="44">SUM(F70:F71)</f>
        <v>32351000</v>
      </c>
      <c r="G72" s="104">
        <f t="shared" si="44"/>
        <v>27366000</v>
      </c>
      <c r="H72" s="103">
        <f t="shared" si="44"/>
        <v>3923000</v>
      </c>
      <c r="I72" s="104">
        <f t="shared" si="44"/>
        <v>0</v>
      </c>
      <c r="J72" s="103">
        <f t="shared" si="44"/>
        <v>14207000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18130000</v>
      </c>
      <c r="Q72" s="104">
        <f>$I72      +$K72      +$M72      +$O72</f>
        <v>0</v>
      </c>
      <c r="R72" s="57">
        <f>IF(($H72      =0),0,((($J72      -$H72      )/$H72      )*100))</f>
        <v>262.14631659444302</v>
      </c>
      <c r="S72" s="58">
        <f>IF(($I72      =0),0,((($K72      -$I72      )/$I72      )*100))</f>
        <v>0</v>
      </c>
      <c r="T72" s="57">
        <f>IF(($E70      =0),0,(($P70      /$E70      )*100))</f>
        <v>56.192660550458719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32351000</v>
      </c>
      <c r="C73" s="105">
        <f>SUM(C70:C71)</f>
        <v>-87000</v>
      </c>
      <c r="D73" s="105"/>
      <c r="E73" s="105">
        <f>$B73      +$C73      +$D73</f>
        <v>32264000</v>
      </c>
      <c r="F73" s="106">
        <f t="shared" ref="F73:O73" si="45">SUM(F70:F71)</f>
        <v>32351000</v>
      </c>
      <c r="G73" s="107">
        <f t="shared" si="45"/>
        <v>27366000</v>
      </c>
      <c r="H73" s="106">
        <f t="shared" si="45"/>
        <v>3923000</v>
      </c>
      <c r="I73" s="107">
        <f t="shared" si="45"/>
        <v>0</v>
      </c>
      <c r="J73" s="106">
        <f t="shared" si="45"/>
        <v>14207000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18130000</v>
      </c>
      <c r="Q73" s="107">
        <f>$I73      +$K73      +$M73      +$O73</f>
        <v>0</v>
      </c>
      <c r="R73" s="61">
        <f>IF(($H73      =0),0,((($J73      -$H73      )/$H73      )*100))</f>
        <v>262.14631659444302</v>
      </c>
      <c r="S73" s="62">
        <f>IF(($I73      =0),0,((($K73      -$I73      )/$I73      )*100))</f>
        <v>0</v>
      </c>
      <c r="T73" s="61">
        <f>IF(($E70      =0),0,(($P70      /$E70      )*100))</f>
        <v>56.192660550458719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72899000</v>
      </c>
      <c r="C74" s="105">
        <f>SUM(C9:C15,C18:C24,C27:C30,C33,C36:C40,C43:C53,C56:C59,C62:C66,C70:C71)</f>
        <v>-87000</v>
      </c>
      <c r="D74" s="105"/>
      <c r="E74" s="105">
        <f>$B74      +$C74      +$D74</f>
        <v>72812000</v>
      </c>
      <c r="F74" s="106">
        <f t="shared" ref="F74:O74" si="46">SUM(F9:F15,F18:F24,F27:F30,F33,F36:F40,F43:F53,F56:F59,F62:F66,F70:F71)</f>
        <v>72899000</v>
      </c>
      <c r="G74" s="107">
        <f t="shared" si="46"/>
        <v>57086000</v>
      </c>
      <c r="H74" s="106">
        <f t="shared" si="46"/>
        <v>9182000</v>
      </c>
      <c r="I74" s="107">
        <f t="shared" si="46"/>
        <v>0</v>
      </c>
      <c r="J74" s="106">
        <f t="shared" si="46"/>
        <v>15755000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24937000</v>
      </c>
      <c r="Q74" s="107">
        <f>$I74      +$K74      +$M74      +$O74</f>
        <v>0</v>
      </c>
      <c r="R74" s="61">
        <f>IF(($H74      =0),0,((($J74      -$H74      )/$H74      )*100))</f>
        <v>71.585711174036163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37.010596930748903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136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137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138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139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140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15901000</v>
      </c>
      <c r="C87" s="119">
        <f t="shared" si="55"/>
        <v>0</v>
      </c>
      <c r="D87" s="119">
        <f t="shared" si="55"/>
        <v>0</v>
      </c>
      <c r="E87" s="119">
        <f t="shared" si="55"/>
        <v>15901000</v>
      </c>
      <c r="F87" s="119">
        <f t="shared" si="55"/>
        <v>0</v>
      </c>
      <c r="G87" s="119">
        <f t="shared" si="55"/>
        <v>0</v>
      </c>
      <c r="H87" s="119">
        <f t="shared" si="55"/>
        <v>1189000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1189000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7.4775171372869629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14712000</v>
      </c>
      <c r="C91" s="93"/>
      <c r="D91" s="93"/>
      <c r="E91" s="93">
        <f t="shared" si="56"/>
        <v>14712000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1189000</v>
      </c>
      <c r="C93" s="93"/>
      <c r="D93" s="93"/>
      <c r="E93" s="93">
        <f t="shared" si="56"/>
        <v>1189000</v>
      </c>
      <c r="F93" s="93">
        <v>0</v>
      </c>
      <c r="G93" s="93">
        <v>0</v>
      </c>
      <c r="H93" s="93">
        <v>1189000</v>
      </c>
      <c r="I93" s="93"/>
      <c r="J93" s="93"/>
      <c r="K93" s="93"/>
      <c r="L93" s="93"/>
      <c r="M93" s="93"/>
      <c r="N93" s="93"/>
      <c r="O93" s="93"/>
      <c r="P93" s="93">
        <f t="shared" si="57"/>
        <v>1189000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141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15901000</v>
      </c>
      <c r="C114" s="128">
        <f t="shared" si="69"/>
        <v>0</v>
      </c>
      <c r="D114" s="128">
        <f t="shared" si="69"/>
        <v>0</v>
      </c>
      <c r="E114" s="128">
        <f t="shared" si="69"/>
        <v>15901000</v>
      </c>
      <c r="F114" s="128">
        <f t="shared" si="69"/>
        <v>0</v>
      </c>
      <c r="G114" s="128">
        <f t="shared" si="69"/>
        <v>0</v>
      </c>
      <c r="H114" s="128">
        <f t="shared" si="69"/>
        <v>1189000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1189000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7.4775171372869625E-2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142</v>
      </c>
      <c r="B115" s="130">
        <f>B87</f>
        <v>15901000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15901000</v>
      </c>
      <c r="F115" s="130">
        <f t="shared" si="70"/>
        <v>0</v>
      </c>
      <c r="G115" s="130">
        <f t="shared" si="70"/>
        <v>0</v>
      </c>
      <c r="H115" s="130">
        <f t="shared" si="70"/>
        <v>1189000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1189000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7.4775171372869625E-2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143</v>
      </c>
    </row>
    <row r="118" spans="1:23" x14ac:dyDescent="0.25">
      <c r="A118" s="29" t="s">
        <v>144</v>
      </c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147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148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XqJDHBSRjEvuO1/Bs7Jfobtp5T9S7rDSCO3hoFQfc+gfrMuFWc46qLMAi3grsQMDDOxJdw+mY2KD1AtqFtNhuw==" saltValue="gjJuUKb4oShbg/0Pvh7fK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432000</v>
      </c>
      <c r="I10" s="95"/>
      <c r="J10" s="94">
        <v>819000</v>
      </c>
      <c r="K10" s="95"/>
      <c r="L10" s="94"/>
      <c r="M10" s="95"/>
      <c r="N10" s="94"/>
      <c r="O10" s="95"/>
      <c r="P10" s="94">
        <f t="shared" ref="P10:P16" si="1">$H10      +$J10      +$L10      +$N10</f>
        <v>1251000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89.583333333333343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41.699999999999996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5000000</v>
      </c>
      <c r="C13" s="93"/>
      <c r="D13" s="93"/>
      <c r="E13" s="93">
        <f t="shared" si="0"/>
        <v>5000000</v>
      </c>
      <c r="F13" s="94">
        <v>5000000</v>
      </c>
      <c r="G13" s="95">
        <v>5000000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8000000</v>
      </c>
      <c r="C16" s="96">
        <f>SUM(C9:C15)</f>
        <v>0</v>
      </c>
      <c r="D16" s="96"/>
      <c r="E16" s="96">
        <f t="shared" si="0"/>
        <v>8000000</v>
      </c>
      <c r="F16" s="97">
        <f t="shared" ref="F16:O16" si="7">SUM(F9:F15)</f>
        <v>8000000</v>
      </c>
      <c r="G16" s="98">
        <f t="shared" si="7"/>
        <v>8000000</v>
      </c>
      <c r="H16" s="97">
        <f t="shared" si="7"/>
        <v>432000</v>
      </c>
      <c r="I16" s="98">
        <f t="shared" si="7"/>
        <v>0</v>
      </c>
      <c r="J16" s="97">
        <f t="shared" si="7"/>
        <v>819000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1251000</v>
      </c>
      <c r="Q16" s="98">
        <f t="shared" si="2"/>
        <v>0</v>
      </c>
      <c r="R16" s="52">
        <f t="shared" si="3"/>
        <v>89.583333333333343</v>
      </c>
      <c r="S16" s="53">
        <f t="shared" si="4"/>
        <v>0</v>
      </c>
      <c r="T16" s="52">
        <f>IF((SUM($E9:$E13))=0,0,(P16/(SUM($E9:$E13))*100))</f>
        <v>15.637499999999999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2177000</v>
      </c>
      <c r="C33" s="93"/>
      <c r="D33" s="93"/>
      <c r="E33" s="93">
        <f>$B33      +$C33      +$D33</f>
        <v>2177000</v>
      </c>
      <c r="F33" s="94">
        <v>2177000</v>
      </c>
      <c r="G33" s="95">
        <v>544000</v>
      </c>
      <c r="H33" s="94">
        <v>60000</v>
      </c>
      <c r="I33" s="95"/>
      <c r="J33" s="94"/>
      <c r="K33" s="95"/>
      <c r="L33" s="94"/>
      <c r="M33" s="95"/>
      <c r="N33" s="94"/>
      <c r="O33" s="95"/>
      <c r="P33" s="94">
        <f>$H33      +$J33      +$L33      +$N33</f>
        <v>60000</v>
      </c>
      <c r="Q33" s="95">
        <f>$I33      +$K33      +$M33      +$O33</f>
        <v>0</v>
      </c>
      <c r="R33" s="48">
        <f>IF(($H33      =0),0,((($J33      -$H33      )/$H33      )*100))</f>
        <v>-100</v>
      </c>
      <c r="S33" s="49">
        <f>IF(($I33      =0),0,((($K33      -$I33      )/$I33      )*100))</f>
        <v>0</v>
      </c>
      <c r="T33" s="48">
        <f>IF(($E33      =0),0,(($P33      /$E33      )*100))</f>
        <v>2.7560863573725314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2177000</v>
      </c>
      <c r="C34" s="96">
        <f>C33</f>
        <v>0</v>
      </c>
      <c r="D34" s="96"/>
      <c r="E34" s="96">
        <f>$B34      +$C34      +$D34</f>
        <v>2177000</v>
      </c>
      <c r="F34" s="97">
        <f t="shared" ref="F34:O34" si="17">F33</f>
        <v>2177000</v>
      </c>
      <c r="G34" s="98">
        <f t="shared" si="17"/>
        <v>544000</v>
      </c>
      <c r="H34" s="97">
        <f t="shared" si="17"/>
        <v>60000</v>
      </c>
      <c r="I34" s="98">
        <f t="shared" si="17"/>
        <v>0</v>
      </c>
      <c r="J34" s="97">
        <f t="shared" si="17"/>
        <v>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60000</v>
      </c>
      <c r="Q34" s="98">
        <f>$I34      +$K34      +$M34      +$O34</f>
        <v>0</v>
      </c>
      <c r="R34" s="52">
        <f>IF(($H34      =0),0,((($J34      -$H34      )/$H34      )*100))</f>
        <v>-100</v>
      </c>
      <c r="S34" s="53">
        <f>IF(($I34      =0),0,((($K34      -$I34      )/$I34      )*100))</f>
        <v>0</v>
      </c>
      <c r="T34" s="52">
        <f>IF($E34   =0,0,($P34   /$E34   )*100)</f>
        <v>2.7560863573725314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10243000</v>
      </c>
      <c r="C36" s="93"/>
      <c r="D36" s="93"/>
      <c r="E36" s="93">
        <f t="shared" ref="E36:E41" si="18">$B36      +$C36      +$D36</f>
        <v>10243000</v>
      </c>
      <c r="F36" s="94">
        <v>5243000</v>
      </c>
      <c r="G36" s="95">
        <v>3000000</v>
      </c>
      <c r="H36" s="94"/>
      <c r="I36" s="95"/>
      <c r="J36" s="94">
        <v>446000</v>
      </c>
      <c r="K36" s="95"/>
      <c r="L36" s="94"/>
      <c r="M36" s="95"/>
      <c r="N36" s="94"/>
      <c r="O36" s="95"/>
      <c r="P36" s="94">
        <f t="shared" ref="P36:P41" si="19">$H36      +$J36      +$L36      +$N36</f>
        <v>446000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4.3541931074880402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472000</v>
      </c>
      <c r="C37" s="93"/>
      <c r="D37" s="93"/>
      <c r="E37" s="93">
        <f t="shared" si="18"/>
        <v>472000</v>
      </c>
      <c r="F37" s="94">
        <v>472000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10715000</v>
      </c>
      <c r="C41" s="96">
        <f>SUM(C36:C40)</f>
        <v>0</v>
      </c>
      <c r="D41" s="96"/>
      <c r="E41" s="96">
        <f t="shared" si="18"/>
        <v>10715000</v>
      </c>
      <c r="F41" s="97">
        <f t="shared" ref="F41:O41" si="25">SUM(F36:F40)</f>
        <v>5715000</v>
      </c>
      <c r="G41" s="98">
        <f t="shared" si="25"/>
        <v>3000000</v>
      </c>
      <c r="H41" s="97">
        <f t="shared" si="25"/>
        <v>0</v>
      </c>
      <c r="I41" s="98">
        <f t="shared" si="25"/>
        <v>0</v>
      </c>
      <c r="J41" s="97">
        <f t="shared" si="25"/>
        <v>446000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446000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4.3541931074880402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53737000</v>
      </c>
      <c r="C45" s="93"/>
      <c r="D45" s="93"/>
      <c r="E45" s="93">
        <f t="shared" si="26"/>
        <v>53737000</v>
      </c>
      <c r="F45" s="94">
        <v>53737000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49996000</v>
      </c>
      <c r="C52" s="93"/>
      <c r="D52" s="93"/>
      <c r="E52" s="93">
        <f t="shared" si="26"/>
        <v>49996000</v>
      </c>
      <c r="F52" s="94">
        <v>49996000</v>
      </c>
      <c r="G52" s="95">
        <v>34000000</v>
      </c>
      <c r="H52" s="94">
        <v>7355000</v>
      </c>
      <c r="I52" s="95"/>
      <c r="J52" s="94">
        <v>4239000</v>
      </c>
      <c r="K52" s="95"/>
      <c r="L52" s="94"/>
      <c r="M52" s="95"/>
      <c r="N52" s="94"/>
      <c r="O52" s="95"/>
      <c r="P52" s="94">
        <f t="shared" si="27"/>
        <v>11594000</v>
      </c>
      <c r="Q52" s="95">
        <f t="shared" si="28"/>
        <v>0</v>
      </c>
      <c r="R52" s="48">
        <f t="shared" si="29"/>
        <v>-42.365737593473831</v>
      </c>
      <c r="S52" s="49">
        <f t="shared" si="30"/>
        <v>0</v>
      </c>
      <c r="T52" s="48">
        <f t="shared" si="31"/>
        <v>23.189855188415073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103733000</v>
      </c>
      <c r="C54" s="96">
        <f>SUM(C43:C53)</f>
        <v>0</v>
      </c>
      <c r="D54" s="96"/>
      <c r="E54" s="96">
        <f t="shared" si="26"/>
        <v>103733000</v>
      </c>
      <c r="F54" s="97">
        <f t="shared" ref="F54:O54" si="33">SUM(F43:F53)</f>
        <v>103733000</v>
      </c>
      <c r="G54" s="98">
        <f t="shared" si="33"/>
        <v>34000000</v>
      </c>
      <c r="H54" s="97">
        <f t="shared" si="33"/>
        <v>7355000</v>
      </c>
      <c r="I54" s="98">
        <f t="shared" si="33"/>
        <v>0</v>
      </c>
      <c r="J54" s="97">
        <f t="shared" si="33"/>
        <v>4239000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11594000</v>
      </c>
      <c r="Q54" s="98">
        <f t="shared" si="28"/>
        <v>0</v>
      </c>
      <c r="R54" s="52">
        <f t="shared" si="29"/>
        <v>-42.365737593473831</v>
      </c>
      <c r="S54" s="53">
        <f t="shared" si="30"/>
        <v>0</v>
      </c>
      <c r="T54" s="52">
        <f>IF((+$E44+$E46+$E48+$E49+$E52) =0,0,(P54   /(+$E44+$E46+$E48+$E49+$E52) )*100)</f>
        <v>23.189855188415073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124625000</v>
      </c>
      <c r="C68" s="105">
        <f>SUM(C9:C15,C18:C24,C27:C30,C33,C36:C40,C43:C53,C56:C59,C62:C66)</f>
        <v>0</v>
      </c>
      <c r="D68" s="105"/>
      <c r="E68" s="105">
        <f t="shared" si="35"/>
        <v>124625000</v>
      </c>
      <c r="F68" s="106">
        <f t="shared" ref="F68:O68" si="43">SUM(F9:F15,F18:F24,F27:F30,F33,F36:F40,F43:F53,F56:F59,F62:F66)</f>
        <v>119625000</v>
      </c>
      <c r="G68" s="107">
        <f t="shared" si="43"/>
        <v>45544000</v>
      </c>
      <c r="H68" s="106">
        <f t="shared" si="43"/>
        <v>7847000</v>
      </c>
      <c r="I68" s="107">
        <f t="shared" si="43"/>
        <v>0</v>
      </c>
      <c r="J68" s="106">
        <f t="shared" si="43"/>
        <v>5504000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13351000</v>
      </c>
      <c r="Q68" s="107">
        <f t="shared" si="37"/>
        <v>0</v>
      </c>
      <c r="R68" s="61">
        <f t="shared" si="38"/>
        <v>-29.858544666751623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18.960179504658033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77712000</v>
      </c>
      <c r="C70" s="93">
        <v>-222000</v>
      </c>
      <c r="D70" s="93"/>
      <c r="E70" s="93">
        <f>$B70      +$C70      +$D70</f>
        <v>77490000</v>
      </c>
      <c r="F70" s="94">
        <v>77712000</v>
      </c>
      <c r="G70" s="95">
        <v>68142000</v>
      </c>
      <c r="H70" s="94">
        <v>23583000</v>
      </c>
      <c r="I70" s="95"/>
      <c r="J70" s="94">
        <v>23023000</v>
      </c>
      <c r="K70" s="95"/>
      <c r="L70" s="94"/>
      <c r="M70" s="95"/>
      <c r="N70" s="94"/>
      <c r="O70" s="95"/>
      <c r="P70" s="94">
        <f>$H70      +$J70      +$L70      +$N70</f>
        <v>46606000</v>
      </c>
      <c r="Q70" s="95">
        <f>$I70      +$K70      +$M70      +$O70</f>
        <v>0</v>
      </c>
      <c r="R70" s="48">
        <f>IF(($H70      =0),0,((($J70      -$H70      )/$H70      )*100))</f>
        <v>-2.3745918670228554</v>
      </c>
      <c r="S70" s="49">
        <f>IF(($I70      =0),0,((($K70      -$I70      )/$I70      )*100))</f>
        <v>0</v>
      </c>
      <c r="T70" s="48">
        <f>IF(($E70      =0),0,(($P70      /$E70      )*100))</f>
        <v>60.144534778681127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77712000</v>
      </c>
      <c r="C72" s="102">
        <f>SUM(C70:C71)</f>
        <v>-222000</v>
      </c>
      <c r="D72" s="102"/>
      <c r="E72" s="102">
        <f>$B72      +$C72      +$D72</f>
        <v>77490000</v>
      </c>
      <c r="F72" s="103">
        <f t="shared" ref="F72:O72" si="44">SUM(F70:F71)</f>
        <v>77712000</v>
      </c>
      <c r="G72" s="104">
        <f t="shared" si="44"/>
        <v>68142000</v>
      </c>
      <c r="H72" s="103">
        <f t="shared" si="44"/>
        <v>23583000</v>
      </c>
      <c r="I72" s="104">
        <f t="shared" si="44"/>
        <v>0</v>
      </c>
      <c r="J72" s="103">
        <f t="shared" si="44"/>
        <v>23023000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46606000</v>
      </c>
      <c r="Q72" s="104">
        <f>$I72      +$K72      +$M72      +$O72</f>
        <v>0</v>
      </c>
      <c r="R72" s="57">
        <f>IF(($H72      =0),0,((($J72      -$H72      )/$H72      )*100))</f>
        <v>-2.3745918670228554</v>
      </c>
      <c r="S72" s="58">
        <f>IF(($I72      =0),0,((($K72      -$I72      )/$I72      )*100))</f>
        <v>0</v>
      </c>
      <c r="T72" s="57">
        <f>IF(($E70      =0),0,(($P70      /$E70      )*100))</f>
        <v>60.144534778681127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77712000</v>
      </c>
      <c r="C73" s="105">
        <f>SUM(C70:C71)</f>
        <v>-222000</v>
      </c>
      <c r="D73" s="105"/>
      <c r="E73" s="105">
        <f>$B73      +$C73      +$D73</f>
        <v>77490000</v>
      </c>
      <c r="F73" s="106">
        <f t="shared" ref="F73:O73" si="45">SUM(F70:F71)</f>
        <v>77712000</v>
      </c>
      <c r="G73" s="107">
        <f t="shared" si="45"/>
        <v>68142000</v>
      </c>
      <c r="H73" s="106">
        <f t="shared" si="45"/>
        <v>23583000</v>
      </c>
      <c r="I73" s="107">
        <f t="shared" si="45"/>
        <v>0</v>
      </c>
      <c r="J73" s="106">
        <f t="shared" si="45"/>
        <v>23023000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46606000</v>
      </c>
      <c r="Q73" s="107">
        <f>$I73      +$K73      +$M73      +$O73</f>
        <v>0</v>
      </c>
      <c r="R73" s="61">
        <f>IF(($H73      =0),0,((($J73      -$H73      )/$H73      )*100))</f>
        <v>-2.3745918670228554</v>
      </c>
      <c r="S73" s="62">
        <f>IF(($I73      =0),0,((($K73      -$I73      )/$I73      )*100))</f>
        <v>0</v>
      </c>
      <c r="T73" s="61">
        <f>IF(($E70      =0),0,(($P70      /$E70      )*100))</f>
        <v>60.144534778681127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202337000</v>
      </c>
      <c r="C74" s="105">
        <f>SUM(C9:C15,C18:C24,C27:C30,C33,C36:C40,C43:C53,C56:C59,C62:C66,C70:C71)</f>
        <v>-222000</v>
      </c>
      <c r="D74" s="105"/>
      <c r="E74" s="105">
        <f>$B74      +$C74      +$D74</f>
        <v>202115000</v>
      </c>
      <c r="F74" s="106">
        <f t="shared" ref="F74:O74" si="46">SUM(F9:F15,F18:F24,F27:F30,F33,F36:F40,F43:F53,F56:F59,F62:F66,F70:F71)</f>
        <v>197337000</v>
      </c>
      <c r="G74" s="107">
        <f t="shared" si="46"/>
        <v>113686000</v>
      </c>
      <c r="H74" s="106">
        <f t="shared" si="46"/>
        <v>31430000</v>
      </c>
      <c r="I74" s="107">
        <f t="shared" si="46"/>
        <v>0</v>
      </c>
      <c r="J74" s="106">
        <f t="shared" si="46"/>
        <v>28527000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59957000</v>
      </c>
      <c r="Q74" s="107">
        <f>$I74      +$K74      +$M74      +$O74</f>
        <v>0</v>
      </c>
      <c r="R74" s="61">
        <f>IF(($H74      =0),0,((($J74      -$H74      )/$H74      )*100))</f>
        <v>-9.2363983455297483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40.537233107514233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136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137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138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139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140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19039000</v>
      </c>
      <c r="C87" s="119">
        <f t="shared" si="55"/>
        <v>0</v>
      </c>
      <c r="D87" s="119">
        <f t="shared" si="55"/>
        <v>0</v>
      </c>
      <c r="E87" s="119">
        <f t="shared" si="55"/>
        <v>19039000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17839000</v>
      </c>
      <c r="C91" s="93"/>
      <c r="D91" s="93"/>
      <c r="E91" s="93">
        <f t="shared" si="56"/>
        <v>17839000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1200000</v>
      </c>
      <c r="C93" s="93"/>
      <c r="D93" s="93"/>
      <c r="E93" s="93">
        <f t="shared" si="56"/>
        <v>1200000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141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19039000</v>
      </c>
      <c r="C114" s="128">
        <f t="shared" si="69"/>
        <v>0</v>
      </c>
      <c r="D114" s="128">
        <f t="shared" si="69"/>
        <v>0</v>
      </c>
      <c r="E114" s="128">
        <f t="shared" si="69"/>
        <v>19039000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142</v>
      </c>
      <c r="B115" s="130">
        <f>B87</f>
        <v>19039000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19039000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143</v>
      </c>
    </row>
    <row r="118" spans="1:23" x14ac:dyDescent="0.25">
      <c r="A118" s="29" t="s">
        <v>144</v>
      </c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147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148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IB9Ra5xPr7rc/jvz4KeUq98ihQJi6HFkqHJDkRHaewhb8oH4IzIGiyDjiRri9nGFVFoBoF06EoGxYXrELU7vtA==" saltValue="FcSUCg4rJYW+D8ELEC0z4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1000000</v>
      </c>
      <c r="C10" s="93"/>
      <c r="D10" s="93"/>
      <c r="E10" s="93">
        <f t="shared" ref="E10:E16" si="0">$B10      +$C10      +$D10</f>
        <v>1000000</v>
      </c>
      <c r="F10" s="94">
        <v>1000000</v>
      </c>
      <c r="G10" s="95">
        <v>1000000</v>
      </c>
      <c r="H10" s="94">
        <v>90000</v>
      </c>
      <c r="I10" s="95"/>
      <c r="J10" s="94">
        <v>90000</v>
      </c>
      <c r="K10" s="95"/>
      <c r="L10" s="94"/>
      <c r="M10" s="95"/>
      <c r="N10" s="94"/>
      <c r="O10" s="95"/>
      <c r="P10" s="94">
        <f t="shared" ref="P10:P16" si="1">$H10      +$J10      +$L10      +$N10</f>
        <v>180000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18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1000000</v>
      </c>
      <c r="C16" s="96">
        <f>SUM(C9:C15)</f>
        <v>0</v>
      </c>
      <c r="D16" s="96"/>
      <c r="E16" s="96">
        <f t="shared" si="0"/>
        <v>1000000</v>
      </c>
      <c r="F16" s="97">
        <f t="shared" ref="F16:O16" si="7">SUM(F9:F15)</f>
        <v>1000000</v>
      </c>
      <c r="G16" s="98">
        <f t="shared" si="7"/>
        <v>1000000</v>
      </c>
      <c r="H16" s="97">
        <f t="shared" si="7"/>
        <v>90000</v>
      </c>
      <c r="I16" s="98">
        <f t="shared" si="7"/>
        <v>0</v>
      </c>
      <c r="J16" s="97">
        <f t="shared" si="7"/>
        <v>90000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180000</v>
      </c>
      <c r="Q16" s="98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IF((SUM($E9:$E13))=0,0,(P16/(SUM($E9:$E13))*100))</f>
        <v>18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5201000</v>
      </c>
      <c r="C20" s="93"/>
      <c r="D20" s="93"/>
      <c r="E20" s="93">
        <f t="shared" si="8"/>
        <v>5201000</v>
      </c>
      <c r="F20" s="94">
        <v>5201000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5201000</v>
      </c>
      <c r="C25" s="96">
        <f>SUM(C18:C24)</f>
        <v>0</v>
      </c>
      <c r="D25" s="96"/>
      <c r="E25" s="96">
        <f t="shared" si="8"/>
        <v>5201000</v>
      </c>
      <c r="F25" s="97">
        <f t="shared" ref="F25:O25" si="15">SUM(F18:F24)</f>
        <v>5201000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2761000</v>
      </c>
      <c r="C30" s="93"/>
      <c r="D30" s="93"/>
      <c r="E30" s="93">
        <f>$B30      +$C30      +$D30</f>
        <v>2761000</v>
      </c>
      <c r="F30" s="94">
        <v>2761000</v>
      </c>
      <c r="G30" s="95">
        <v>1933000</v>
      </c>
      <c r="H30" s="94">
        <v>719000</v>
      </c>
      <c r="I30" s="95"/>
      <c r="J30" s="94">
        <v>829000</v>
      </c>
      <c r="K30" s="95"/>
      <c r="L30" s="94"/>
      <c r="M30" s="95"/>
      <c r="N30" s="94"/>
      <c r="O30" s="95"/>
      <c r="P30" s="94">
        <f>$H30      +$J30      +$L30      +$N30</f>
        <v>1548000</v>
      </c>
      <c r="Q30" s="95">
        <f>$I30      +$K30      +$M30      +$O30</f>
        <v>0</v>
      </c>
      <c r="R30" s="48">
        <f>IF(($H30      =0),0,((($J30      -$H30      )/$H30      )*100))</f>
        <v>15.299026425591098</v>
      </c>
      <c r="S30" s="49">
        <f>IF(($I30      =0),0,((($K30      -$I30      )/$I30      )*100))</f>
        <v>0</v>
      </c>
      <c r="T30" s="48">
        <f>IF(($E30      =0),0,(($P30      /$E30      )*100))</f>
        <v>56.066642520825781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2761000</v>
      </c>
      <c r="C31" s="96">
        <f>SUM(C27:C30)</f>
        <v>0</v>
      </c>
      <c r="D31" s="96"/>
      <c r="E31" s="96">
        <f>$B31      +$C31      +$D31</f>
        <v>2761000</v>
      </c>
      <c r="F31" s="97">
        <f t="shared" ref="F31:O31" si="16">SUM(F27:F30)</f>
        <v>2761000</v>
      </c>
      <c r="G31" s="98">
        <f t="shared" si="16"/>
        <v>1933000</v>
      </c>
      <c r="H31" s="97">
        <f t="shared" si="16"/>
        <v>719000</v>
      </c>
      <c r="I31" s="98">
        <f t="shared" si="16"/>
        <v>0</v>
      </c>
      <c r="J31" s="97">
        <f t="shared" si="16"/>
        <v>829000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1548000</v>
      </c>
      <c r="Q31" s="98">
        <f>$I31      +$K31      +$M31      +$O31</f>
        <v>0</v>
      </c>
      <c r="R31" s="52">
        <f>IF(($H31      =0),0,((($J31      -$H31      )/$H31      )*100))</f>
        <v>15.299026425591098</v>
      </c>
      <c r="S31" s="53">
        <f>IF(($I31      =0),0,((($K31      -$I31      )/$I31      )*100))</f>
        <v>0</v>
      </c>
      <c r="T31" s="52">
        <f>IF($E31   =0,0,($P31   /$E31   )*100)</f>
        <v>56.066642520825781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1452000</v>
      </c>
      <c r="C33" s="93"/>
      <c r="D33" s="93"/>
      <c r="E33" s="93">
        <f>$B33      +$C33      +$D33</f>
        <v>1452000</v>
      </c>
      <c r="F33" s="94">
        <v>1452000</v>
      </c>
      <c r="G33" s="95">
        <v>363000</v>
      </c>
      <c r="H33" s="94">
        <v>245000</v>
      </c>
      <c r="I33" s="95"/>
      <c r="J33" s="94">
        <v>6000</v>
      </c>
      <c r="K33" s="95"/>
      <c r="L33" s="94"/>
      <c r="M33" s="95"/>
      <c r="N33" s="94"/>
      <c r="O33" s="95"/>
      <c r="P33" s="94">
        <f>$H33      +$J33      +$L33      +$N33</f>
        <v>251000</v>
      </c>
      <c r="Q33" s="95">
        <f>$I33      +$K33      +$M33      +$O33</f>
        <v>0</v>
      </c>
      <c r="R33" s="48">
        <f>IF(($H33      =0),0,((($J33      -$H33      )/$H33      )*100))</f>
        <v>-97.551020408163268</v>
      </c>
      <c r="S33" s="49">
        <f>IF(($I33      =0),0,((($K33      -$I33      )/$I33      )*100))</f>
        <v>0</v>
      </c>
      <c r="T33" s="48">
        <f>IF(($E33      =0),0,(($P33      /$E33      )*100))</f>
        <v>17.286501377410467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1452000</v>
      </c>
      <c r="C34" s="96">
        <f>C33</f>
        <v>0</v>
      </c>
      <c r="D34" s="96"/>
      <c r="E34" s="96">
        <f>$B34      +$C34      +$D34</f>
        <v>1452000</v>
      </c>
      <c r="F34" s="97">
        <f t="shared" ref="F34:O34" si="17">F33</f>
        <v>1452000</v>
      </c>
      <c r="G34" s="98">
        <f t="shared" si="17"/>
        <v>363000</v>
      </c>
      <c r="H34" s="97">
        <f t="shared" si="17"/>
        <v>245000</v>
      </c>
      <c r="I34" s="98">
        <f t="shared" si="17"/>
        <v>0</v>
      </c>
      <c r="J34" s="97">
        <f t="shared" si="17"/>
        <v>6000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251000</v>
      </c>
      <c r="Q34" s="98">
        <f>$I34      +$K34      +$M34      +$O34</f>
        <v>0</v>
      </c>
      <c r="R34" s="52">
        <f>IF(($H34      =0),0,((($J34      -$H34      )/$H34      )*100))</f>
        <v>-97.551020408163268</v>
      </c>
      <c r="S34" s="53">
        <f>IF(($I34      =0),0,((($K34      -$I34      )/$I34      )*100))</f>
        <v>0</v>
      </c>
      <c r="T34" s="52">
        <f>IF($E34   =0,0,($P34   /$E34   )*100)</f>
        <v>17.286501377410467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4000000</v>
      </c>
      <c r="C39" s="93"/>
      <c r="D39" s="93"/>
      <c r="E39" s="93">
        <f t="shared" si="18"/>
        <v>4000000</v>
      </c>
      <c r="F39" s="94">
        <v>4000000</v>
      </c>
      <c r="G39" s="95">
        <v>3000000</v>
      </c>
      <c r="H39" s="94"/>
      <c r="I39" s="95"/>
      <c r="J39" s="94">
        <v>280000</v>
      </c>
      <c r="K39" s="95"/>
      <c r="L39" s="94"/>
      <c r="M39" s="95"/>
      <c r="N39" s="94"/>
      <c r="O39" s="95"/>
      <c r="P39" s="94">
        <f t="shared" si="19"/>
        <v>280000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7.0000000000000009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4000000</v>
      </c>
      <c r="C41" s="96">
        <f>SUM(C36:C40)</f>
        <v>0</v>
      </c>
      <c r="D41" s="96"/>
      <c r="E41" s="96">
        <f t="shared" si="18"/>
        <v>4000000</v>
      </c>
      <c r="F41" s="97">
        <f t="shared" ref="F41:O41" si="25">SUM(F36:F40)</f>
        <v>4000000</v>
      </c>
      <c r="G41" s="98">
        <f t="shared" si="25"/>
        <v>3000000</v>
      </c>
      <c r="H41" s="97">
        <f t="shared" si="25"/>
        <v>0</v>
      </c>
      <c r="I41" s="98">
        <f t="shared" si="25"/>
        <v>0</v>
      </c>
      <c r="J41" s="97">
        <f t="shared" si="25"/>
        <v>280000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280000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7.0000000000000009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14414000</v>
      </c>
      <c r="C68" s="105">
        <f>SUM(C9:C15,C18:C24,C27:C30,C33,C36:C40,C43:C53,C56:C59,C62:C66)</f>
        <v>0</v>
      </c>
      <c r="D68" s="105"/>
      <c r="E68" s="105">
        <f t="shared" si="35"/>
        <v>14414000</v>
      </c>
      <c r="F68" s="106">
        <f t="shared" ref="F68:O68" si="43">SUM(F9:F15,F18:F24,F27:F30,F33,F36:F40,F43:F53,F56:F59,F62:F66)</f>
        <v>14414000</v>
      </c>
      <c r="G68" s="107">
        <f t="shared" si="43"/>
        <v>6296000</v>
      </c>
      <c r="H68" s="106">
        <f t="shared" si="43"/>
        <v>1054000</v>
      </c>
      <c r="I68" s="107">
        <f t="shared" si="43"/>
        <v>0</v>
      </c>
      <c r="J68" s="106">
        <f t="shared" si="43"/>
        <v>1205000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2259000</v>
      </c>
      <c r="Q68" s="107">
        <f t="shared" si="37"/>
        <v>0</v>
      </c>
      <c r="R68" s="61">
        <f t="shared" si="38"/>
        <v>14.326375711574951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24.51970042331488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14414000</v>
      </c>
      <c r="C74" s="105">
        <f>SUM(C9:C15,C18:C24,C27:C30,C33,C36:C40,C43:C53,C56:C59,C62:C66,C70:C71)</f>
        <v>0</v>
      </c>
      <c r="D74" s="105"/>
      <c r="E74" s="105">
        <f>$B74      +$C74      +$D74</f>
        <v>14414000</v>
      </c>
      <c r="F74" s="106">
        <f t="shared" ref="F74:O74" si="46">SUM(F9:F15,F18:F24,F27:F30,F33,F36:F40,F43:F53,F56:F59,F62:F66,F70:F71)</f>
        <v>14414000</v>
      </c>
      <c r="G74" s="107">
        <f t="shared" si="46"/>
        <v>6296000</v>
      </c>
      <c r="H74" s="106">
        <f t="shared" si="46"/>
        <v>1054000</v>
      </c>
      <c r="I74" s="107">
        <f t="shared" si="46"/>
        <v>0</v>
      </c>
      <c r="J74" s="106">
        <f t="shared" si="46"/>
        <v>1205000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2259000</v>
      </c>
      <c r="Q74" s="107">
        <f>$I74      +$K74      +$M74      +$O74</f>
        <v>0</v>
      </c>
      <c r="R74" s="61">
        <f>IF(($H74      =0),0,((($J74      -$H74      )/$H74      )*100))</f>
        <v>14.326375711574951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24.51970042331488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136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137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138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139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140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12400000</v>
      </c>
      <c r="D87" s="119">
        <f t="shared" si="55"/>
        <v>0</v>
      </c>
      <c r="E87" s="119">
        <f t="shared" si="55"/>
        <v>12400000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>
        <v>12400000</v>
      </c>
      <c r="D94" s="93"/>
      <c r="E94" s="93">
        <f t="shared" si="56"/>
        <v>12400000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141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12400000</v>
      </c>
      <c r="D114" s="128">
        <f t="shared" si="69"/>
        <v>0</v>
      </c>
      <c r="E114" s="128">
        <f t="shared" si="69"/>
        <v>12400000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142</v>
      </c>
      <c r="B115" s="130">
        <f>B87</f>
        <v>0</v>
      </c>
      <c r="C115" s="130">
        <f t="shared" ref="C115:Q115" si="70">C87</f>
        <v>12400000</v>
      </c>
      <c r="D115" s="130">
        <f t="shared" si="70"/>
        <v>0</v>
      </c>
      <c r="E115" s="130">
        <f t="shared" si="70"/>
        <v>12400000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143</v>
      </c>
    </row>
    <row r="118" spans="1:23" x14ac:dyDescent="0.25">
      <c r="A118" s="29" t="s">
        <v>144</v>
      </c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147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148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dOw1y+XMOLrkne1AgGkWVyYZZ3DFR7Opw+78G1BjdYH55oLXqQJVFfwA8ddhg5CaZW94mNN9U8wbqBgSu82aDQ==" saltValue="Zs6AfjsAGPxt7mua9jTzT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2900000</v>
      </c>
      <c r="C10" s="93"/>
      <c r="D10" s="93"/>
      <c r="E10" s="93">
        <f t="shared" ref="E10:E16" si="0">$B10      +$C10      +$D10</f>
        <v>2900000</v>
      </c>
      <c r="F10" s="94">
        <v>2900000</v>
      </c>
      <c r="G10" s="95">
        <v>2900000</v>
      </c>
      <c r="H10" s="94">
        <v>84000</v>
      </c>
      <c r="I10" s="95"/>
      <c r="J10" s="94">
        <v>517000</v>
      </c>
      <c r="K10" s="95">
        <v>1504434</v>
      </c>
      <c r="L10" s="94"/>
      <c r="M10" s="95"/>
      <c r="N10" s="94"/>
      <c r="O10" s="95"/>
      <c r="P10" s="94">
        <f t="shared" ref="P10:P16" si="1">$H10      +$J10      +$L10      +$N10</f>
        <v>601000</v>
      </c>
      <c r="Q10" s="95">
        <f t="shared" ref="Q10:Q16" si="2">$I10      +$K10      +$M10      +$O10</f>
        <v>1504434</v>
      </c>
      <c r="R10" s="48">
        <f t="shared" ref="R10:R16" si="3">IF(($H10      =0),0,((($J10      -$H10      )/$H10      )*100))</f>
        <v>515.47619047619048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20.724137931034484</v>
      </c>
      <c r="U10" s="50">
        <f t="shared" ref="U10:U15" si="6">IF(($E10      =0),0,(($Q10      /$E10      )*100))</f>
        <v>51.877034482758624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2900000</v>
      </c>
      <c r="C16" s="96">
        <f>SUM(C9:C15)</f>
        <v>0</v>
      </c>
      <c r="D16" s="96"/>
      <c r="E16" s="96">
        <f t="shared" si="0"/>
        <v>2900000</v>
      </c>
      <c r="F16" s="97">
        <f t="shared" ref="F16:O16" si="7">SUM(F9:F15)</f>
        <v>2900000</v>
      </c>
      <c r="G16" s="98">
        <f t="shared" si="7"/>
        <v>2900000</v>
      </c>
      <c r="H16" s="97">
        <f t="shared" si="7"/>
        <v>84000</v>
      </c>
      <c r="I16" s="98">
        <f t="shared" si="7"/>
        <v>0</v>
      </c>
      <c r="J16" s="97">
        <f t="shared" si="7"/>
        <v>517000</v>
      </c>
      <c r="K16" s="98">
        <f t="shared" si="7"/>
        <v>1504434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601000</v>
      </c>
      <c r="Q16" s="98">
        <f t="shared" si="2"/>
        <v>1504434</v>
      </c>
      <c r="R16" s="52">
        <f t="shared" si="3"/>
        <v>515.47619047619048</v>
      </c>
      <c r="S16" s="53">
        <f t="shared" si="4"/>
        <v>0</v>
      </c>
      <c r="T16" s="52">
        <f>IF((SUM($E9:$E13))=0,0,(P16/(SUM($E9:$E13))*100))</f>
        <v>20.724137931034484</v>
      </c>
      <c r="U16" s="54">
        <f>IF((SUM($E9:$E13))=0,0,(Q16/(SUM($E9:$E13))*100))</f>
        <v>51.877034482758624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1293000</v>
      </c>
      <c r="C33" s="93"/>
      <c r="D33" s="93"/>
      <c r="E33" s="93">
        <f>$B33      +$C33      +$D33</f>
        <v>1293000</v>
      </c>
      <c r="F33" s="94">
        <v>1293000</v>
      </c>
      <c r="G33" s="95">
        <v>906000</v>
      </c>
      <c r="H33" s="94">
        <v>256000</v>
      </c>
      <c r="I33" s="95">
        <v>256000</v>
      </c>
      <c r="J33" s="94"/>
      <c r="K33" s="95">
        <v>512000</v>
      </c>
      <c r="L33" s="94"/>
      <c r="M33" s="95"/>
      <c r="N33" s="94"/>
      <c r="O33" s="95"/>
      <c r="P33" s="94">
        <f>$H33      +$J33      +$L33      +$N33</f>
        <v>256000</v>
      </c>
      <c r="Q33" s="95">
        <f>$I33      +$K33      +$M33      +$O33</f>
        <v>768000</v>
      </c>
      <c r="R33" s="48">
        <f>IF(($H33      =0),0,((($J33      -$H33      )/$H33      )*100))</f>
        <v>-100</v>
      </c>
      <c r="S33" s="49">
        <f>IF(($I33      =0),0,((($K33      -$I33      )/$I33      )*100))</f>
        <v>100</v>
      </c>
      <c r="T33" s="48">
        <f>IF(($E33      =0),0,(($P33      /$E33      )*100))</f>
        <v>19.798917246713071</v>
      </c>
      <c r="U33" s="50">
        <f>IF(($E33      =0),0,(($Q33      /$E33      )*100))</f>
        <v>59.396751740139209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1293000</v>
      </c>
      <c r="C34" s="96">
        <f>C33</f>
        <v>0</v>
      </c>
      <c r="D34" s="96"/>
      <c r="E34" s="96">
        <f>$B34      +$C34      +$D34</f>
        <v>1293000</v>
      </c>
      <c r="F34" s="97">
        <f t="shared" ref="F34:O34" si="17">F33</f>
        <v>1293000</v>
      </c>
      <c r="G34" s="98">
        <f t="shared" si="17"/>
        <v>906000</v>
      </c>
      <c r="H34" s="97">
        <f t="shared" si="17"/>
        <v>256000</v>
      </c>
      <c r="I34" s="98">
        <f t="shared" si="17"/>
        <v>256000</v>
      </c>
      <c r="J34" s="97">
        <f t="shared" si="17"/>
        <v>0</v>
      </c>
      <c r="K34" s="98">
        <f t="shared" si="17"/>
        <v>512000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256000</v>
      </c>
      <c r="Q34" s="98">
        <f>$I34      +$K34      +$M34      +$O34</f>
        <v>768000</v>
      </c>
      <c r="R34" s="52">
        <f>IF(($H34      =0),0,((($J34      -$H34      )/$H34      )*100))</f>
        <v>-100</v>
      </c>
      <c r="S34" s="53">
        <f>IF(($I34      =0),0,((($K34      -$I34      )/$I34      )*100))</f>
        <v>100</v>
      </c>
      <c r="T34" s="52">
        <f>IF($E34   =0,0,($P34   /$E34   )*100)</f>
        <v>19.798917246713071</v>
      </c>
      <c r="U34" s="54">
        <f>IF($E34   =0,0,($Q34   /$E34   )*100)</f>
        <v>59.396751740139209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25184000</v>
      </c>
      <c r="C36" s="93"/>
      <c r="D36" s="93"/>
      <c r="E36" s="93">
        <f t="shared" ref="E36:E41" si="18">$B36      +$C36      +$D36</f>
        <v>25184000</v>
      </c>
      <c r="F36" s="94">
        <v>25184000</v>
      </c>
      <c r="G36" s="95">
        <v>20000000</v>
      </c>
      <c r="H36" s="94">
        <v>10000000</v>
      </c>
      <c r="I36" s="95">
        <v>1842904</v>
      </c>
      <c r="J36" s="94"/>
      <c r="K36" s="95">
        <v>12249483</v>
      </c>
      <c r="L36" s="94"/>
      <c r="M36" s="95"/>
      <c r="N36" s="94"/>
      <c r="O36" s="95"/>
      <c r="P36" s="94">
        <f t="shared" ref="P36:P41" si="19">$H36      +$J36      +$L36      +$N36</f>
        <v>10000000</v>
      </c>
      <c r="Q36" s="95">
        <f t="shared" ref="Q36:Q41" si="20">$I36      +$K36      +$M36      +$O36</f>
        <v>14092387</v>
      </c>
      <c r="R36" s="48">
        <f t="shared" ref="R36:R41" si="21">IF(($H36      =0),0,((($J36      -$H36      )/$H36      )*100))</f>
        <v>-100</v>
      </c>
      <c r="S36" s="49">
        <f t="shared" ref="S36:S41" si="22">IF(($I36      =0),0,((($K36      -$I36      )/$I36      )*100))</f>
        <v>564.68372742150427</v>
      </c>
      <c r="T36" s="48">
        <f t="shared" ref="T36:T40" si="23">IF(($E36      =0),0,(($P36      /$E36      )*100))</f>
        <v>39.707750952986018</v>
      </c>
      <c r="U36" s="50">
        <f t="shared" ref="U36:U40" si="24">IF(($E36      =0),0,(($Q36      /$E36      )*100))</f>
        <v>55.957699332909783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16019000</v>
      </c>
      <c r="C37" s="93"/>
      <c r="D37" s="93"/>
      <c r="E37" s="93">
        <f t="shared" si="18"/>
        <v>16019000</v>
      </c>
      <c r="F37" s="94">
        <v>16019000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41203000</v>
      </c>
      <c r="C41" s="96">
        <f>SUM(C36:C40)</f>
        <v>0</v>
      </c>
      <c r="D41" s="96"/>
      <c r="E41" s="96">
        <f t="shared" si="18"/>
        <v>41203000</v>
      </c>
      <c r="F41" s="97">
        <f t="shared" ref="F41:O41" si="25">SUM(F36:F40)</f>
        <v>41203000</v>
      </c>
      <c r="G41" s="98">
        <f t="shared" si="25"/>
        <v>20000000</v>
      </c>
      <c r="H41" s="97">
        <f t="shared" si="25"/>
        <v>10000000</v>
      </c>
      <c r="I41" s="98">
        <f t="shared" si="25"/>
        <v>1842904</v>
      </c>
      <c r="J41" s="97">
        <f t="shared" si="25"/>
        <v>0</v>
      </c>
      <c r="K41" s="98">
        <f t="shared" si="25"/>
        <v>12249483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10000000</v>
      </c>
      <c r="Q41" s="98">
        <f t="shared" si="20"/>
        <v>14092387</v>
      </c>
      <c r="R41" s="52">
        <f t="shared" si="21"/>
        <v>-100</v>
      </c>
      <c r="S41" s="53">
        <f t="shared" si="22"/>
        <v>564.68372742150427</v>
      </c>
      <c r="T41" s="52">
        <f>IF((+$E36+$E39) =0,0,(P41   /(+$E36+$E39) )*100)</f>
        <v>39.707750952986018</v>
      </c>
      <c r="U41" s="54">
        <f>IF((+$E36+$E39) =0,0,(Q41   /(+$E36+$E39) )*100)</f>
        <v>55.957699332909783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35000000</v>
      </c>
      <c r="C45" s="93"/>
      <c r="D45" s="93"/>
      <c r="E45" s="93">
        <f t="shared" si="26"/>
        <v>35000000</v>
      </c>
      <c r="F45" s="94">
        <v>35000000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17650000</v>
      </c>
      <c r="C53" s="93"/>
      <c r="D53" s="93"/>
      <c r="E53" s="93">
        <f t="shared" si="26"/>
        <v>17650000</v>
      </c>
      <c r="F53" s="94">
        <v>17650000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52650000</v>
      </c>
      <c r="C54" s="96">
        <f>SUM(C43:C53)</f>
        <v>0</v>
      </c>
      <c r="D54" s="96"/>
      <c r="E54" s="96">
        <f t="shared" si="26"/>
        <v>52650000</v>
      </c>
      <c r="F54" s="97">
        <f t="shared" ref="F54:O54" si="33">SUM(F43:F53)</f>
        <v>52650000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98046000</v>
      </c>
      <c r="C68" s="105">
        <f>SUM(C9:C15,C18:C24,C27:C30,C33,C36:C40,C43:C53,C56:C59,C62:C66)</f>
        <v>0</v>
      </c>
      <c r="D68" s="105"/>
      <c r="E68" s="105">
        <f t="shared" si="35"/>
        <v>98046000</v>
      </c>
      <c r="F68" s="106">
        <f t="shared" ref="F68:O68" si="43">SUM(F9:F15,F18:F24,F27:F30,F33,F36:F40,F43:F53,F56:F59,F62:F66)</f>
        <v>98046000</v>
      </c>
      <c r="G68" s="107">
        <f t="shared" si="43"/>
        <v>23806000</v>
      </c>
      <c r="H68" s="106">
        <f t="shared" si="43"/>
        <v>10340000</v>
      </c>
      <c r="I68" s="107">
        <f t="shared" si="43"/>
        <v>2098904</v>
      </c>
      <c r="J68" s="106">
        <f t="shared" si="43"/>
        <v>517000</v>
      </c>
      <c r="K68" s="107">
        <f t="shared" si="43"/>
        <v>14265917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10857000</v>
      </c>
      <c r="Q68" s="107">
        <f t="shared" si="37"/>
        <v>16364821</v>
      </c>
      <c r="R68" s="61">
        <f t="shared" si="38"/>
        <v>-95</v>
      </c>
      <c r="S68" s="62">
        <f t="shared" si="39"/>
        <v>579.68411132667336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36.95748374578752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55.706236171154302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329018000</v>
      </c>
      <c r="C70" s="93">
        <v>-2095000</v>
      </c>
      <c r="D70" s="93"/>
      <c r="E70" s="93">
        <f>$B70      +$C70      +$D70</f>
        <v>326923000</v>
      </c>
      <c r="F70" s="94">
        <v>329018000</v>
      </c>
      <c r="G70" s="95">
        <v>259545000</v>
      </c>
      <c r="H70" s="94">
        <v>46949000</v>
      </c>
      <c r="I70" s="95">
        <v>35777374</v>
      </c>
      <c r="J70" s="94">
        <v>117169000</v>
      </c>
      <c r="K70" s="95">
        <v>74497136</v>
      </c>
      <c r="L70" s="94"/>
      <c r="M70" s="95"/>
      <c r="N70" s="94"/>
      <c r="O70" s="95"/>
      <c r="P70" s="94">
        <f>$H70      +$J70      +$L70      +$N70</f>
        <v>164118000</v>
      </c>
      <c r="Q70" s="95">
        <f>$I70      +$K70      +$M70      +$O70</f>
        <v>110274510</v>
      </c>
      <c r="R70" s="48">
        <f>IF(($H70      =0),0,((($J70      -$H70      )/$H70      )*100))</f>
        <v>149.56655093825216</v>
      </c>
      <c r="S70" s="49">
        <f>IF(($I70      =0),0,((($K70      -$I70      )/$I70      )*100))</f>
        <v>108.22415865401413</v>
      </c>
      <c r="T70" s="48">
        <f>IF(($E70      =0),0,(($P70      /$E70      )*100))</f>
        <v>50.200811811955724</v>
      </c>
      <c r="U70" s="50">
        <f>IF(($E70      =0),0,(($Q70      /$E70      )*100))</f>
        <v>33.731034524949301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329018000</v>
      </c>
      <c r="C72" s="102">
        <f>SUM(C70:C71)</f>
        <v>-2095000</v>
      </c>
      <c r="D72" s="102"/>
      <c r="E72" s="102">
        <f>$B72      +$C72      +$D72</f>
        <v>326923000</v>
      </c>
      <c r="F72" s="103">
        <f t="shared" ref="F72:O72" si="44">SUM(F70:F71)</f>
        <v>329018000</v>
      </c>
      <c r="G72" s="104">
        <f t="shared" si="44"/>
        <v>259545000</v>
      </c>
      <c r="H72" s="103">
        <f t="shared" si="44"/>
        <v>46949000</v>
      </c>
      <c r="I72" s="104">
        <f t="shared" si="44"/>
        <v>35777374</v>
      </c>
      <c r="J72" s="103">
        <f t="shared" si="44"/>
        <v>117169000</v>
      </c>
      <c r="K72" s="104">
        <f t="shared" si="44"/>
        <v>74497136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164118000</v>
      </c>
      <c r="Q72" s="104">
        <f>$I72      +$K72      +$M72      +$O72</f>
        <v>110274510</v>
      </c>
      <c r="R72" s="57">
        <f>IF(($H72      =0),0,((($J72      -$H72      )/$H72      )*100))</f>
        <v>149.56655093825216</v>
      </c>
      <c r="S72" s="58">
        <f>IF(($I72      =0),0,((($K72      -$I72      )/$I72      )*100))</f>
        <v>108.22415865401413</v>
      </c>
      <c r="T72" s="57">
        <f>IF(($E70      =0),0,(($P70      /$E70      )*100))</f>
        <v>50.200811811955724</v>
      </c>
      <c r="U72" s="59">
        <f>IF($E70   =0,0,($Q70   /$E70 )*100)</f>
        <v>33.731034524949301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329018000</v>
      </c>
      <c r="C73" s="105">
        <f>SUM(C70:C71)</f>
        <v>-2095000</v>
      </c>
      <c r="D73" s="105"/>
      <c r="E73" s="105">
        <f>$B73      +$C73      +$D73</f>
        <v>326923000</v>
      </c>
      <c r="F73" s="106">
        <f t="shared" ref="F73:O73" si="45">SUM(F70:F71)</f>
        <v>329018000</v>
      </c>
      <c r="G73" s="107">
        <f t="shared" si="45"/>
        <v>259545000</v>
      </c>
      <c r="H73" s="106">
        <f t="shared" si="45"/>
        <v>46949000</v>
      </c>
      <c r="I73" s="107">
        <f t="shared" si="45"/>
        <v>35777374</v>
      </c>
      <c r="J73" s="106">
        <f t="shared" si="45"/>
        <v>117169000</v>
      </c>
      <c r="K73" s="107">
        <f t="shared" si="45"/>
        <v>74497136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164118000</v>
      </c>
      <c r="Q73" s="107">
        <f>$I73      +$K73      +$M73      +$O73</f>
        <v>110274510</v>
      </c>
      <c r="R73" s="61">
        <f>IF(($H73      =0),0,((($J73      -$H73      )/$H73      )*100))</f>
        <v>149.56655093825216</v>
      </c>
      <c r="S73" s="62">
        <f>IF(($I73      =0),0,((($K73      -$I73      )/$I73      )*100))</f>
        <v>108.22415865401413</v>
      </c>
      <c r="T73" s="61">
        <f>IF(($E70      =0),0,(($P70      /$E70      )*100))</f>
        <v>50.200811811955724</v>
      </c>
      <c r="U73" s="65">
        <f>IF($E70   =0,0,($Q70   /$E70 )*100)</f>
        <v>33.731034524949301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427064000</v>
      </c>
      <c r="C74" s="105">
        <f>SUM(C9:C15,C18:C24,C27:C30,C33,C36:C40,C43:C53,C56:C59,C62:C66,C70:C71)</f>
        <v>-2095000</v>
      </c>
      <c r="D74" s="105"/>
      <c r="E74" s="105">
        <f>$B74      +$C74      +$D74</f>
        <v>424969000</v>
      </c>
      <c r="F74" s="106">
        <f t="shared" ref="F74:O74" si="46">SUM(F9:F15,F18:F24,F27:F30,F33,F36:F40,F43:F53,F56:F59,F62:F66,F70:F71)</f>
        <v>427064000</v>
      </c>
      <c r="G74" s="107">
        <f t="shared" si="46"/>
        <v>283351000</v>
      </c>
      <c r="H74" s="106">
        <f t="shared" si="46"/>
        <v>57289000</v>
      </c>
      <c r="I74" s="107">
        <f t="shared" si="46"/>
        <v>37876278</v>
      </c>
      <c r="J74" s="106">
        <f t="shared" si="46"/>
        <v>117686000</v>
      </c>
      <c r="K74" s="107">
        <f t="shared" si="46"/>
        <v>88763053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174975000</v>
      </c>
      <c r="Q74" s="107">
        <f>$I74      +$K74      +$M74      +$O74</f>
        <v>126639331</v>
      </c>
      <c r="R74" s="61">
        <f>IF(($H74      =0),0,((($J74      -$H74      )/$H74      )*100))</f>
        <v>105.42512524219309</v>
      </c>
      <c r="S74" s="62">
        <f>IF(($I74      =0),0,((($K74      -$I74      )/$I74      )*100))</f>
        <v>134.349988137694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49.108896996912712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35.54289390962672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136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137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138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139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140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52984000</v>
      </c>
      <c r="C87" s="119">
        <f t="shared" si="55"/>
        <v>-19192000</v>
      </c>
      <c r="D87" s="119">
        <f t="shared" si="55"/>
        <v>0</v>
      </c>
      <c r="E87" s="119">
        <f t="shared" si="55"/>
        <v>33792000</v>
      </c>
      <c r="F87" s="119">
        <f t="shared" si="55"/>
        <v>0</v>
      </c>
      <c r="G87" s="119">
        <f t="shared" si="55"/>
        <v>0</v>
      </c>
      <c r="H87" s="119">
        <f t="shared" si="55"/>
        <v>1400000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1400000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4.1429924242424239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51584000</v>
      </c>
      <c r="C91" s="93">
        <v>-19192000</v>
      </c>
      <c r="D91" s="93"/>
      <c r="E91" s="93">
        <f t="shared" si="56"/>
        <v>32392000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1400000</v>
      </c>
      <c r="C93" s="93"/>
      <c r="D93" s="93"/>
      <c r="E93" s="93">
        <f t="shared" si="56"/>
        <v>1400000</v>
      </c>
      <c r="F93" s="93">
        <v>0</v>
      </c>
      <c r="G93" s="93">
        <v>0</v>
      </c>
      <c r="H93" s="93">
        <v>1400000</v>
      </c>
      <c r="I93" s="93"/>
      <c r="J93" s="93"/>
      <c r="K93" s="93"/>
      <c r="L93" s="93"/>
      <c r="M93" s="93"/>
      <c r="N93" s="93"/>
      <c r="O93" s="93"/>
      <c r="P93" s="93">
        <f t="shared" si="57"/>
        <v>1400000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141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52984000</v>
      </c>
      <c r="C114" s="128">
        <f t="shared" si="69"/>
        <v>-19192000</v>
      </c>
      <c r="D114" s="128">
        <f t="shared" si="69"/>
        <v>0</v>
      </c>
      <c r="E114" s="128">
        <f t="shared" si="69"/>
        <v>33792000</v>
      </c>
      <c r="F114" s="128">
        <f t="shared" si="69"/>
        <v>0</v>
      </c>
      <c r="G114" s="128">
        <f t="shared" si="69"/>
        <v>0</v>
      </c>
      <c r="H114" s="128">
        <f t="shared" si="69"/>
        <v>1400000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1400000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4.142992424242424E-2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142</v>
      </c>
      <c r="B115" s="130">
        <f>B87</f>
        <v>52984000</v>
      </c>
      <c r="C115" s="130">
        <f t="shared" ref="C115:Q115" si="70">C87</f>
        <v>-19192000</v>
      </c>
      <c r="D115" s="130">
        <f t="shared" si="70"/>
        <v>0</v>
      </c>
      <c r="E115" s="130">
        <f t="shared" si="70"/>
        <v>33792000</v>
      </c>
      <c r="F115" s="130">
        <f t="shared" si="70"/>
        <v>0</v>
      </c>
      <c r="G115" s="130">
        <f t="shared" si="70"/>
        <v>0</v>
      </c>
      <c r="H115" s="130">
        <f t="shared" si="70"/>
        <v>1400000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1400000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4.142992424242424E-2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143</v>
      </c>
    </row>
    <row r="118" spans="1:23" x14ac:dyDescent="0.25">
      <c r="A118" s="29" t="s">
        <v>144</v>
      </c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147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148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n9hxVYwnugu++hZXTT9wUi6h1zpLFMBxAlkSmzcsSBdFo7tK8GDfkO70ea1aNSVzPTWmwzB+Ju2O2G1Ii7NhJA==" saltValue="b8rxKZQwIRMyA+TjNc5w+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>
        <v>242000</v>
      </c>
      <c r="I10" s="95">
        <v>161773</v>
      </c>
      <c r="J10" s="94">
        <v>80000</v>
      </c>
      <c r="K10" s="95">
        <v>194217</v>
      </c>
      <c r="L10" s="94"/>
      <c r="M10" s="95"/>
      <c r="N10" s="94"/>
      <c r="O10" s="95"/>
      <c r="P10" s="94">
        <f t="shared" ref="P10:P16" si="1">$H10      +$J10      +$L10      +$N10</f>
        <v>322000</v>
      </c>
      <c r="Q10" s="95">
        <f t="shared" ref="Q10:Q16" si="2">$I10      +$K10      +$M10      +$O10</f>
        <v>355990</v>
      </c>
      <c r="R10" s="48">
        <f t="shared" ref="R10:R16" si="3">IF(($H10      =0),0,((($J10      -$H10      )/$H10      )*100))</f>
        <v>-66.942148760330582</v>
      </c>
      <c r="S10" s="49">
        <f t="shared" ref="S10:S16" si="4">IF(($I10      =0),0,((($K10      -$I10      )/$I10      )*100))</f>
        <v>20.055262621080157</v>
      </c>
      <c r="T10" s="48">
        <f t="shared" ref="T10:T15" si="5">IF(($E10      =0),0,(($P10      /$E10      )*100))</f>
        <v>17.888888888888886</v>
      </c>
      <c r="U10" s="50">
        <f t="shared" ref="U10:U15" si="6">IF(($E10      =0),0,(($Q10      /$E10      )*100))</f>
        <v>19.777222222222221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12500000</v>
      </c>
      <c r="C13" s="93"/>
      <c r="D13" s="93"/>
      <c r="E13" s="93">
        <f t="shared" si="0"/>
        <v>12500000</v>
      </c>
      <c r="F13" s="94">
        <v>12500000</v>
      </c>
      <c r="G13" s="95">
        <v>7500000</v>
      </c>
      <c r="H13" s="94">
        <v>2500000</v>
      </c>
      <c r="I13" s="95">
        <v>3120360</v>
      </c>
      <c r="J13" s="94"/>
      <c r="K13" s="95">
        <v>2058843</v>
      </c>
      <c r="L13" s="94"/>
      <c r="M13" s="95"/>
      <c r="N13" s="94"/>
      <c r="O13" s="95"/>
      <c r="P13" s="94">
        <f t="shared" si="1"/>
        <v>2500000</v>
      </c>
      <c r="Q13" s="95">
        <f t="shared" si="2"/>
        <v>5179203</v>
      </c>
      <c r="R13" s="48">
        <f t="shared" si="3"/>
        <v>-100</v>
      </c>
      <c r="S13" s="49">
        <f t="shared" si="4"/>
        <v>-34.019055493596895</v>
      </c>
      <c r="T13" s="48">
        <f t="shared" si="5"/>
        <v>20</v>
      </c>
      <c r="U13" s="50">
        <f t="shared" si="6"/>
        <v>41.433624000000002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14300000</v>
      </c>
      <c r="C16" s="96">
        <f>SUM(C9:C15)</f>
        <v>0</v>
      </c>
      <c r="D16" s="96"/>
      <c r="E16" s="96">
        <f t="shared" si="0"/>
        <v>14300000</v>
      </c>
      <c r="F16" s="97">
        <f t="shared" ref="F16:O16" si="7">SUM(F9:F15)</f>
        <v>14300000</v>
      </c>
      <c r="G16" s="98">
        <f t="shared" si="7"/>
        <v>9300000</v>
      </c>
      <c r="H16" s="97">
        <f t="shared" si="7"/>
        <v>2742000</v>
      </c>
      <c r="I16" s="98">
        <f t="shared" si="7"/>
        <v>3282133</v>
      </c>
      <c r="J16" s="97">
        <f t="shared" si="7"/>
        <v>80000</v>
      </c>
      <c r="K16" s="98">
        <f t="shared" si="7"/>
        <v>2253060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2822000</v>
      </c>
      <c r="Q16" s="98">
        <f t="shared" si="2"/>
        <v>5535193</v>
      </c>
      <c r="R16" s="52">
        <f t="shared" si="3"/>
        <v>-97.08242159008023</v>
      </c>
      <c r="S16" s="53">
        <f t="shared" si="4"/>
        <v>-31.353787308436313</v>
      </c>
      <c r="T16" s="52">
        <f>IF((SUM($E9:$E13))=0,0,(P16/(SUM($E9:$E13))*100))</f>
        <v>19.734265734265737</v>
      </c>
      <c r="U16" s="54">
        <f>IF((SUM($E9:$E13))=0,0,(Q16/(SUM($E9:$E13))*100))</f>
        <v>38.707643356643359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>
        <v>254763000</v>
      </c>
      <c r="C29" s="93"/>
      <c r="D29" s="93"/>
      <c r="E29" s="93">
        <f>$B29      +$C29      +$D29</f>
        <v>254763000</v>
      </c>
      <c r="F29" s="94">
        <v>254763000</v>
      </c>
      <c r="G29" s="95">
        <v>137572000</v>
      </c>
      <c r="H29" s="94">
        <v>54691000</v>
      </c>
      <c r="I29" s="95">
        <v>51354125</v>
      </c>
      <c r="J29" s="94">
        <v>66586000</v>
      </c>
      <c r="K29" s="95">
        <v>30831696</v>
      </c>
      <c r="L29" s="94"/>
      <c r="M29" s="95"/>
      <c r="N29" s="94"/>
      <c r="O29" s="95"/>
      <c r="P29" s="94">
        <f>$H29      +$J29      +$L29      +$N29</f>
        <v>121277000</v>
      </c>
      <c r="Q29" s="95">
        <f>$I29      +$K29      +$M29      +$O29</f>
        <v>82185821</v>
      </c>
      <c r="R29" s="48">
        <f>IF(($H29      =0),0,((($J29      -$H29      )/$H29      )*100))</f>
        <v>21.74946517708581</v>
      </c>
      <c r="S29" s="49">
        <f>IF(($I29      =0),0,((($K29      -$I29      )/$I29      )*100))</f>
        <v>-39.962571653202147</v>
      </c>
      <c r="T29" s="48">
        <f>IF(($E29      =0),0,(($P29      /$E29      )*100))</f>
        <v>47.603851422694824</v>
      </c>
      <c r="U29" s="50">
        <f>IF(($E29      =0),0,(($Q29      /$E29      )*100))</f>
        <v>32.259716285331855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254763000</v>
      </c>
      <c r="C31" s="96">
        <f>SUM(C27:C30)</f>
        <v>0</v>
      </c>
      <c r="D31" s="96"/>
      <c r="E31" s="96">
        <f>$B31      +$C31      +$D31</f>
        <v>254763000</v>
      </c>
      <c r="F31" s="97">
        <f t="shared" ref="F31:O31" si="16">SUM(F27:F30)</f>
        <v>254763000</v>
      </c>
      <c r="G31" s="98">
        <f t="shared" si="16"/>
        <v>137572000</v>
      </c>
      <c r="H31" s="97">
        <f t="shared" si="16"/>
        <v>54691000</v>
      </c>
      <c r="I31" s="98">
        <f t="shared" si="16"/>
        <v>51354125</v>
      </c>
      <c r="J31" s="97">
        <f t="shared" si="16"/>
        <v>66586000</v>
      </c>
      <c r="K31" s="98">
        <f t="shared" si="16"/>
        <v>30831696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121277000</v>
      </c>
      <c r="Q31" s="98">
        <f>$I31      +$K31      +$M31      +$O31</f>
        <v>82185821</v>
      </c>
      <c r="R31" s="52">
        <f>IF(($H31      =0),0,((($J31      -$H31      )/$H31      )*100))</f>
        <v>21.74946517708581</v>
      </c>
      <c r="S31" s="53">
        <f>IF(($I31      =0),0,((($K31      -$I31      )/$I31      )*100))</f>
        <v>-39.962571653202147</v>
      </c>
      <c r="T31" s="52">
        <f>IF($E31   =0,0,($P31   /$E31   )*100)</f>
        <v>47.603851422694824</v>
      </c>
      <c r="U31" s="54">
        <f>IF($E31   =0,0,($Q31   /$E31   )*100)</f>
        <v>32.259716285331855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1572000</v>
      </c>
      <c r="C33" s="93"/>
      <c r="D33" s="93"/>
      <c r="E33" s="93">
        <f>$B33      +$C33      +$D33</f>
        <v>1572000</v>
      </c>
      <c r="F33" s="94">
        <v>1572000</v>
      </c>
      <c r="G33" s="95">
        <v>1101000</v>
      </c>
      <c r="H33" s="94">
        <v>393000</v>
      </c>
      <c r="I33" s="95"/>
      <c r="J33" s="94">
        <v>424000</v>
      </c>
      <c r="K33" s="95">
        <v>424343</v>
      </c>
      <c r="L33" s="94"/>
      <c r="M33" s="95"/>
      <c r="N33" s="94"/>
      <c r="O33" s="95"/>
      <c r="P33" s="94">
        <f>$H33      +$J33      +$L33      +$N33</f>
        <v>817000</v>
      </c>
      <c r="Q33" s="95">
        <f>$I33      +$K33      +$M33      +$O33</f>
        <v>424343</v>
      </c>
      <c r="R33" s="48">
        <f>IF(($H33      =0),0,((($J33      -$H33      )/$H33      )*100))</f>
        <v>7.888040712468193</v>
      </c>
      <c r="S33" s="49">
        <f>IF(($I33      =0),0,((($K33      -$I33      )/$I33      )*100))</f>
        <v>0</v>
      </c>
      <c r="T33" s="48">
        <f>IF(($E33      =0),0,(($P33      /$E33      )*100))</f>
        <v>51.972010178117046</v>
      </c>
      <c r="U33" s="50">
        <f>IF(($E33      =0),0,(($Q33      /$E33      )*100))</f>
        <v>26.993829516539442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1572000</v>
      </c>
      <c r="C34" s="96">
        <f>C33</f>
        <v>0</v>
      </c>
      <c r="D34" s="96"/>
      <c r="E34" s="96">
        <f>$B34      +$C34      +$D34</f>
        <v>1572000</v>
      </c>
      <c r="F34" s="97">
        <f t="shared" ref="F34:O34" si="17">F33</f>
        <v>1572000</v>
      </c>
      <c r="G34" s="98">
        <f t="shared" si="17"/>
        <v>1101000</v>
      </c>
      <c r="H34" s="97">
        <f t="shared" si="17"/>
        <v>393000</v>
      </c>
      <c r="I34" s="98">
        <f t="shared" si="17"/>
        <v>0</v>
      </c>
      <c r="J34" s="97">
        <f t="shared" si="17"/>
        <v>424000</v>
      </c>
      <c r="K34" s="98">
        <f t="shared" si="17"/>
        <v>424343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817000</v>
      </c>
      <c r="Q34" s="98">
        <f>$I34      +$K34      +$M34      +$O34</f>
        <v>424343</v>
      </c>
      <c r="R34" s="52">
        <f>IF(($H34      =0),0,((($J34      -$H34      )/$H34      )*100))</f>
        <v>7.888040712468193</v>
      </c>
      <c r="S34" s="53">
        <f>IF(($I34      =0),0,((($K34      -$I34      )/$I34      )*100))</f>
        <v>0</v>
      </c>
      <c r="T34" s="52">
        <f>IF($E34   =0,0,($P34   /$E34   )*100)</f>
        <v>51.972010178117046</v>
      </c>
      <c r="U34" s="54">
        <f>IF($E34   =0,0,($Q34   /$E34   )*100)</f>
        <v>26.993829516539442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22223000</v>
      </c>
      <c r="C36" s="93"/>
      <c r="D36" s="93"/>
      <c r="E36" s="93">
        <f t="shared" ref="E36:E41" si="18">$B36      +$C36      +$D36</f>
        <v>22223000</v>
      </c>
      <c r="F36" s="94">
        <v>22223000</v>
      </c>
      <c r="G36" s="95">
        <v>19500000</v>
      </c>
      <c r="H36" s="94">
        <v>5273000</v>
      </c>
      <c r="I36" s="95"/>
      <c r="J36" s="94">
        <v>2364000</v>
      </c>
      <c r="K36" s="95">
        <v>4209531</v>
      </c>
      <c r="L36" s="94"/>
      <c r="M36" s="95"/>
      <c r="N36" s="94"/>
      <c r="O36" s="95"/>
      <c r="P36" s="94">
        <f t="shared" ref="P36:P41" si="19">$H36      +$J36      +$L36      +$N36</f>
        <v>7637000</v>
      </c>
      <c r="Q36" s="95">
        <f t="shared" ref="Q36:Q41" si="20">$I36      +$K36      +$M36      +$O36</f>
        <v>4209531</v>
      </c>
      <c r="R36" s="48">
        <f t="shared" ref="R36:R41" si="21">IF(($H36      =0),0,((($J36      -$H36      )/$H36      )*100))</f>
        <v>-55.167836146406223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34.36529721459749</v>
      </c>
      <c r="U36" s="50">
        <f t="shared" ref="U36:U40" si="24">IF(($E36      =0),0,(($Q36      /$E36      )*100))</f>
        <v>18.942226522071728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28049000</v>
      </c>
      <c r="C37" s="93"/>
      <c r="D37" s="93"/>
      <c r="E37" s="93">
        <f t="shared" si="18"/>
        <v>28049000</v>
      </c>
      <c r="F37" s="94">
        <v>28049000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5200000</v>
      </c>
      <c r="C39" s="93"/>
      <c r="D39" s="93"/>
      <c r="E39" s="93">
        <f t="shared" si="18"/>
        <v>5200000</v>
      </c>
      <c r="F39" s="94">
        <v>5200000</v>
      </c>
      <c r="G39" s="95">
        <v>3200000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55472000</v>
      </c>
      <c r="C41" s="96">
        <f>SUM(C36:C40)</f>
        <v>0</v>
      </c>
      <c r="D41" s="96"/>
      <c r="E41" s="96">
        <f t="shared" si="18"/>
        <v>55472000</v>
      </c>
      <c r="F41" s="97">
        <f t="shared" ref="F41:O41" si="25">SUM(F36:F40)</f>
        <v>55472000</v>
      </c>
      <c r="G41" s="98">
        <f t="shared" si="25"/>
        <v>22700000</v>
      </c>
      <c r="H41" s="97">
        <f t="shared" si="25"/>
        <v>5273000</v>
      </c>
      <c r="I41" s="98">
        <f t="shared" si="25"/>
        <v>0</v>
      </c>
      <c r="J41" s="97">
        <f t="shared" si="25"/>
        <v>2364000</v>
      </c>
      <c r="K41" s="98">
        <f t="shared" si="25"/>
        <v>4209531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7637000</v>
      </c>
      <c r="Q41" s="98">
        <f t="shared" si="20"/>
        <v>4209531</v>
      </c>
      <c r="R41" s="52">
        <f t="shared" si="21"/>
        <v>-55.167836146406223</v>
      </c>
      <c r="S41" s="53">
        <f t="shared" si="22"/>
        <v>0</v>
      </c>
      <c r="T41" s="52">
        <f>IF((+$E36+$E39) =0,0,(P41   /(+$E36+$E39) )*100)</f>
        <v>27.848885971629656</v>
      </c>
      <c r="U41" s="54">
        <f>IF((+$E36+$E39) =0,0,(Q41   /(+$E36+$E39) )*100)</f>
        <v>15.350366480691392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70000000</v>
      </c>
      <c r="C52" s="93"/>
      <c r="D52" s="93"/>
      <c r="E52" s="93">
        <f t="shared" si="26"/>
        <v>70000000</v>
      </c>
      <c r="F52" s="94">
        <v>70000000</v>
      </c>
      <c r="G52" s="95">
        <v>45000000</v>
      </c>
      <c r="H52" s="94">
        <v>9597000</v>
      </c>
      <c r="I52" s="95">
        <v>9597460</v>
      </c>
      <c r="J52" s="94">
        <v>7938000</v>
      </c>
      <c r="K52" s="95">
        <v>2404048</v>
      </c>
      <c r="L52" s="94"/>
      <c r="M52" s="95"/>
      <c r="N52" s="94"/>
      <c r="O52" s="95"/>
      <c r="P52" s="94">
        <f t="shared" si="27"/>
        <v>17535000</v>
      </c>
      <c r="Q52" s="95">
        <f t="shared" si="28"/>
        <v>12001508</v>
      </c>
      <c r="R52" s="48">
        <f t="shared" si="29"/>
        <v>-17.286652078774615</v>
      </c>
      <c r="S52" s="49">
        <f t="shared" si="30"/>
        <v>-74.951205839878469</v>
      </c>
      <c r="T52" s="48">
        <f t="shared" si="31"/>
        <v>25.05</v>
      </c>
      <c r="U52" s="50">
        <f t="shared" si="32"/>
        <v>17.145011428571426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70000000</v>
      </c>
      <c r="C54" s="96">
        <f>SUM(C43:C53)</f>
        <v>0</v>
      </c>
      <c r="D54" s="96"/>
      <c r="E54" s="96">
        <f t="shared" si="26"/>
        <v>70000000</v>
      </c>
      <c r="F54" s="97">
        <f t="shared" ref="F54:O54" si="33">SUM(F43:F53)</f>
        <v>70000000</v>
      </c>
      <c r="G54" s="98">
        <f t="shared" si="33"/>
        <v>45000000</v>
      </c>
      <c r="H54" s="97">
        <f t="shared" si="33"/>
        <v>9597000</v>
      </c>
      <c r="I54" s="98">
        <f t="shared" si="33"/>
        <v>9597460</v>
      </c>
      <c r="J54" s="97">
        <f t="shared" si="33"/>
        <v>7938000</v>
      </c>
      <c r="K54" s="98">
        <f t="shared" si="33"/>
        <v>2404048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17535000</v>
      </c>
      <c r="Q54" s="98">
        <f t="shared" si="28"/>
        <v>12001508</v>
      </c>
      <c r="R54" s="52">
        <f t="shared" si="29"/>
        <v>-17.286652078774615</v>
      </c>
      <c r="S54" s="53">
        <f t="shared" si="30"/>
        <v>-74.951205839878469</v>
      </c>
      <c r="T54" s="52">
        <f>IF((+$E44+$E46+$E48+$E49+$E52) =0,0,(P54   /(+$E44+$E46+$E48+$E49+$E52) )*100)</f>
        <v>25.05</v>
      </c>
      <c r="U54" s="54">
        <f>IF((+$E44+$E46+$E48+$E49+$E52) =0,0,(Q54   /(+$E44+$E46+$E48+$E49+$E52) )*100)</f>
        <v>17.145011428571426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396107000</v>
      </c>
      <c r="C68" s="105">
        <f>SUM(C9:C15,C18:C24,C27:C30,C33,C36:C40,C43:C53,C56:C59,C62:C66)</f>
        <v>0</v>
      </c>
      <c r="D68" s="105"/>
      <c r="E68" s="105">
        <f t="shared" si="35"/>
        <v>396107000</v>
      </c>
      <c r="F68" s="106">
        <f t="shared" ref="F68:O68" si="43">SUM(F9:F15,F18:F24,F27:F30,F33,F36:F40,F43:F53,F56:F59,F62:F66)</f>
        <v>396107000</v>
      </c>
      <c r="G68" s="107">
        <f t="shared" si="43"/>
        <v>215673000</v>
      </c>
      <c r="H68" s="106">
        <f t="shared" si="43"/>
        <v>72696000</v>
      </c>
      <c r="I68" s="107">
        <f t="shared" si="43"/>
        <v>64233718</v>
      </c>
      <c r="J68" s="106">
        <f t="shared" si="43"/>
        <v>77392000</v>
      </c>
      <c r="K68" s="107">
        <f t="shared" si="43"/>
        <v>40122678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150088000</v>
      </c>
      <c r="Q68" s="107">
        <f t="shared" si="37"/>
        <v>104356396</v>
      </c>
      <c r="R68" s="61">
        <f t="shared" si="38"/>
        <v>6.4597777044128977</v>
      </c>
      <c r="S68" s="62">
        <f t="shared" si="39"/>
        <v>-37.53642284882217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40.778355585261018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28.353247585978298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275611000</v>
      </c>
      <c r="C70" s="93">
        <v>-1618000</v>
      </c>
      <c r="D70" s="93"/>
      <c r="E70" s="93">
        <f>$B70      +$C70      +$D70</f>
        <v>273993000</v>
      </c>
      <c r="F70" s="94">
        <v>275611000</v>
      </c>
      <c r="G70" s="95">
        <v>212407000</v>
      </c>
      <c r="H70" s="94">
        <v>57844000</v>
      </c>
      <c r="I70" s="95">
        <v>34486421</v>
      </c>
      <c r="J70" s="94">
        <v>77438000</v>
      </c>
      <c r="K70" s="95">
        <v>52421834</v>
      </c>
      <c r="L70" s="94"/>
      <c r="M70" s="95"/>
      <c r="N70" s="94"/>
      <c r="O70" s="95"/>
      <c r="P70" s="94">
        <f>$H70      +$J70      +$L70      +$N70</f>
        <v>135282000</v>
      </c>
      <c r="Q70" s="95">
        <f>$I70      +$K70      +$M70      +$O70</f>
        <v>86908255</v>
      </c>
      <c r="R70" s="48">
        <f>IF(($H70      =0),0,((($J70      -$H70      )/$H70      )*100))</f>
        <v>33.873867644008023</v>
      </c>
      <c r="S70" s="49">
        <f>IF(($I70      =0),0,((($K70      -$I70      )/$I70      )*100))</f>
        <v>52.007174070049189</v>
      </c>
      <c r="T70" s="48">
        <f>IF(($E70      =0),0,(($P70      /$E70      )*100))</f>
        <v>49.374254086783239</v>
      </c>
      <c r="U70" s="50">
        <f>IF(($E70      =0),0,(($Q70      /$E70      )*100))</f>
        <v>31.719151584164557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275611000</v>
      </c>
      <c r="C72" s="102">
        <f>SUM(C70:C71)</f>
        <v>-1618000</v>
      </c>
      <c r="D72" s="102"/>
      <c r="E72" s="102">
        <f>$B72      +$C72      +$D72</f>
        <v>273993000</v>
      </c>
      <c r="F72" s="103">
        <f t="shared" ref="F72:O72" si="44">SUM(F70:F71)</f>
        <v>275611000</v>
      </c>
      <c r="G72" s="104">
        <f t="shared" si="44"/>
        <v>212407000</v>
      </c>
      <c r="H72" s="103">
        <f t="shared" si="44"/>
        <v>57844000</v>
      </c>
      <c r="I72" s="104">
        <f t="shared" si="44"/>
        <v>34486421</v>
      </c>
      <c r="J72" s="103">
        <f t="shared" si="44"/>
        <v>77438000</v>
      </c>
      <c r="K72" s="104">
        <f t="shared" si="44"/>
        <v>52421834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135282000</v>
      </c>
      <c r="Q72" s="104">
        <f>$I72      +$K72      +$M72      +$O72</f>
        <v>86908255</v>
      </c>
      <c r="R72" s="57">
        <f>IF(($H72      =0),0,((($J72      -$H72      )/$H72      )*100))</f>
        <v>33.873867644008023</v>
      </c>
      <c r="S72" s="58">
        <f>IF(($I72      =0),0,((($K72      -$I72      )/$I72      )*100))</f>
        <v>52.007174070049189</v>
      </c>
      <c r="T72" s="57">
        <f>IF(($E70      =0),0,(($P70      /$E70      )*100))</f>
        <v>49.374254086783239</v>
      </c>
      <c r="U72" s="59">
        <f>IF($E70   =0,0,($Q70   /$E70 )*100)</f>
        <v>31.719151584164557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275611000</v>
      </c>
      <c r="C73" s="105">
        <f>SUM(C70:C71)</f>
        <v>-1618000</v>
      </c>
      <c r="D73" s="105"/>
      <c r="E73" s="105">
        <f>$B73      +$C73      +$D73</f>
        <v>273993000</v>
      </c>
      <c r="F73" s="106">
        <f t="shared" ref="F73:O73" si="45">SUM(F70:F71)</f>
        <v>275611000</v>
      </c>
      <c r="G73" s="107">
        <f t="shared" si="45"/>
        <v>212407000</v>
      </c>
      <c r="H73" s="106">
        <f t="shared" si="45"/>
        <v>57844000</v>
      </c>
      <c r="I73" s="107">
        <f t="shared" si="45"/>
        <v>34486421</v>
      </c>
      <c r="J73" s="106">
        <f t="shared" si="45"/>
        <v>77438000</v>
      </c>
      <c r="K73" s="107">
        <f t="shared" si="45"/>
        <v>52421834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135282000</v>
      </c>
      <c r="Q73" s="107">
        <f>$I73      +$K73      +$M73      +$O73</f>
        <v>86908255</v>
      </c>
      <c r="R73" s="61">
        <f>IF(($H73      =0),0,((($J73      -$H73      )/$H73      )*100))</f>
        <v>33.873867644008023</v>
      </c>
      <c r="S73" s="62">
        <f>IF(($I73      =0),0,((($K73      -$I73      )/$I73      )*100))</f>
        <v>52.007174070049189</v>
      </c>
      <c r="T73" s="61">
        <f>IF(($E70      =0),0,(($P70      /$E70      )*100))</f>
        <v>49.374254086783239</v>
      </c>
      <c r="U73" s="65">
        <f>IF($E70   =0,0,($Q70   /$E70 )*100)</f>
        <v>31.719151584164557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671718000</v>
      </c>
      <c r="C74" s="105">
        <f>SUM(C9:C15,C18:C24,C27:C30,C33,C36:C40,C43:C53,C56:C59,C62:C66,C70:C71)</f>
        <v>-1618000</v>
      </c>
      <c r="D74" s="105"/>
      <c r="E74" s="105">
        <f>$B74      +$C74      +$D74</f>
        <v>670100000</v>
      </c>
      <c r="F74" s="106">
        <f t="shared" ref="F74:O74" si="46">SUM(F9:F15,F18:F24,F27:F30,F33,F36:F40,F43:F53,F56:F59,F62:F66,F70:F71)</f>
        <v>671718000</v>
      </c>
      <c r="G74" s="107">
        <f t="shared" si="46"/>
        <v>428080000</v>
      </c>
      <c r="H74" s="106">
        <f t="shared" si="46"/>
        <v>130540000</v>
      </c>
      <c r="I74" s="107">
        <f t="shared" si="46"/>
        <v>98720139</v>
      </c>
      <c r="J74" s="106">
        <f t="shared" si="46"/>
        <v>154830000</v>
      </c>
      <c r="K74" s="107">
        <f t="shared" si="46"/>
        <v>92544512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285370000</v>
      </c>
      <c r="Q74" s="107">
        <f>$I74      +$K74      +$M74      +$O74</f>
        <v>191264651</v>
      </c>
      <c r="R74" s="61">
        <f>IF(($H74      =0),0,((($J74      -$H74      )/$H74      )*100))</f>
        <v>18.607323425769877</v>
      </c>
      <c r="S74" s="62">
        <f>IF(($I74      =0),0,((($K74      -$I74      )/$I74      )*100))</f>
        <v>-6.2556911513262756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44.446624956584444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29.789635247044238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136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137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138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139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140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18602000</v>
      </c>
      <c r="C87" s="119">
        <f t="shared" si="55"/>
        <v>-16250000</v>
      </c>
      <c r="D87" s="119">
        <f t="shared" si="55"/>
        <v>0</v>
      </c>
      <c r="E87" s="119">
        <f t="shared" si="55"/>
        <v>2352000</v>
      </c>
      <c r="F87" s="119">
        <f t="shared" si="55"/>
        <v>0</v>
      </c>
      <c r="G87" s="119">
        <f t="shared" si="55"/>
        <v>0</v>
      </c>
      <c r="H87" s="119">
        <f t="shared" si="55"/>
        <v>1864000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1864000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79.251700680272108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12238000</v>
      </c>
      <c r="C91" s="93">
        <v>-11750000</v>
      </c>
      <c r="D91" s="93"/>
      <c r="E91" s="93">
        <f t="shared" si="56"/>
        <v>488000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1864000</v>
      </c>
      <c r="C93" s="93"/>
      <c r="D93" s="93"/>
      <c r="E93" s="93">
        <f t="shared" si="56"/>
        <v>1864000</v>
      </c>
      <c r="F93" s="93">
        <v>0</v>
      </c>
      <c r="G93" s="93">
        <v>0</v>
      </c>
      <c r="H93" s="93">
        <v>1864000</v>
      </c>
      <c r="I93" s="93"/>
      <c r="J93" s="93"/>
      <c r="K93" s="93"/>
      <c r="L93" s="93"/>
      <c r="M93" s="93"/>
      <c r="N93" s="93"/>
      <c r="O93" s="93"/>
      <c r="P93" s="93">
        <f t="shared" si="57"/>
        <v>1864000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4500000</v>
      </c>
      <c r="C94" s="93">
        <v>-4500000</v>
      </c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141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18602000</v>
      </c>
      <c r="C114" s="128">
        <f t="shared" si="69"/>
        <v>-16250000</v>
      </c>
      <c r="D114" s="128">
        <f t="shared" si="69"/>
        <v>0</v>
      </c>
      <c r="E114" s="128">
        <f t="shared" si="69"/>
        <v>2352000</v>
      </c>
      <c r="F114" s="128">
        <f t="shared" si="69"/>
        <v>0</v>
      </c>
      <c r="G114" s="128">
        <f t="shared" si="69"/>
        <v>0</v>
      </c>
      <c r="H114" s="128">
        <f t="shared" si="69"/>
        <v>1864000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1864000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0.79251700680272108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142</v>
      </c>
      <c r="B115" s="130">
        <f>B87</f>
        <v>18602000</v>
      </c>
      <c r="C115" s="130">
        <f t="shared" ref="C115:Q115" si="70">C87</f>
        <v>-16250000</v>
      </c>
      <c r="D115" s="130">
        <f t="shared" si="70"/>
        <v>0</v>
      </c>
      <c r="E115" s="130">
        <f t="shared" si="70"/>
        <v>2352000</v>
      </c>
      <c r="F115" s="130">
        <f t="shared" si="70"/>
        <v>0</v>
      </c>
      <c r="G115" s="130">
        <f t="shared" si="70"/>
        <v>0</v>
      </c>
      <c r="H115" s="130">
        <f t="shared" si="70"/>
        <v>1864000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1864000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0.79251700680272108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143</v>
      </c>
    </row>
    <row r="118" spans="1:23" x14ac:dyDescent="0.25">
      <c r="A118" s="29" t="s">
        <v>144</v>
      </c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147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148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Zwur7NC6j/Z/AhaNwI6qpgodoDtMWOgr0YNkUtc56zFkn9IofOaQTji+VU0o4n+wwAWLujqb7gXqpzqKybjgfA==" saltValue="G5GmAa/VYTWZ8vZtJqN64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1024000</v>
      </c>
      <c r="I10" s="95"/>
      <c r="J10" s="94"/>
      <c r="K10" s="95"/>
      <c r="L10" s="94"/>
      <c r="M10" s="95"/>
      <c r="N10" s="94"/>
      <c r="O10" s="95"/>
      <c r="P10" s="94">
        <f t="shared" ref="P10:P16" si="1">$H10      +$J10      +$L10      +$N10</f>
        <v>1024000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-100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34.133333333333333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1024000</v>
      </c>
      <c r="I16" s="98">
        <f t="shared" si="7"/>
        <v>0</v>
      </c>
      <c r="J16" s="97">
        <f t="shared" si="7"/>
        <v>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1024000</v>
      </c>
      <c r="Q16" s="98">
        <f t="shared" si="2"/>
        <v>0</v>
      </c>
      <c r="R16" s="52">
        <f t="shared" si="3"/>
        <v>-100</v>
      </c>
      <c r="S16" s="53">
        <f t="shared" si="4"/>
        <v>0</v>
      </c>
      <c r="T16" s="52">
        <f>IF((SUM($E9:$E13))=0,0,(P16/(SUM($E9:$E13))*100))</f>
        <v>34.133333333333333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1209000</v>
      </c>
      <c r="C33" s="93"/>
      <c r="D33" s="93"/>
      <c r="E33" s="93">
        <f>$B33      +$C33      +$D33</f>
        <v>1209000</v>
      </c>
      <c r="F33" s="94">
        <v>1209000</v>
      </c>
      <c r="G33" s="95">
        <v>847000</v>
      </c>
      <c r="H33" s="94">
        <v>294000</v>
      </c>
      <c r="I33" s="95"/>
      <c r="J33" s="94">
        <v>553000</v>
      </c>
      <c r="K33" s="95"/>
      <c r="L33" s="94"/>
      <c r="M33" s="95"/>
      <c r="N33" s="94"/>
      <c r="O33" s="95"/>
      <c r="P33" s="94">
        <f>$H33      +$J33      +$L33      +$N33</f>
        <v>847000</v>
      </c>
      <c r="Q33" s="95">
        <f>$I33      +$K33      +$M33      +$O33</f>
        <v>0</v>
      </c>
      <c r="R33" s="48">
        <f>IF(($H33      =0),0,((($J33      -$H33      )/$H33      )*100))</f>
        <v>88.095238095238088</v>
      </c>
      <c r="S33" s="49">
        <f>IF(($I33      =0),0,((($K33      -$I33      )/$I33      )*100))</f>
        <v>0</v>
      </c>
      <c r="T33" s="48">
        <f>IF(($E33      =0),0,(($P33      /$E33      )*100))</f>
        <v>70.05789909015715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1209000</v>
      </c>
      <c r="C34" s="96">
        <f>C33</f>
        <v>0</v>
      </c>
      <c r="D34" s="96"/>
      <c r="E34" s="96">
        <f>$B34      +$C34      +$D34</f>
        <v>1209000</v>
      </c>
      <c r="F34" s="97">
        <f t="shared" ref="F34:O34" si="17">F33</f>
        <v>1209000</v>
      </c>
      <c r="G34" s="98">
        <f t="shared" si="17"/>
        <v>847000</v>
      </c>
      <c r="H34" s="97">
        <f t="shared" si="17"/>
        <v>294000</v>
      </c>
      <c r="I34" s="98">
        <f t="shared" si="17"/>
        <v>0</v>
      </c>
      <c r="J34" s="97">
        <f t="shared" si="17"/>
        <v>553000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847000</v>
      </c>
      <c r="Q34" s="98">
        <f>$I34      +$K34      +$M34      +$O34</f>
        <v>0</v>
      </c>
      <c r="R34" s="52">
        <f>IF(($H34      =0),0,((($J34      -$H34      )/$H34      )*100))</f>
        <v>88.095238095238088</v>
      </c>
      <c r="S34" s="53">
        <f>IF(($I34      =0),0,((($K34      -$I34      )/$I34      )*100))</f>
        <v>0</v>
      </c>
      <c r="T34" s="52">
        <f>IF($E34   =0,0,($P34   /$E34   )*100)</f>
        <v>70.05789909015715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190000</v>
      </c>
      <c r="C37" s="93"/>
      <c r="D37" s="93"/>
      <c r="E37" s="93">
        <f t="shared" si="18"/>
        <v>190000</v>
      </c>
      <c r="F37" s="94">
        <v>190000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190000</v>
      </c>
      <c r="C41" s="96">
        <f>SUM(C36:C40)</f>
        <v>0</v>
      </c>
      <c r="D41" s="96"/>
      <c r="E41" s="96">
        <f t="shared" si="18"/>
        <v>190000</v>
      </c>
      <c r="F41" s="97">
        <f t="shared" ref="F41:O41" si="25">SUM(F36:F40)</f>
        <v>190000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32067000</v>
      </c>
      <c r="C53" s="93"/>
      <c r="D53" s="93"/>
      <c r="E53" s="93">
        <f t="shared" si="26"/>
        <v>32067000</v>
      </c>
      <c r="F53" s="94">
        <v>32067000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32067000</v>
      </c>
      <c r="C54" s="96">
        <f>SUM(C43:C53)</f>
        <v>0</v>
      </c>
      <c r="D54" s="96"/>
      <c r="E54" s="96">
        <f t="shared" si="26"/>
        <v>32067000</v>
      </c>
      <c r="F54" s="97">
        <f t="shared" ref="F54:O54" si="33">SUM(F43:F53)</f>
        <v>32067000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36466000</v>
      </c>
      <c r="C68" s="105">
        <f>SUM(C9:C15,C18:C24,C27:C30,C33,C36:C40,C43:C53,C56:C59,C62:C66)</f>
        <v>0</v>
      </c>
      <c r="D68" s="105"/>
      <c r="E68" s="105">
        <f t="shared" si="35"/>
        <v>36466000</v>
      </c>
      <c r="F68" s="106">
        <f t="shared" ref="F68:O68" si="43">SUM(F9:F15,F18:F24,F27:F30,F33,F36:F40,F43:F53,F56:F59,F62:F66)</f>
        <v>36466000</v>
      </c>
      <c r="G68" s="107">
        <f t="shared" si="43"/>
        <v>3847000</v>
      </c>
      <c r="H68" s="106">
        <f t="shared" si="43"/>
        <v>1318000</v>
      </c>
      <c r="I68" s="107">
        <f t="shared" si="43"/>
        <v>0</v>
      </c>
      <c r="J68" s="106">
        <f t="shared" si="43"/>
        <v>553000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1871000</v>
      </c>
      <c r="Q68" s="107">
        <f t="shared" si="37"/>
        <v>0</v>
      </c>
      <c r="R68" s="61">
        <f t="shared" si="38"/>
        <v>-58.042488619119879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44.452363981943456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39532000</v>
      </c>
      <c r="C70" s="93">
        <v>-127000</v>
      </c>
      <c r="D70" s="93"/>
      <c r="E70" s="93">
        <f>$B70      +$C70      +$D70</f>
        <v>39405000</v>
      </c>
      <c r="F70" s="94">
        <v>39532000</v>
      </c>
      <c r="G70" s="95">
        <v>12889000</v>
      </c>
      <c r="H70" s="94"/>
      <c r="I70" s="95"/>
      <c r="J70" s="94">
        <v>12887000</v>
      </c>
      <c r="K70" s="95"/>
      <c r="L70" s="94"/>
      <c r="M70" s="95"/>
      <c r="N70" s="94"/>
      <c r="O70" s="95"/>
      <c r="P70" s="94">
        <f>$H70      +$J70      +$L70      +$N70</f>
        <v>12887000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32.703971577211014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39532000</v>
      </c>
      <c r="C72" s="102">
        <f>SUM(C70:C71)</f>
        <v>-127000</v>
      </c>
      <c r="D72" s="102"/>
      <c r="E72" s="102">
        <f>$B72      +$C72      +$D72</f>
        <v>39405000</v>
      </c>
      <c r="F72" s="103">
        <f t="shared" ref="F72:O72" si="44">SUM(F70:F71)</f>
        <v>39532000</v>
      </c>
      <c r="G72" s="104">
        <f t="shared" si="44"/>
        <v>12889000</v>
      </c>
      <c r="H72" s="103">
        <f t="shared" si="44"/>
        <v>0</v>
      </c>
      <c r="I72" s="104">
        <f t="shared" si="44"/>
        <v>0</v>
      </c>
      <c r="J72" s="103">
        <f t="shared" si="44"/>
        <v>12887000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12887000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32.703971577211014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39532000</v>
      </c>
      <c r="C73" s="105">
        <f>SUM(C70:C71)</f>
        <v>-127000</v>
      </c>
      <c r="D73" s="105"/>
      <c r="E73" s="105">
        <f>$B73      +$C73      +$D73</f>
        <v>39405000</v>
      </c>
      <c r="F73" s="106">
        <f t="shared" ref="F73:O73" si="45">SUM(F70:F71)</f>
        <v>39532000</v>
      </c>
      <c r="G73" s="107">
        <f t="shared" si="45"/>
        <v>12889000</v>
      </c>
      <c r="H73" s="106">
        <f t="shared" si="45"/>
        <v>0</v>
      </c>
      <c r="I73" s="107">
        <f t="shared" si="45"/>
        <v>0</v>
      </c>
      <c r="J73" s="106">
        <f t="shared" si="45"/>
        <v>12887000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12887000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32.703971577211014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75998000</v>
      </c>
      <c r="C74" s="105">
        <f>SUM(C9:C15,C18:C24,C27:C30,C33,C36:C40,C43:C53,C56:C59,C62:C66,C70:C71)</f>
        <v>-127000</v>
      </c>
      <c r="D74" s="105"/>
      <c r="E74" s="105">
        <f>$B74      +$C74      +$D74</f>
        <v>75871000</v>
      </c>
      <c r="F74" s="106">
        <f t="shared" ref="F74:O74" si="46">SUM(F9:F15,F18:F24,F27:F30,F33,F36:F40,F43:F53,F56:F59,F62:F66,F70:F71)</f>
        <v>75998000</v>
      </c>
      <c r="G74" s="107">
        <f t="shared" si="46"/>
        <v>16736000</v>
      </c>
      <c r="H74" s="106">
        <f t="shared" si="46"/>
        <v>1318000</v>
      </c>
      <c r="I74" s="107">
        <f t="shared" si="46"/>
        <v>0</v>
      </c>
      <c r="J74" s="106">
        <f t="shared" si="46"/>
        <v>13440000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14758000</v>
      </c>
      <c r="Q74" s="107">
        <f>$I74      +$K74      +$M74      +$O74</f>
        <v>0</v>
      </c>
      <c r="R74" s="61">
        <f>IF(($H74      =0),0,((($J74      -$H74      )/$H74      )*100))</f>
        <v>919.72685887708644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33.837758517907098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136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137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138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139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140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27823000</v>
      </c>
      <c r="C87" s="119">
        <f t="shared" si="55"/>
        <v>-15717000</v>
      </c>
      <c r="D87" s="119">
        <f t="shared" si="55"/>
        <v>0</v>
      </c>
      <c r="E87" s="119">
        <f t="shared" si="55"/>
        <v>12106000</v>
      </c>
      <c r="F87" s="119">
        <f t="shared" si="55"/>
        <v>0</v>
      </c>
      <c r="G87" s="119">
        <f t="shared" si="55"/>
        <v>0</v>
      </c>
      <c r="H87" s="119">
        <f t="shared" si="55"/>
        <v>3169000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3169000</v>
      </c>
      <c r="Q87" s="120">
        <f t="shared" si="55"/>
        <v>0</v>
      </c>
      <c r="R87" s="85">
        <f t="shared" si="55"/>
        <v>-200</v>
      </c>
      <c r="S87" s="85">
        <f t="shared" si="55"/>
        <v>0</v>
      </c>
      <c r="T87" s="86">
        <f>IF(SUM($E88:$E96) =0,0,(P87   /SUM($E88:$E96) )*100)</f>
        <v>26.17710226334049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18501000</v>
      </c>
      <c r="C91" s="93">
        <v>-16612000</v>
      </c>
      <c r="D91" s="93"/>
      <c r="E91" s="93">
        <f t="shared" si="56"/>
        <v>1889000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1322000</v>
      </c>
      <c r="C93" s="93"/>
      <c r="D93" s="93"/>
      <c r="E93" s="93">
        <f t="shared" si="56"/>
        <v>1322000</v>
      </c>
      <c r="F93" s="93">
        <v>0</v>
      </c>
      <c r="G93" s="93">
        <v>0</v>
      </c>
      <c r="H93" s="93">
        <v>1322000</v>
      </c>
      <c r="I93" s="93"/>
      <c r="J93" s="93"/>
      <c r="K93" s="93"/>
      <c r="L93" s="93"/>
      <c r="M93" s="93"/>
      <c r="N93" s="93"/>
      <c r="O93" s="93"/>
      <c r="P93" s="93">
        <f t="shared" si="57"/>
        <v>1322000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8000000</v>
      </c>
      <c r="C94" s="93">
        <v>895000</v>
      </c>
      <c r="D94" s="93"/>
      <c r="E94" s="93">
        <f t="shared" si="56"/>
        <v>8895000</v>
      </c>
      <c r="F94" s="93">
        <v>0</v>
      </c>
      <c r="G94" s="93">
        <v>0</v>
      </c>
      <c r="H94" s="93">
        <v>1847000</v>
      </c>
      <c r="I94" s="93"/>
      <c r="J94" s="93"/>
      <c r="K94" s="93"/>
      <c r="L94" s="93"/>
      <c r="M94" s="93"/>
      <c r="N94" s="93"/>
      <c r="O94" s="93"/>
      <c r="P94" s="93">
        <f t="shared" si="57"/>
        <v>1847000</v>
      </c>
      <c r="Q94" s="93">
        <f t="shared" si="58"/>
        <v>0</v>
      </c>
      <c r="R94" s="89">
        <f t="shared" si="59"/>
        <v>-100</v>
      </c>
      <c r="S94" s="89">
        <f t="shared" si="60"/>
        <v>0</v>
      </c>
      <c r="T94" s="89">
        <f t="shared" si="61"/>
        <v>20.764474423833615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141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27823000</v>
      </c>
      <c r="C114" s="128">
        <f t="shared" si="69"/>
        <v>-15717000</v>
      </c>
      <c r="D114" s="128">
        <f t="shared" si="69"/>
        <v>0</v>
      </c>
      <c r="E114" s="128">
        <f t="shared" si="69"/>
        <v>12106000</v>
      </c>
      <c r="F114" s="128">
        <f t="shared" si="69"/>
        <v>0</v>
      </c>
      <c r="G114" s="128">
        <f t="shared" si="69"/>
        <v>0</v>
      </c>
      <c r="H114" s="128">
        <f t="shared" si="69"/>
        <v>3169000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3169000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0.2617710226334049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142</v>
      </c>
      <c r="B115" s="130">
        <f>B87</f>
        <v>27823000</v>
      </c>
      <c r="C115" s="130">
        <f t="shared" ref="C115:Q115" si="70">C87</f>
        <v>-15717000</v>
      </c>
      <c r="D115" s="130">
        <f t="shared" si="70"/>
        <v>0</v>
      </c>
      <c r="E115" s="130">
        <f t="shared" si="70"/>
        <v>12106000</v>
      </c>
      <c r="F115" s="130">
        <f t="shared" si="70"/>
        <v>0</v>
      </c>
      <c r="G115" s="130">
        <f t="shared" si="70"/>
        <v>0</v>
      </c>
      <c r="H115" s="130">
        <f t="shared" si="70"/>
        <v>3169000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3169000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0.2617710226334049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143</v>
      </c>
    </row>
    <row r="118" spans="1:23" x14ac:dyDescent="0.25">
      <c r="A118" s="29" t="s">
        <v>144</v>
      </c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147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148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HuGiTXlv83+Ma2NJ9SlFHWzboV5HhY6wiiz6IkR+7iiMd90wRW3Tsgrkan3B/65b2Voa2q/Ksy7R3Ev9qE1zAA==" saltValue="nKITfhB0FoIRNTd9i7i5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2000000</v>
      </c>
      <c r="C10" s="93"/>
      <c r="D10" s="93"/>
      <c r="E10" s="93">
        <f t="shared" ref="E10:E16" si="0">$B10      +$C10      +$D10</f>
        <v>2000000</v>
      </c>
      <c r="F10" s="94">
        <v>2000000</v>
      </c>
      <c r="G10" s="95">
        <v>2000000</v>
      </c>
      <c r="H10" s="94">
        <v>390000</v>
      </c>
      <c r="I10" s="95">
        <v>390259</v>
      </c>
      <c r="J10" s="94">
        <v>98000</v>
      </c>
      <c r="K10" s="95">
        <v>162743</v>
      </c>
      <c r="L10" s="94"/>
      <c r="M10" s="95"/>
      <c r="N10" s="94"/>
      <c r="O10" s="95"/>
      <c r="P10" s="94">
        <f t="shared" ref="P10:P16" si="1">$H10      +$J10      +$L10      +$N10</f>
        <v>488000</v>
      </c>
      <c r="Q10" s="95">
        <f t="shared" ref="Q10:Q16" si="2">$I10      +$K10      +$M10      +$O10</f>
        <v>553002</v>
      </c>
      <c r="R10" s="48">
        <f t="shared" ref="R10:R16" si="3">IF(($H10      =0),0,((($J10      -$H10      )/$H10      )*100))</f>
        <v>-74.871794871794876</v>
      </c>
      <c r="S10" s="49">
        <f t="shared" ref="S10:S16" si="4">IF(($I10      =0),0,((($K10      -$I10      )/$I10      )*100))</f>
        <v>-58.298719568286707</v>
      </c>
      <c r="T10" s="48">
        <f t="shared" ref="T10:T15" si="5">IF(($E10      =0),0,(($P10      /$E10      )*100))</f>
        <v>24.4</v>
      </c>
      <c r="U10" s="50">
        <f t="shared" ref="U10:U15" si="6">IF(($E10      =0),0,(($Q10      /$E10      )*100))</f>
        <v>27.650099999999998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2000000</v>
      </c>
      <c r="C16" s="96">
        <f>SUM(C9:C15)</f>
        <v>0</v>
      </c>
      <c r="D16" s="96"/>
      <c r="E16" s="96">
        <f t="shared" si="0"/>
        <v>2000000</v>
      </c>
      <c r="F16" s="97">
        <f t="shared" ref="F16:O16" si="7">SUM(F9:F15)</f>
        <v>2000000</v>
      </c>
      <c r="G16" s="98">
        <f t="shared" si="7"/>
        <v>2000000</v>
      </c>
      <c r="H16" s="97">
        <f t="shared" si="7"/>
        <v>390000</v>
      </c>
      <c r="I16" s="98">
        <f t="shared" si="7"/>
        <v>390259</v>
      </c>
      <c r="J16" s="97">
        <f t="shared" si="7"/>
        <v>98000</v>
      </c>
      <c r="K16" s="98">
        <f t="shared" si="7"/>
        <v>162743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488000</v>
      </c>
      <c r="Q16" s="98">
        <f t="shared" si="2"/>
        <v>553002</v>
      </c>
      <c r="R16" s="52">
        <f t="shared" si="3"/>
        <v>-74.871794871794876</v>
      </c>
      <c r="S16" s="53">
        <f t="shared" si="4"/>
        <v>-58.298719568286707</v>
      </c>
      <c r="T16" s="52">
        <f>IF((SUM($E9:$E13))=0,0,(P16/(SUM($E9:$E13))*100))</f>
        <v>24.4</v>
      </c>
      <c r="U16" s="54">
        <f>IF((SUM($E9:$E13))=0,0,(Q16/(SUM($E9:$E13))*100))</f>
        <v>27.650099999999998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1359000</v>
      </c>
      <c r="C33" s="93"/>
      <c r="D33" s="93"/>
      <c r="E33" s="93">
        <f>$B33      +$C33      +$D33</f>
        <v>1359000</v>
      </c>
      <c r="F33" s="94">
        <v>1359000</v>
      </c>
      <c r="G33" s="95">
        <v>952000</v>
      </c>
      <c r="H33" s="94">
        <v>129000</v>
      </c>
      <c r="I33" s="95">
        <v>342950</v>
      </c>
      <c r="J33" s="94">
        <v>162000</v>
      </c>
      <c r="K33" s="95">
        <v>307045</v>
      </c>
      <c r="L33" s="94"/>
      <c r="M33" s="95"/>
      <c r="N33" s="94"/>
      <c r="O33" s="95"/>
      <c r="P33" s="94">
        <f>$H33      +$J33      +$L33      +$N33</f>
        <v>291000</v>
      </c>
      <c r="Q33" s="95">
        <f>$I33      +$K33      +$M33      +$O33</f>
        <v>649995</v>
      </c>
      <c r="R33" s="48">
        <f>IF(($H33      =0),0,((($J33      -$H33      )/$H33      )*100))</f>
        <v>25.581395348837212</v>
      </c>
      <c r="S33" s="49">
        <f>IF(($I33      =0),0,((($K33      -$I33      )/$I33      )*100))</f>
        <v>-10.469456188948827</v>
      </c>
      <c r="T33" s="48">
        <f>IF(($E33      =0),0,(($P33      /$E33      )*100))</f>
        <v>21.41280353200883</v>
      </c>
      <c r="U33" s="50">
        <f>IF(($E33      =0),0,(($Q33      /$E33      )*100))</f>
        <v>47.828918322295806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1359000</v>
      </c>
      <c r="C34" s="96">
        <f>C33</f>
        <v>0</v>
      </c>
      <c r="D34" s="96"/>
      <c r="E34" s="96">
        <f>$B34      +$C34      +$D34</f>
        <v>1359000</v>
      </c>
      <c r="F34" s="97">
        <f t="shared" ref="F34:O34" si="17">F33</f>
        <v>1359000</v>
      </c>
      <c r="G34" s="98">
        <f t="shared" si="17"/>
        <v>952000</v>
      </c>
      <c r="H34" s="97">
        <f t="shared" si="17"/>
        <v>129000</v>
      </c>
      <c r="I34" s="98">
        <f t="shared" si="17"/>
        <v>342950</v>
      </c>
      <c r="J34" s="97">
        <f t="shared" si="17"/>
        <v>162000</v>
      </c>
      <c r="K34" s="98">
        <f t="shared" si="17"/>
        <v>307045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291000</v>
      </c>
      <c r="Q34" s="98">
        <f>$I34      +$K34      +$M34      +$O34</f>
        <v>649995</v>
      </c>
      <c r="R34" s="52">
        <f>IF(($H34      =0),0,((($J34      -$H34      )/$H34      )*100))</f>
        <v>25.581395348837212</v>
      </c>
      <c r="S34" s="53">
        <f>IF(($I34      =0),0,((($K34      -$I34      )/$I34      )*100))</f>
        <v>-10.469456188948827</v>
      </c>
      <c r="T34" s="52">
        <f>IF($E34   =0,0,($P34   /$E34   )*100)</f>
        <v>21.41280353200883</v>
      </c>
      <c r="U34" s="54">
        <f>IF($E34   =0,0,($Q34   /$E34   )*100)</f>
        <v>47.828918322295806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21193000</v>
      </c>
      <c r="C37" s="93"/>
      <c r="D37" s="93"/>
      <c r="E37" s="93">
        <f t="shared" si="18"/>
        <v>21193000</v>
      </c>
      <c r="F37" s="94">
        <v>21193000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21193000</v>
      </c>
      <c r="C41" s="96">
        <f>SUM(C36:C40)</f>
        <v>0</v>
      </c>
      <c r="D41" s="96"/>
      <c r="E41" s="96">
        <f t="shared" si="18"/>
        <v>21193000</v>
      </c>
      <c r="F41" s="97">
        <f t="shared" ref="F41:O41" si="25">SUM(F36:F40)</f>
        <v>21193000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80000000</v>
      </c>
      <c r="C52" s="93"/>
      <c r="D52" s="93"/>
      <c r="E52" s="93">
        <f t="shared" si="26"/>
        <v>80000000</v>
      </c>
      <c r="F52" s="94">
        <v>80000000</v>
      </c>
      <c r="G52" s="95">
        <v>55000000</v>
      </c>
      <c r="H52" s="94">
        <v>3432000</v>
      </c>
      <c r="I52" s="95">
        <v>3164482</v>
      </c>
      <c r="J52" s="94">
        <v>6474000</v>
      </c>
      <c r="K52" s="95">
        <v>6741661</v>
      </c>
      <c r="L52" s="94"/>
      <c r="M52" s="95"/>
      <c r="N52" s="94"/>
      <c r="O52" s="95"/>
      <c r="P52" s="94">
        <f t="shared" si="27"/>
        <v>9906000</v>
      </c>
      <c r="Q52" s="95">
        <f t="shared" si="28"/>
        <v>9906143</v>
      </c>
      <c r="R52" s="48">
        <f t="shared" si="29"/>
        <v>88.63636363636364</v>
      </c>
      <c r="S52" s="49">
        <f t="shared" si="30"/>
        <v>113.04153412786042</v>
      </c>
      <c r="T52" s="48">
        <f t="shared" si="31"/>
        <v>12.3825</v>
      </c>
      <c r="U52" s="50">
        <f t="shared" si="32"/>
        <v>12.38267875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80000000</v>
      </c>
      <c r="C54" s="96">
        <f>SUM(C43:C53)</f>
        <v>0</v>
      </c>
      <c r="D54" s="96"/>
      <c r="E54" s="96">
        <f t="shared" si="26"/>
        <v>80000000</v>
      </c>
      <c r="F54" s="97">
        <f t="shared" ref="F54:O54" si="33">SUM(F43:F53)</f>
        <v>80000000</v>
      </c>
      <c r="G54" s="98">
        <f t="shared" si="33"/>
        <v>55000000</v>
      </c>
      <c r="H54" s="97">
        <f t="shared" si="33"/>
        <v>3432000</v>
      </c>
      <c r="I54" s="98">
        <f t="shared" si="33"/>
        <v>3164482</v>
      </c>
      <c r="J54" s="97">
        <f t="shared" si="33"/>
        <v>6474000</v>
      </c>
      <c r="K54" s="98">
        <f t="shared" si="33"/>
        <v>6741661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9906000</v>
      </c>
      <c r="Q54" s="98">
        <f t="shared" si="28"/>
        <v>9906143</v>
      </c>
      <c r="R54" s="52">
        <f t="shared" si="29"/>
        <v>88.63636363636364</v>
      </c>
      <c r="S54" s="53">
        <f t="shared" si="30"/>
        <v>113.04153412786042</v>
      </c>
      <c r="T54" s="52">
        <f>IF((+$E44+$E46+$E48+$E49+$E52) =0,0,(P54   /(+$E44+$E46+$E48+$E49+$E52) )*100)</f>
        <v>12.3825</v>
      </c>
      <c r="U54" s="54">
        <f>IF((+$E44+$E46+$E48+$E49+$E52) =0,0,(Q54   /(+$E44+$E46+$E48+$E49+$E52) )*100)</f>
        <v>12.38267875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104552000</v>
      </c>
      <c r="C68" s="105">
        <f>SUM(C9:C15,C18:C24,C27:C30,C33,C36:C40,C43:C53,C56:C59,C62:C66)</f>
        <v>0</v>
      </c>
      <c r="D68" s="105"/>
      <c r="E68" s="105">
        <f t="shared" si="35"/>
        <v>104552000</v>
      </c>
      <c r="F68" s="106">
        <f t="shared" ref="F68:O68" si="43">SUM(F9:F15,F18:F24,F27:F30,F33,F36:F40,F43:F53,F56:F59,F62:F66)</f>
        <v>104552000</v>
      </c>
      <c r="G68" s="107">
        <f t="shared" si="43"/>
        <v>57952000</v>
      </c>
      <c r="H68" s="106">
        <f t="shared" si="43"/>
        <v>3951000</v>
      </c>
      <c r="I68" s="107">
        <f t="shared" si="43"/>
        <v>3897691</v>
      </c>
      <c r="J68" s="106">
        <f t="shared" si="43"/>
        <v>6734000</v>
      </c>
      <c r="K68" s="107">
        <f t="shared" si="43"/>
        <v>7211449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10685000</v>
      </c>
      <c r="Q68" s="107">
        <f t="shared" si="37"/>
        <v>11109140</v>
      </c>
      <c r="R68" s="61">
        <f t="shared" si="38"/>
        <v>70.437863831941286</v>
      </c>
      <c r="S68" s="62">
        <f t="shared" si="39"/>
        <v>85.018489151654137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12.81805203997169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13.326863326095562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174483000</v>
      </c>
      <c r="C70" s="93">
        <v>-1132000</v>
      </c>
      <c r="D70" s="93"/>
      <c r="E70" s="93">
        <f>$B70      +$C70      +$D70</f>
        <v>173351000</v>
      </c>
      <c r="F70" s="94">
        <v>174483000</v>
      </c>
      <c r="G70" s="95">
        <v>135313000</v>
      </c>
      <c r="H70" s="94">
        <v>36790000</v>
      </c>
      <c r="I70" s="95">
        <v>41227389</v>
      </c>
      <c r="J70" s="94">
        <v>42116000</v>
      </c>
      <c r="K70" s="95">
        <v>50668189</v>
      </c>
      <c r="L70" s="94"/>
      <c r="M70" s="95"/>
      <c r="N70" s="94"/>
      <c r="O70" s="95"/>
      <c r="P70" s="94">
        <f>$H70      +$J70      +$L70      +$N70</f>
        <v>78906000</v>
      </c>
      <c r="Q70" s="95">
        <f>$I70      +$K70      +$M70      +$O70</f>
        <v>91895578</v>
      </c>
      <c r="R70" s="48">
        <f>IF(($H70      =0),0,((($J70      -$H70      )/$H70      )*100))</f>
        <v>14.47675998912748</v>
      </c>
      <c r="S70" s="49">
        <f>IF(($I70      =0),0,((($K70      -$I70      )/$I70      )*100))</f>
        <v>22.899340047947252</v>
      </c>
      <c r="T70" s="48">
        <f>IF(($E70      =0),0,(($P70      /$E70      )*100))</f>
        <v>45.518052967678294</v>
      </c>
      <c r="U70" s="50">
        <f>IF(($E70      =0),0,(($Q70      /$E70      )*100))</f>
        <v>53.011276542967735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174483000</v>
      </c>
      <c r="C72" s="102">
        <f>SUM(C70:C71)</f>
        <v>-1132000</v>
      </c>
      <c r="D72" s="102"/>
      <c r="E72" s="102">
        <f>$B72      +$C72      +$D72</f>
        <v>173351000</v>
      </c>
      <c r="F72" s="103">
        <f t="shared" ref="F72:O72" si="44">SUM(F70:F71)</f>
        <v>174483000</v>
      </c>
      <c r="G72" s="104">
        <f t="shared" si="44"/>
        <v>135313000</v>
      </c>
      <c r="H72" s="103">
        <f t="shared" si="44"/>
        <v>36790000</v>
      </c>
      <c r="I72" s="104">
        <f t="shared" si="44"/>
        <v>41227389</v>
      </c>
      <c r="J72" s="103">
        <f t="shared" si="44"/>
        <v>42116000</v>
      </c>
      <c r="K72" s="104">
        <f t="shared" si="44"/>
        <v>50668189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78906000</v>
      </c>
      <c r="Q72" s="104">
        <f>$I72      +$K72      +$M72      +$O72</f>
        <v>91895578</v>
      </c>
      <c r="R72" s="57">
        <f>IF(($H72      =0),0,((($J72      -$H72      )/$H72      )*100))</f>
        <v>14.47675998912748</v>
      </c>
      <c r="S72" s="58">
        <f>IF(($I72      =0),0,((($K72      -$I72      )/$I72      )*100))</f>
        <v>22.899340047947252</v>
      </c>
      <c r="T72" s="57">
        <f>IF(($E70      =0),0,(($P70      /$E70      )*100))</f>
        <v>45.518052967678294</v>
      </c>
      <c r="U72" s="59">
        <f>IF($E70   =0,0,($Q70   /$E70 )*100)</f>
        <v>53.011276542967735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174483000</v>
      </c>
      <c r="C73" s="105">
        <f>SUM(C70:C71)</f>
        <v>-1132000</v>
      </c>
      <c r="D73" s="105"/>
      <c r="E73" s="105">
        <f>$B73      +$C73      +$D73</f>
        <v>173351000</v>
      </c>
      <c r="F73" s="106">
        <f t="shared" ref="F73:O73" si="45">SUM(F70:F71)</f>
        <v>174483000</v>
      </c>
      <c r="G73" s="107">
        <f t="shared" si="45"/>
        <v>135313000</v>
      </c>
      <c r="H73" s="106">
        <f t="shared" si="45"/>
        <v>36790000</v>
      </c>
      <c r="I73" s="107">
        <f t="shared" si="45"/>
        <v>41227389</v>
      </c>
      <c r="J73" s="106">
        <f t="shared" si="45"/>
        <v>42116000</v>
      </c>
      <c r="K73" s="107">
        <f t="shared" si="45"/>
        <v>50668189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78906000</v>
      </c>
      <c r="Q73" s="107">
        <f>$I73      +$K73      +$M73      +$O73</f>
        <v>91895578</v>
      </c>
      <c r="R73" s="61">
        <f>IF(($H73      =0),0,((($J73      -$H73      )/$H73      )*100))</f>
        <v>14.47675998912748</v>
      </c>
      <c r="S73" s="62">
        <f>IF(($I73      =0),0,((($K73      -$I73      )/$I73      )*100))</f>
        <v>22.899340047947252</v>
      </c>
      <c r="T73" s="61">
        <f>IF(($E70      =0),0,(($P70      /$E70      )*100))</f>
        <v>45.518052967678294</v>
      </c>
      <c r="U73" s="65">
        <f>IF($E70   =0,0,($Q70   /$E70 )*100)</f>
        <v>53.011276542967735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279035000</v>
      </c>
      <c r="C74" s="105">
        <f>SUM(C9:C15,C18:C24,C27:C30,C33,C36:C40,C43:C53,C56:C59,C62:C66,C70:C71)</f>
        <v>-1132000</v>
      </c>
      <c r="D74" s="105"/>
      <c r="E74" s="105">
        <f>$B74      +$C74      +$D74</f>
        <v>277903000</v>
      </c>
      <c r="F74" s="106">
        <f t="shared" ref="F74:O74" si="46">SUM(F9:F15,F18:F24,F27:F30,F33,F36:F40,F43:F53,F56:F59,F62:F66,F70:F71)</f>
        <v>279035000</v>
      </c>
      <c r="G74" s="107">
        <f t="shared" si="46"/>
        <v>193265000</v>
      </c>
      <c r="H74" s="106">
        <f t="shared" si="46"/>
        <v>40741000</v>
      </c>
      <c r="I74" s="107">
        <f t="shared" si="46"/>
        <v>45125080</v>
      </c>
      <c r="J74" s="106">
        <f t="shared" si="46"/>
        <v>48850000</v>
      </c>
      <c r="K74" s="107">
        <f t="shared" si="46"/>
        <v>57879638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89591000</v>
      </c>
      <c r="Q74" s="107">
        <f>$I74      +$K74      +$M74      +$O74</f>
        <v>103004718</v>
      </c>
      <c r="R74" s="61">
        <f>IF(($H74      =0),0,((($J74      -$H74      )/$H74      )*100))</f>
        <v>19.903782430475442</v>
      </c>
      <c r="S74" s="62">
        <f>IF(($I74      =0),0,((($K74      -$I74      )/$I74      )*100))</f>
        <v>28.264898366939185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34.899692259748356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40.124933972186518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136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137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138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139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140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63625000</v>
      </c>
      <c r="C87" s="119">
        <f t="shared" si="55"/>
        <v>-870000</v>
      </c>
      <c r="D87" s="119">
        <f t="shared" si="55"/>
        <v>0</v>
      </c>
      <c r="E87" s="119">
        <f t="shared" si="55"/>
        <v>62755000</v>
      </c>
      <c r="F87" s="119">
        <f t="shared" si="55"/>
        <v>0</v>
      </c>
      <c r="G87" s="119">
        <f t="shared" si="55"/>
        <v>0</v>
      </c>
      <c r="H87" s="119">
        <f t="shared" si="55"/>
        <v>1000000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1000000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1.5934985260138634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61125000</v>
      </c>
      <c r="C91" s="93">
        <v>630000</v>
      </c>
      <c r="D91" s="93"/>
      <c r="E91" s="93">
        <f t="shared" si="56"/>
        <v>61755000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1000000</v>
      </c>
      <c r="C93" s="93"/>
      <c r="D93" s="93"/>
      <c r="E93" s="93">
        <f t="shared" si="56"/>
        <v>1000000</v>
      </c>
      <c r="F93" s="93">
        <v>0</v>
      </c>
      <c r="G93" s="93">
        <v>0</v>
      </c>
      <c r="H93" s="93">
        <v>1000000</v>
      </c>
      <c r="I93" s="93"/>
      <c r="J93" s="93"/>
      <c r="K93" s="93"/>
      <c r="L93" s="93"/>
      <c r="M93" s="93"/>
      <c r="N93" s="93"/>
      <c r="O93" s="93"/>
      <c r="P93" s="93">
        <f t="shared" si="57"/>
        <v>1000000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1500000</v>
      </c>
      <c r="C94" s="93">
        <v>-1500000</v>
      </c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141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63625000</v>
      </c>
      <c r="C114" s="128">
        <f t="shared" si="69"/>
        <v>-870000</v>
      </c>
      <c r="D114" s="128">
        <f t="shared" si="69"/>
        <v>0</v>
      </c>
      <c r="E114" s="128">
        <f t="shared" si="69"/>
        <v>62755000</v>
      </c>
      <c r="F114" s="128">
        <f t="shared" si="69"/>
        <v>0</v>
      </c>
      <c r="G114" s="128">
        <f t="shared" si="69"/>
        <v>0</v>
      </c>
      <c r="H114" s="128">
        <f t="shared" si="69"/>
        <v>1000000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1000000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1.5934985260138635E-2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142</v>
      </c>
      <c r="B115" s="130">
        <f>B87</f>
        <v>63625000</v>
      </c>
      <c r="C115" s="130">
        <f t="shared" ref="C115:Q115" si="70">C87</f>
        <v>-870000</v>
      </c>
      <c r="D115" s="130">
        <f t="shared" si="70"/>
        <v>0</v>
      </c>
      <c r="E115" s="130">
        <f t="shared" si="70"/>
        <v>62755000</v>
      </c>
      <c r="F115" s="130">
        <f t="shared" si="70"/>
        <v>0</v>
      </c>
      <c r="G115" s="130">
        <f t="shared" si="70"/>
        <v>0</v>
      </c>
      <c r="H115" s="130">
        <f t="shared" si="70"/>
        <v>1000000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1000000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1.5934985260138635E-2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143</v>
      </c>
    </row>
    <row r="118" spans="1:23" x14ac:dyDescent="0.25">
      <c r="A118" s="29" t="s">
        <v>144</v>
      </c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147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148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zeo6zJR7cbKm8VszvLGS9LrHYUYEGFfokbI7rbAeC4zygPCkCvMdC4mMM8Ktwh6n6ETH1aj7EODgI6y7yAyyAQ==" saltValue="XKDTBIDmFpL18e1SYPGXW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>
        <v>583000</v>
      </c>
      <c r="I10" s="95"/>
      <c r="J10" s="94">
        <v>584000</v>
      </c>
      <c r="K10" s="95"/>
      <c r="L10" s="94"/>
      <c r="M10" s="95"/>
      <c r="N10" s="94"/>
      <c r="O10" s="95"/>
      <c r="P10" s="94">
        <f t="shared" ref="P10:P16" si="1">$H10      +$J10      +$L10      +$N10</f>
        <v>1167000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0.17152658662092624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64.833333333333329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1800000</v>
      </c>
      <c r="C16" s="96">
        <f>SUM(C9:C15)</f>
        <v>0</v>
      </c>
      <c r="D16" s="96"/>
      <c r="E16" s="96">
        <f t="shared" si="0"/>
        <v>1800000</v>
      </c>
      <c r="F16" s="97">
        <f t="shared" ref="F16:O16" si="7">SUM(F9:F15)</f>
        <v>1800000</v>
      </c>
      <c r="G16" s="98">
        <f t="shared" si="7"/>
        <v>1800000</v>
      </c>
      <c r="H16" s="97">
        <f t="shared" si="7"/>
        <v>583000</v>
      </c>
      <c r="I16" s="98">
        <f t="shared" si="7"/>
        <v>0</v>
      </c>
      <c r="J16" s="97">
        <f t="shared" si="7"/>
        <v>584000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1167000</v>
      </c>
      <c r="Q16" s="98">
        <f t="shared" si="2"/>
        <v>0</v>
      </c>
      <c r="R16" s="52">
        <f t="shared" si="3"/>
        <v>0.17152658662092624</v>
      </c>
      <c r="S16" s="53">
        <f t="shared" si="4"/>
        <v>0</v>
      </c>
      <c r="T16" s="52">
        <f>IF((SUM($E9:$E13))=0,0,(P16/(SUM($E9:$E13))*100))</f>
        <v>64.833333333333329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2201000</v>
      </c>
      <c r="C20" s="93"/>
      <c r="D20" s="93"/>
      <c r="E20" s="93">
        <f t="shared" si="8"/>
        <v>2201000</v>
      </c>
      <c r="F20" s="94">
        <v>2201000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2201000</v>
      </c>
      <c r="C25" s="96">
        <f>SUM(C18:C24)</f>
        <v>0</v>
      </c>
      <c r="D25" s="96"/>
      <c r="E25" s="96">
        <f t="shared" si="8"/>
        <v>2201000</v>
      </c>
      <c r="F25" s="97">
        <f t="shared" ref="F25:O25" si="15">SUM(F18:F24)</f>
        <v>2201000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2653000</v>
      </c>
      <c r="C30" s="93"/>
      <c r="D30" s="93"/>
      <c r="E30" s="93">
        <f>$B30      +$C30      +$D30</f>
        <v>2653000</v>
      </c>
      <c r="F30" s="94">
        <v>2653000</v>
      </c>
      <c r="G30" s="95">
        <v>1857000</v>
      </c>
      <c r="H30" s="94"/>
      <c r="I30" s="95"/>
      <c r="J30" s="94">
        <v>1000000</v>
      </c>
      <c r="K30" s="95">
        <v>1156180</v>
      </c>
      <c r="L30" s="94"/>
      <c r="M30" s="95"/>
      <c r="N30" s="94"/>
      <c r="O30" s="95"/>
      <c r="P30" s="94">
        <f>$H30      +$J30      +$L30      +$N30</f>
        <v>1000000</v>
      </c>
      <c r="Q30" s="95">
        <f>$I30      +$K30      +$M30      +$O30</f>
        <v>1156180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37.693177534866187</v>
      </c>
      <c r="U30" s="50">
        <f>IF(($E30      =0),0,(($Q30      /$E30      )*100))</f>
        <v>43.580098002261593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2653000</v>
      </c>
      <c r="C31" s="96">
        <f>SUM(C27:C30)</f>
        <v>0</v>
      </c>
      <c r="D31" s="96"/>
      <c r="E31" s="96">
        <f>$B31      +$C31      +$D31</f>
        <v>2653000</v>
      </c>
      <c r="F31" s="97">
        <f t="shared" ref="F31:O31" si="16">SUM(F27:F30)</f>
        <v>2653000</v>
      </c>
      <c r="G31" s="98">
        <f t="shared" si="16"/>
        <v>1857000</v>
      </c>
      <c r="H31" s="97">
        <f t="shared" si="16"/>
        <v>0</v>
      </c>
      <c r="I31" s="98">
        <f t="shared" si="16"/>
        <v>0</v>
      </c>
      <c r="J31" s="97">
        <f t="shared" si="16"/>
        <v>1000000</v>
      </c>
      <c r="K31" s="98">
        <f t="shared" si="16"/>
        <v>1156180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1000000</v>
      </c>
      <c r="Q31" s="98">
        <f>$I31      +$K31      +$M31      +$O31</f>
        <v>1156180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37.693177534866187</v>
      </c>
      <c r="U31" s="54">
        <f>IF($E31   =0,0,($Q31   /$E31   )*100)</f>
        <v>43.580098002261593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1361000</v>
      </c>
      <c r="C33" s="93"/>
      <c r="D33" s="93"/>
      <c r="E33" s="93">
        <f>$B33      +$C33      +$D33</f>
        <v>1361000</v>
      </c>
      <c r="F33" s="94">
        <v>1361000</v>
      </c>
      <c r="G33" s="95">
        <v>341000</v>
      </c>
      <c r="H33" s="94"/>
      <c r="I33" s="95"/>
      <c r="J33" s="94"/>
      <c r="K33" s="95"/>
      <c r="L33" s="94"/>
      <c r="M33" s="95"/>
      <c r="N33" s="94"/>
      <c r="O33" s="95"/>
      <c r="P33" s="94">
        <f>$H33      +$J33      +$L33      +$N33</f>
        <v>0</v>
      </c>
      <c r="Q33" s="95">
        <f>$I33      +$K33      +$M33      +$O33</f>
        <v>0</v>
      </c>
      <c r="R33" s="48">
        <f>IF(($H33      =0),0,((($J33      -$H33      )/$H33      )*100))</f>
        <v>0</v>
      </c>
      <c r="S33" s="49">
        <f>IF(($I33      =0),0,((($K33      -$I33      )/$I33      )*100))</f>
        <v>0</v>
      </c>
      <c r="T33" s="48">
        <f>IF(($E33      =0),0,(($P33      /$E33      )*100))</f>
        <v>0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1361000</v>
      </c>
      <c r="C34" s="96">
        <f>C33</f>
        <v>0</v>
      </c>
      <c r="D34" s="96"/>
      <c r="E34" s="96">
        <f>$B34      +$C34      +$D34</f>
        <v>1361000</v>
      </c>
      <c r="F34" s="97">
        <f t="shared" ref="F34:O34" si="17">F33</f>
        <v>1361000</v>
      </c>
      <c r="G34" s="98">
        <f t="shared" si="17"/>
        <v>341000</v>
      </c>
      <c r="H34" s="97">
        <f t="shared" si="17"/>
        <v>0</v>
      </c>
      <c r="I34" s="98">
        <f t="shared" si="17"/>
        <v>0</v>
      </c>
      <c r="J34" s="97">
        <f t="shared" si="17"/>
        <v>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0</v>
      </c>
      <c r="Q34" s="98">
        <f>$I34      +$K34      +$M34      +$O34</f>
        <v>0</v>
      </c>
      <c r="R34" s="52">
        <f>IF(($H34      =0),0,((($J34      -$H34      )/$H34      )*100))</f>
        <v>0</v>
      </c>
      <c r="S34" s="53">
        <f>IF(($I34      =0),0,((($K34      -$I34      )/$I34      )*100))</f>
        <v>0</v>
      </c>
      <c r="T34" s="52">
        <f>IF($E34   =0,0,($P34   /$E34   )*100)</f>
        <v>0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8015000</v>
      </c>
      <c r="C68" s="105">
        <f>SUM(C9:C15,C18:C24,C27:C30,C33,C36:C40,C43:C53,C56:C59,C62:C66)</f>
        <v>0</v>
      </c>
      <c r="D68" s="105"/>
      <c r="E68" s="105">
        <f t="shared" si="35"/>
        <v>8015000</v>
      </c>
      <c r="F68" s="106">
        <f t="shared" ref="F68:O68" si="43">SUM(F9:F15,F18:F24,F27:F30,F33,F36:F40,F43:F53,F56:F59,F62:F66)</f>
        <v>8015000</v>
      </c>
      <c r="G68" s="107">
        <f t="shared" si="43"/>
        <v>3998000</v>
      </c>
      <c r="H68" s="106">
        <f t="shared" si="43"/>
        <v>583000</v>
      </c>
      <c r="I68" s="107">
        <f t="shared" si="43"/>
        <v>0</v>
      </c>
      <c r="J68" s="106">
        <f t="shared" si="43"/>
        <v>1584000</v>
      </c>
      <c r="K68" s="107">
        <f t="shared" si="43"/>
        <v>1156180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2167000</v>
      </c>
      <c r="Q68" s="107">
        <f t="shared" si="37"/>
        <v>1156180</v>
      </c>
      <c r="R68" s="61">
        <f t="shared" si="38"/>
        <v>171.69811320754718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37.272101823185416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19.88613691090471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8015000</v>
      </c>
      <c r="C74" s="105">
        <f>SUM(C9:C15,C18:C24,C27:C30,C33,C36:C40,C43:C53,C56:C59,C62:C66,C70:C71)</f>
        <v>0</v>
      </c>
      <c r="D74" s="105"/>
      <c r="E74" s="105">
        <f>$B74      +$C74      +$D74</f>
        <v>8015000</v>
      </c>
      <c r="F74" s="106">
        <f t="shared" ref="F74:O74" si="46">SUM(F9:F15,F18:F24,F27:F30,F33,F36:F40,F43:F53,F56:F59,F62:F66,F70:F71)</f>
        <v>8015000</v>
      </c>
      <c r="G74" s="107">
        <f t="shared" si="46"/>
        <v>3998000</v>
      </c>
      <c r="H74" s="106">
        <f t="shared" si="46"/>
        <v>583000</v>
      </c>
      <c r="I74" s="107">
        <f t="shared" si="46"/>
        <v>0</v>
      </c>
      <c r="J74" s="106">
        <f t="shared" si="46"/>
        <v>1584000</v>
      </c>
      <c r="K74" s="107">
        <f t="shared" si="46"/>
        <v>1156180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2167000</v>
      </c>
      <c r="Q74" s="107">
        <f>$I74      +$K74      +$M74      +$O74</f>
        <v>1156180</v>
      </c>
      <c r="R74" s="61">
        <f>IF(($H74      =0),0,((($J74      -$H74      )/$H74      )*100))</f>
        <v>171.69811320754718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37.272101823185416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19.88613691090471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136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137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138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139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140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285000</v>
      </c>
      <c r="D87" s="119">
        <f t="shared" si="55"/>
        <v>0</v>
      </c>
      <c r="E87" s="119">
        <f t="shared" si="55"/>
        <v>285000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>
        <v>285000</v>
      </c>
      <c r="D94" s="93"/>
      <c r="E94" s="93">
        <f t="shared" si="56"/>
        <v>285000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141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285000</v>
      </c>
      <c r="D114" s="128">
        <f t="shared" si="69"/>
        <v>0</v>
      </c>
      <c r="E114" s="128">
        <f t="shared" si="69"/>
        <v>285000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142</v>
      </c>
      <c r="B115" s="130">
        <f>B87</f>
        <v>0</v>
      </c>
      <c r="C115" s="130">
        <f t="shared" ref="C115:Q115" si="70">C87</f>
        <v>285000</v>
      </c>
      <c r="D115" s="130">
        <f t="shared" si="70"/>
        <v>0</v>
      </c>
      <c r="E115" s="130">
        <f t="shared" si="70"/>
        <v>285000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143</v>
      </c>
    </row>
    <row r="118" spans="1:23" x14ac:dyDescent="0.25">
      <c r="A118" s="29" t="s">
        <v>144</v>
      </c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147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148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ga/ThAOyJbcdRtg66bE9q9Z4jDE+4jND0mztLiz1HnvaqKcEDnVB75RtPn8/TRQjU6InwQR7uqoUUR5v6Fq+Ng==" saltValue="UPsTP8vaJlXprqLC3vDme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1062000</v>
      </c>
      <c r="I10" s="95">
        <v>1531438</v>
      </c>
      <c r="J10" s="94">
        <v>42000</v>
      </c>
      <c r="K10" s="95">
        <v>1082343</v>
      </c>
      <c r="L10" s="94"/>
      <c r="M10" s="95"/>
      <c r="N10" s="94"/>
      <c r="O10" s="95"/>
      <c r="P10" s="94">
        <f t="shared" ref="P10:P16" si="1">$H10      +$J10      +$L10      +$N10</f>
        <v>1104000</v>
      </c>
      <c r="Q10" s="95">
        <f t="shared" ref="Q10:Q16" si="2">$I10      +$K10      +$M10      +$O10</f>
        <v>2613781</v>
      </c>
      <c r="R10" s="48">
        <f t="shared" ref="R10:R16" si="3">IF(($H10      =0),0,((($J10      -$H10      )/$H10      )*100))</f>
        <v>-96.045197740112997</v>
      </c>
      <c r="S10" s="49">
        <f t="shared" ref="S10:S16" si="4">IF(($I10      =0),0,((($K10      -$I10      )/$I10      )*100))</f>
        <v>-29.325052662922037</v>
      </c>
      <c r="T10" s="48">
        <f t="shared" ref="T10:T15" si="5">IF(($E10      =0),0,(($P10      /$E10      )*100))</f>
        <v>36.799999999999997</v>
      </c>
      <c r="U10" s="50">
        <f t="shared" ref="U10:U15" si="6">IF(($E10      =0),0,(($Q10      /$E10      )*100))</f>
        <v>87.126033333333325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1062000</v>
      </c>
      <c r="I16" s="98">
        <f t="shared" si="7"/>
        <v>1531438</v>
      </c>
      <c r="J16" s="97">
        <f t="shared" si="7"/>
        <v>42000</v>
      </c>
      <c r="K16" s="98">
        <f t="shared" si="7"/>
        <v>1082343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1104000</v>
      </c>
      <c r="Q16" s="98">
        <f t="shared" si="2"/>
        <v>2613781</v>
      </c>
      <c r="R16" s="52">
        <f t="shared" si="3"/>
        <v>-96.045197740112997</v>
      </c>
      <c r="S16" s="53">
        <f t="shared" si="4"/>
        <v>-29.325052662922037</v>
      </c>
      <c r="T16" s="52">
        <f>IF((SUM($E9:$E13))=0,0,(P16/(SUM($E9:$E13))*100))</f>
        <v>36.799999999999997</v>
      </c>
      <c r="U16" s="54">
        <f>IF((SUM($E9:$E13))=0,0,(Q16/(SUM($E9:$E13))*100))</f>
        <v>87.126033333333325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1589000</v>
      </c>
      <c r="C33" s="93"/>
      <c r="D33" s="93"/>
      <c r="E33" s="93">
        <f>$B33      +$C33      +$D33</f>
        <v>1589000</v>
      </c>
      <c r="F33" s="94">
        <v>1589000</v>
      </c>
      <c r="G33" s="95">
        <v>1113000</v>
      </c>
      <c r="H33" s="94">
        <v>398000</v>
      </c>
      <c r="I33" s="95">
        <v>396930</v>
      </c>
      <c r="J33" s="94">
        <v>281000</v>
      </c>
      <c r="K33" s="95">
        <v>364500</v>
      </c>
      <c r="L33" s="94"/>
      <c r="M33" s="95"/>
      <c r="N33" s="94"/>
      <c r="O33" s="95"/>
      <c r="P33" s="94">
        <f>$H33      +$J33      +$L33      +$N33</f>
        <v>679000</v>
      </c>
      <c r="Q33" s="95">
        <f>$I33      +$K33      +$M33      +$O33</f>
        <v>761430</v>
      </c>
      <c r="R33" s="48">
        <f>IF(($H33      =0),0,((($J33      -$H33      )/$H33      )*100))</f>
        <v>-29.396984924623116</v>
      </c>
      <c r="S33" s="49">
        <f>IF(($I33      =0),0,((($K33      -$I33      )/$I33      )*100))</f>
        <v>-8.1702063336104604</v>
      </c>
      <c r="T33" s="48">
        <f>IF(($E33      =0),0,(($P33      /$E33      )*100))</f>
        <v>42.731277533039645</v>
      </c>
      <c r="U33" s="50">
        <f>IF(($E33      =0),0,(($Q33      /$E33      )*100))</f>
        <v>47.918816865953431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1589000</v>
      </c>
      <c r="C34" s="96">
        <f>C33</f>
        <v>0</v>
      </c>
      <c r="D34" s="96"/>
      <c r="E34" s="96">
        <f>$B34      +$C34      +$D34</f>
        <v>1589000</v>
      </c>
      <c r="F34" s="97">
        <f t="shared" ref="F34:O34" si="17">F33</f>
        <v>1589000</v>
      </c>
      <c r="G34" s="98">
        <f t="shared" si="17"/>
        <v>1113000</v>
      </c>
      <c r="H34" s="97">
        <f t="shared" si="17"/>
        <v>398000</v>
      </c>
      <c r="I34" s="98">
        <f t="shared" si="17"/>
        <v>396930</v>
      </c>
      <c r="J34" s="97">
        <f t="shared" si="17"/>
        <v>281000</v>
      </c>
      <c r="K34" s="98">
        <f t="shared" si="17"/>
        <v>364500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679000</v>
      </c>
      <c r="Q34" s="98">
        <f>$I34      +$K34      +$M34      +$O34</f>
        <v>761430</v>
      </c>
      <c r="R34" s="52">
        <f>IF(($H34      =0),0,((($J34      -$H34      )/$H34      )*100))</f>
        <v>-29.396984924623116</v>
      </c>
      <c r="S34" s="53">
        <f>IF(($I34      =0),0,((($K34      -$I34      )/$I34      )*100))</f>
        <v>-8.1702063336104604</v>
      </c>
      <c r="T34" s="52">
        <f>IF($E34   =0,0,($P34   /$E34   )*100)</f>
        <v>42.731277533039645</v>
      </c>
      <c r="U34" s="54">
        <f>IF($E34   =0,0,($Q34   /$E34   )*100)</f>
        <v>47.918816865953431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18332000</v>
      </c>
      <c r="C37" s="93"/>
      <c r="D37" s="93"/>
      <c r="E37" s="93">
        <f t="shared" si="18"/>
        <v>18332000</v>
      </c>
      <c r="F37" s="94">
        <v>18332000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18332000</v>
      </c>
      <c r="C41" s="96">
        <f>SUM(C36:C40)</f>
        <v>0</v>
      </c>
      <c r="D41" s="96"/>
      <c r="E41" s="96">
        <f t="shared" si="18"/>
        <v>18332000</v>
      </c>
      <c r="F41" s="97">
        <f t="shared" ref="F41:O41" si="25">SUM(F36:F40)</f>
        <v>18332000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22921000</v>
      </c>
      <c r="C68" s="105">
        <f>SUM(C9:C15,C18:C24,C27:C30,C33,C36:C40,C43:C53,C56:C59,C62:C66)</f>
        <v>0</v>
      </c>
      <c r="D68" s="105"/>
      <c r="E68" s="105">
        <f t="shared" si="35"/>
        <v>22921000</v>
      </c>
      <c r="F68" s="106">
        <f t="shared" ref="F68:O68" si="43">SUM(F9:F15,F18:F24,F27:F30,F33,F36:F40,F43:F53,F56:F59,F62:F66)</f>
        <v>22921000</v>
      </c>
      <c r="G68" s="107">
        <f t="shared" si="43"/>
        <v>4113000</v>
      </c>
      <c r="H68" s="106">
        <f t="shared" si="43"/>
        <v>1460000</v>
      </c>
      <c r="I68" s="107">
        <f t="shared" si="43"/>
        <v>1928368</v>
      </c>
      <c r="J68" s="106">
        <f t="shared" si="43"/>
        <v>323000</v>
      </c>
      <c r="K68" s="107">
        <f t="shared" si="43"/>
        <v>1446843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1783000</v>
      </c>
      <c r="Q68" s="107">
        <f t="shared" si="37"/>
        <v>3375211</v>
      </c>
      <c r="R68" s="61">
        <f t="shared" si="38"/>
        <v>-77.876712328767127</v>
      </c>
      <c r="S68" s="62">
        <f t="shared" si="39"/>
        <v>-24.970596898517293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38.853780780126392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73.550032686859879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43985000</v>
      </c>
      <c r="C70" s="93"/>
      <c r="D70" s="93"/>
      <c r="E70" s="93">
        <f>$B70      +$C70      +$D70</f>
        <v>43985000</v>
      </c>
      <c r="F70" s="94">
        <v>43985000</v>
      </c>
      <c r="G70" s="95">
        <v>26420000</v>
      </c>
      <c r="H70" s="94">
        <v>12494000</v>
      </c>
      <c r="I70" s="95">
        <v>15458943</v>
      </c>
      <c r="J70" s="94">
        <v>13925000</v>
      </c>
      <c r="K70" s="95">
        <v>17037576</v>
      </c>
      <c r="L70" s="94"/>
      <c r="M70" s="95"/>
      <c r="N70" s="94"/>
      <c r="O70" s="95"/>
      <c r="P70" s="94">
        <f>$H70      +$J70      +$L70      +$N70</f>
        <v>26419000</v>
      </c>
      <c r="Q70" s="95">
        <f>$I70      +$K70      +$M70      +$O70</f>
        <v>32496519</v>
      </c>
      <c r="R70" s="48">
        <f>IF(($H70      =0),0,((($J70      -$H70      )/$H70      )*100))</f>
        <v>11.453497678885865</v>
      </c>
      <c r="S70" s="49">
        <f>IF(($I70      =0),0,((($K70      -$I70      )/$I70      )*100))</f>
        <v>10.211778386141924</v>
      </c>
      <c r="T70" s="48">
        <f>IF(($E70      =0),0,(($P70      /$E70      )*100))</f>
        <v>60.063658065249513</v>
      </c>
      <c r="U70" s="50">
        <f>IF(($E70      =0),0,(($Q70      /$E70      )*100))</f>
        <v>73.880911674434472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43985000</v>
      </c>
      <c r="C72" s="102">
        <f>SUM(C70:C71)</f>
        <v>0</v>
      </c>
      <c r="D72" s="102"/>
      <c r="E72" s="102">
        <f>$B72      +$C72      +$D72</f>
        <v>43985000</v>
      </c>
      <c r="F72" s="103">
        <f t="shared" ref="F72:O72" si="44">SUM(F70:F71)</f>
        <v>43985000</v>
      </c>
      <c r="G72" s="104">
        <f t="shared" si="44"/>
        <v>26420000</v>
      </c>
      <c r="H72" s="103">
        <f t="shared" si="44"/>
        <v>12494000</v>
      </c>
      <c r="I72" s="104">
        <f t="shared" si="44"/>
        <v>15458943</v>
      </c>
      <c r="J72" s="103">
        <f t="shared" si="44"/>
        <v>13925000</v>
      </c>
      <c r="K72" s="104">
        <f t="shared" si="44"/>
        <v>17037576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26419000</v>
      </c>
      <c r="Q72" s="104">
        <f>$I72      +$K72      +$M72      +$O72</f>
        <v>32496519</v>
      </c>
      <c r="R72" s="57">
        <f>IF(($H72      =0),0,((($J72      -$H72      )/$H72      )*100))</f>
        <v>11.453497678885865</v>
      </c>
      <c r="S72" s="58">
        <f>IF(($I72      =0),0,((($K72      -$I72      )/$I72      )*100))</f>
        <v>10.211778386141924</v>
      </c>
      <c r="T72" s="57">
        <f>IF(($E70      =0),0,(($P70      /$E70      )*100))</f>
        <v>60.063658065249513</v>
      </c>
      <c r="U72" s="59">
        <f>IF($E70   =0,0,($Q70   /$E70 )*100)</f>
        <v>73.880911674434472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43985000</v>
      </c>
      <c r="C73" s="105">
        <f>SUM(C70:C71)</f>
        <v>0</v>
      </c>
      <c r="D73" s="105"/>
      <c r="E73" s="105">
        <f>$B73      +$C73      +$D73</f>
        <v>43985000</v>
      </c>
      <c r="F73" s="106">
        <f t="shared" ref="F73:O73" si="45">SUM(F70:F71)</f>
        <v>43985000</v>
      </c>
      <c r="G73" s="107">
        <f t="shared" si="45"/>
        <v>26420000</v>
      </c>
      <c r="H73" s="106">
        <f t="shared" si="45"/>
        <v>12494000</v>
      </c>
      <c r="I73" s="107">
        <f t="shared" si="45"/>
        <v>15458943</v>
      </c>
      <c r="J73" s="106">
        <f t="shared" si="45"/>
        <v>13925000</v>
      </c>
      <c r="K73" s="107">
        <f t="shared" si="45"/>
        <v>17037576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26419000</v>
      </c>
      <c r="Q73" s="107">
        <f>$I73      +$K73      +$M73      +$O73</f>
        <v>32496519</v>
      </c>
      <c r="R73" s="61">
        <f>IF(($H73      =0),0,((($J73      -$H73      )/$H73      )*100))</f>
        <v>11.453497678885865</v>
      </c>
      <c r="S73" s="62">
        <f>IF(($I73      =0),0,((($K73      -$I73      )/$I73      )*100))</f>
        <v>10.211778386141924</v>
      </c>
      <c r="T73" s="61">
        <f>IF(($E70      =0),0,(($P70      /$E70      )*100))</f>
        <v>60.063658065249513</v>
      </c>
      <c r="U73" s="65">
        <f>IF($E70   =0,0,($Q70   /$E70 )*100)</f>
        <v>73.880911674434472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66906000</v>
      </c>
      <c r="C74" s="105">
        <f>SUM(C9:C15,C18:C24,C27:C30,C33,C36:C40,C43:C53,C56:C59,C62:C66,C70:C71)</f>
        <v>0</v>
      </c>
      <c r="D74" s="105"/>
      <c r="E74" s="105">
        <f>$B74      +$C74      +$D74</f>
        <v>66906000</v>
      </c>
      <c r="F74" s="106">
        <f t="shared" ref="F74:O74" si="46">SUM(F9:F15,F18:F24,F27:F30,F33,F36:F40,F43:F53,F56:F59,F62:F66,F70:F71)</f>
        <v>66906000</v>
      </c>
      <c r="G74" s="107">
        <f t="shared" si="46"/>
        <v>30533000</v>
      </c>
      <c r="H74" s="106">
        <f t="shared" si="46"/>
        <v>13954000</v>
      </c>
      <c r="I74" s="107">
        <f t="shared" si="46"/>
        <v>17387311</v>
      </c>
      <c r="J74" s="106">
        <f t="shared" si="46"/>
        <v>14248000</v>
      </c>
      <c r="K74" s="107">
        <f t="shared" si="46"/>
        <v>18484419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28202000</v>
      </c>
      <c r="Q74" s="107">
        <f>$I74      +$K74      +$M74      +$O74</f>
        <v>35871730</v>
      </c>
      <c r="R74" s="61">
        <f>IF(($H74      =0),0,((($J74      -$H74      )/$H74      )*100))</f>
        <v>2.1069227461659739</v>
      </c>
      <c r="S74" s="62">
        <f>IF(($I74      =0),0,((($K74      -$I74      )/$I74      )*100))</f>
        <v>6.3098198450582732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58.059867418783703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73.849652077242965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136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137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138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139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140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21746000</v>
      </c>
      <c r="C87" s="119">
        <f t="shared" si="55"/>
        <v>4945000</v>
      </c>
      <c r="D87" s="119">
        <f t="shared" si="55"/>
        <v>0</v>
      </c>
      <c r="E87" s="119">
        <f t="shared" si="55"/>
        <v>26691000</v>
      </c>
      <c r="F87" s="119">
        <f t="shared" si="55"/>
        <v>0</v>
      </c>
      <c r="G87" s="119">
        <f t="shared" si="55"/>
        <v>0</v>
      </c>
      <c r="H87" s="119">
        <f t="shared" si="55"/>
        <v>1392000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1392000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5.2152410925030912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20354000</v>
      </c>
      <c r="C91" s="93">
        <v>4945000</v>
      </c>
      <c r="D91" s="93"/>
      <c r="E91" s="93">
        <f t="shared" si="56"/>
        <v>25299000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1392000</v>
      </c>
      <c r="C93" s="93"/>
      <c r="D93" s="93"/>
      <c r="E93" s="93">
        <f t="shared" si="56"/>
        <v>1392000</v>
      </c>
      <c r="F93" s="93">
        <v>0</v>
      </c>
      <c r="G93" s="93">
        <v>0</v>
      </c>
      <c r="H93" s="93">
        <v>1392000</v>
      </c>
      <c r="I93" s="93"/>
      <c r="J93" s="93"/>
      <c r="K93" s="93"/>
      <c r="L93" s="93"/>
      <c r="M93" s="93"/>
      <c r="N93" s="93"/>
      <c r="O93" s="93"/>
      <c r="P93" s="93">
        <f t="shared" si="57"/>
        <v>1392000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141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21746000</v>
      </c>
      <c r="C114" s="128">
        <f t="shared" si="69"/>
        <v>4945000</v>
      </c>
      <c r="D114" s="128">
        <f t="shared" si="69"/>
        <v>0</v>
      </c>
      <c r="E114" s="128">
        <f t="shared" si="69"/>
        <v>26691000</v>
      </c>
      <c r="F114" s="128">
        <f t="shared" si="69"/>
        <v>0</v>
      </c>
      <c r="G114" s="128">
        <f t="shared" si="69"/>
        <v>0</v>
      </c>
      <c r="H114" s="128">
        <f t="shared" si="69"/>
        <v>1392000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1392000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5.2152410925030909E-2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142</v>
      </c>
      <c r="B115" s="130">
        <f>B87</f>
        <v>21746000</v>
      </c>
      <c r="C115" s="130">
        <f t="shared" ref="C115:Q115" si="70">C87</f>
        <v>4945000</v>
      </c>
      <c r="D115" s="130">
        <f t="shared" si="70"/>
        <v>0</v>
      </c>
      <c r="E115" s="130">
        <f t="shared" si="70"/>
        <v>26691000</v>
      </c>
      <c r="F115" s="130">
        <f t="shared" si="70"/>
        <v>0</v>
      </c>
      <c r="G115" s="130">
        <f t="shared" si="70"/>
        <v>0</v>
      </c>
      <c r="H115" s="130">
        <f t="shared" si="70"/>
        <v>1392000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1392000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5.2152410925030909E-2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143</v>
      </c>
    </row>
    <row r="118" spans="1:23" x14ac:dyDescent="0.25">
      <c r="A118" s="29" t="s">
        <v>144</v>
      </c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147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148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pjW/njqyMPQl5ao9X6NxBUHkiMQoVehsLxyhYVcZ2aDz2rVFQmvN/glmHAFFueCuabrfkTZJKLo4xS+hxkJa8Q==" saltValue="IBho2pbW1Tm0b39x1Hdzx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462000</v>
      </c>
      <c r="I10" s="95"/>
      <c r="J10" s="94">
        <v>53000</v>
      </c>
      <c r="K10" s="95">
        <v>221097</v>
      </c>
      <c r="L10" s="94"/>
      <c r="M10" s="95"/>
      <c r="N10" s="94"/>
      <c r="O10" s="95"/>
      <c r="P10" s="94">
        <f t="shared" ref="P10:P16" si="1">$H10      +$J10      +$L10      +$N10</f>
        <v>515000</v>
      </c>
      <c r="Q10" s="95">
        <f t="shared" ref="Q10:Q16" si="2">$I10      +$K10      +$M10      +$O10</f>
        <v>221097</v>
      </c>
      <c r="R10" s="48">
        <f t="shared" ref="R10:R16" si="3">IF(($H10      =0),0,((($J10      -$H10      )/$H10      )*100))</f>
        <v>-88.528138528138527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17.166666666666668</v>
      </c>
      <c r="U10" s="50">
        <f t="shared" ref="U10:U15" si="6">IF(($E10      =0),0,(($Q10      /$E10      )*100))</f>
        <v>7.3699000000000003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462000</v>
      </c>
      <c r="I16" s="98">
        <f t="shared" si="7"/>
        <v>0</v>
      </c>
      <c r="J16" s="97">
        <f t="shared" si="7"/>
        <v>53000</v>
      </c>
      <c r="K16" s="98">
        <f t="shared" si="7"/>
        <v>221097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515000</v>
      </c>
      <c r="Q16" s="98">
        <f t="shared" si="2"/>
        <v>221097</v>
      </c>
      <c r="R16" s="52">
        <f t="shared" si="3"/>
        <v>-88.528138528138527</v>
      </c>
      <c r="S16" s="53">
        <f t="shared" si="4"/>
        <v>0</v>
      </c>
      <c r="T16" s="52">
        <f>IF((SUM($E9:$E13))=0,0,(P16/(SUM($E9:$E13))*100))</f>
        <v>17.166666666666668</v>
      </c>
      <c r="U16" s="54">
        <f>IF((SUM($E9:$E13))=0,0,(Q16/(SUM($E9:$E13))*100))</f>
        <v>7.3699000000000003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1329000</v>
      </c>
      <c r="C33" s="93"/>
      <c r="D33" s="93"/>
      <c r="E33" s="93">
        <f>$B33      +$C33      +$D33</f>
        <v>1329000</v>
      </c>
      <c r="F33" s="94">
        <v>1329000</v>
      </c>
      <c r="G33" s="95">
        <v>931000</v>
      </c>
      <c r="H33" s="94">
        <v>333000</v>
      </c>
      <c r="I33" s="95">
        <v>455695</v>
      </c>
      <c r="J33" s="94">
        <v>242000</v>
      </c>
      <c r="K33" s="95">
        <v>439030</v>
      </c>
      <c r="L33" s="94"/>
      <c r="M33" s="95"/>
      <c r="N33" s="94"/>
      <c r="O33" s="95"/>
      <c r="P33" s="94">
        <f>$H33      +$J33      +$L33      +$N33</f>
        <v>575000</v>
      </c>
      <c r="Q33" s="95">
        <f>$I33      +$K33      +$M33      +$O33</f>
        <v>894725</v>
      </c>
      <c r="R33" s="48">
        <f>IF(($H33      =0),0,((($J33      -$H33      )/$H33      )*100))</f>
        <v>-27.327327327327328</v>
      </c>
      <c r="S33" s="49">
        <f>IF(($I33      =0),0,((($K33      -$I33      )/$I33      )*100))</f>
        <v>-3.657051317218754</v>
      </c>
      <c r="T33" s="48">
        <f>IF(($E33      =0),0,(($P33      /$E33      )*100))</f>
        <v>43.26561324303988</v>
      </c>
      <c r="U33" s="50">
        <f>IF(($E33      =0),0,(($Q33      /$E33      )*100))</f>
        <v>67.323175319789314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1329000</v>
      </c>
      <c r="C34" s="96">
        <f>C33</f>
        <v>0</v>
      </c>
      <c r="D34" s="96"/>
      <c r="E34" s="96">
        <f>$B34      +$C34      +$D34</f>
        <v>1329000</v>
      </c>
      <c r="F34" s="97">
        <f t="shared" ref="F34:O34" si="17">F33</f>
        <v>1329000</v>
      </c>
      <c r="G34" s="98">
        <f t="shared" si="17"/>
        <v>931000</v>
      </c>
      <c r="H34" s="97">
        <f t="shared" si="17"/>
        <v>333000</v>
      </c>
      <c r="I34" s="98">
        <f t="shared" si="17"/>
        <v>455695</v>
      </c>
      <c r="J34" s="97">
        <f t="shared" si="17"/>
        <v>242000</v>
      </c>
      <c r="K34" s="98">
        <f t="shared" si="17"/>
        <v>439030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575000</v>
      </c>
      <c r="Q34" s="98">
        <f>$I34      +$K34      +$M34      +$O34</f>
        <v>894725</v>
      </c>
      <c r="R34" s="52">
        <f>IF(($H34      =0),0,((($J34      -$H34      )/$H34      )*100))</f>
        <v>-27.327327327327328</v>
      </c>
      <c r="S34" s="53">
        <f>IF(($I34      =0),0,((($K34      -$I34      )/$I34      )*100))</f>
        <v>-3.657051317218754</v>
      </c>
      <c r="T34" s="52">
        <f>IF($E34   =0,0,($P34   /$E34   )*100)</f>
        <v>43.26561324303988</v>
      </c>
      <c r="U34" s="54">
        <f>IF($E34   =0,0,($Q34   /$E34   )*100)</f>
        <v>67.323175319789314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8799000</v>
      </c>
      <c r="C37" s="93"/>
      <c r="D37" s="93"/>
      <c r="E37" s="93">
        <f t="shared" si="18"/>
        <v>8799000</v>
      </c>
      <c r="F37" s="94">
        <v>8799000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8799000</v>
      </c>
      <c r="C41" s="96">
        <f>SUM(C36:C40)</f>
        <v>0</v>
      </c>
      <c r="D41" s="96"/>
      <c r="E41" s="96">
        <f t="shared" si="18"/>
        <v>8799000</v>
      </c>
      <c r="F41" s="97">
        <f t="shared" ref="F41:O41" si="25">SUM(F36:F40)</f>
        <v>8799000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13128000</v>
      </c>
      <c r="C68" s="105">
        <f>SUM(C9:C15,C18:C24,C27:C30,C33,C36:C40,C43:C53,C56:C59,C62:C66)</f>
        <v>0</v>
      </c>
      <c r="D68" s="105"/>
      <c r="E68" s="105">
        <f t="shared" si="35"/>
        <v>13128000</v>
      </c>
      <c r="F68" s="106">
        <f t="shared" ref="F68:O68" si="43">SUM(F9:F15,F18:F24,F27:F30,F33,F36:F40,F43:F53,F56:F59,F62:F66)</f>
        <v>13128000</v>
      </c>
      <c r="G68" s="107">
        <f t="shared" si="43"/>
        <v>3931000</v>
      </c>
      <c r="H68" s="106">
        <f t="shared" si="43"/>
        <v>795000</v>
      </c>
      <c r="I68" s="107">
        <f t="shared" si="43"/>
        <v>455695</v>
      </c>
      <c r="J68" s="106">
        <f t="shared" si="43"/>
        <v>295000</v>
      </c>
      <c r="K68" s="107">
        <f t="shared" si="43"/>
        <v>660127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1090000</v>
      </c>
      <c r="Q68" s="107">
        <f t="shared" si="37"/>
        <v>1115822</v>
      </c>
      <c r="R68" s="61">
        <f t="shared" si="38"/>
        <v>-62.893081761006286</v>
      </c>
      <c r="S68" s="62">
        <f t="shared" si="39"/>
        <v>44.861585051404994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25.179025179025178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25.775513975513974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43845000</v>
      </c>
      <c r="C70" s="93"/>
      <c r="D70" s="93"/>
      <c r="E70" s="93">
        <f>$B70      +$C70      +$D70</f>
        <v>43845000</v>
      </c>
      <c r="F70" s="94">
        <v>43845000</v>
      </c>
      <c r="G70" s="95">
        <v>36734000</v>
      </c>
      <c r="H70" s="94">
        <v>14855000</v>
      </c>
      <c r="I70" s="95"/>
      <c r="J70" s="94">
        <v>11857000</v>
      </c>
      <c r="K70" s="95">
        <v>17200823</v>
      </c>
      <c r="L70" s="94"/>
      <c r="M70" s="95"/>
      <c r="N70" s="94"/>
      <c r="O70" s="95"/>
      <c r="P70" s="94">
        <f>$H70      +$J70      +$L70      +$N70</f>
        <v>26712000</v>
      </c>
      <c r="Q70" s="95">
        <f>$I70      +$K70      +$M70      +$O70</f>
        <v>17200823</v>
      </c>
      <c r="R70" s="48">
        <f>IF(($H70      =0),0,((($J70      -$H70      )/$H70      )*100))</f>
        <v>-20.18175698418041</v>
      </c>
      <c r="S70" s="49">
        <f>IF(($I70      =0),0,((($K70      -$I70      )/$I70      )*100))</f>
        <v>0</v>
      </c>
      <c r="T70" s="48">
        <f>IF(($E70      =0),0,(($P70      /$E70      )*100))</f>
        <v>60.923708518645228</v>
      </c>
      <c r="U70" s="50">
        <f>IF(($E70      =0),0,(($Q70      /$E70      )*100))</f>
        <v>39.230979587182119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43845000</v>
      </c>
      <c r="C72" s="102">
        <f>SUM(C70:C71)</f>
        <v>0</v>
      </c>
      <c r="D72" s="102"/>
      <c r="E72" s="102">
        <f>$B72      +$C72      +$D72</f>
        <v>43845000</v>
      </c>
      <c r="F72" s="103">
        <f t="shared" ref="F72:O72" si="44">SUM(F70:F71)</f>
        <v>43845000</v>
      </c>
      <c r="G72" s="104">
        <f t="shared" si="44"/>
        <v>36734000</v>
      </c>
      <c r="H72" s="103">
        <f t="shared" si="44"/>
        <v>14855000</v>
      </c>
      <c r="I72" s="104">
        <f t="shared" si="44"/>
        <v>0</v>
      </c>
      <c r="J72" s="103">
        <f t="shared" si="44"/>
        <v>11857000</v>
      </c>
      <c r="K72" s="104">
        <f t="shared" si="44"/>
        <v>17200823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26712000</v>
      </c>
      <c r="Q72" s="104">
        <f>$I72      +$K72      +$M72      +$O72</f>
        <v>17200823</v>
      </c>
      <c r="R72" s="57">
        <f>IF(($H72      =0),0,((($J72      -$H72      )/$H72      )*100))</f>
        <v>-20.18175698418041</v>
      </c>
      <c r="S72" s="58">
        <f>IF(($I72      =0),0,((($K72      -$I72      )/$I72      )*100))</f>
        <v>0</v>
      </c>
      <c r="T72" s="57">
        <f>IF(($E70      =0),0,(($P70      /$E70      )*100))</f>
        <v>60.923708518645228</v>
      </c>
      <c r="U72" s="59">
        <f>IF($E70   =0,0,($Q70   /$E70 )*100)</f>
        <v>39.230979587182119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43845000</v>
      </c>
      <c r="C73" s="105">
        <f>SUM(C70:C71)</f>
        <v>0</v>
      </c>
      <c r="D73" s="105"/>
      <c r="E73" s="105">
        <f>$B73      +$C73      +$D73</f>
        <v>43845000</v>
      </c>
      <c r="F73" s="106">
        <f t="shared" ref="F73:O73" si="45">SUM(F70:F71)</f>
        <v>43845000</v>
      </c>
      <c r="G73" s="107">
        <f t="shared" si="45"/>
        <v>36734000</v>
      </c>
      <c r="H73" s="106">
        <f t="shared" si="45"/>
        <v>14855000</v>
      </c>
      <c r="I73" s="107">
        <f t="shared" si="45"/>
        <v>0</v>
      </c>
      <c r="J73" s="106">
        <f t="shared" si="45"/>
        <v>11857000</v>
      </c>
      <c r="K73" s="107">
        <f t="shared" si="45"/>
        <v>17200823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26712000</v>
      </c>
      <c r="Q73" s="107">
        <f>$I73      +$K73      +$M73      +$O73</f>
        <v>17200823</v>
      </c>
      <c r="R73" s="61">
        <f>IF(($H73      =0),0,((($J73      -$H73      )/$H73      )*100))</f>
        <v>-20.18175698418041</v>
      </c>
      <c r="S73" s="62">
        <f>IF(($I73      =0),0,((($K73      -$I73      )/$I73      )*100))</f>
        <v>0</v>
      </c>
      <c r="T73" s="61">
        <f>IF(($E70      =0),0,(($P70      /$E70      )*100))</f>
        <v>60.923708518645228</v>
      </c>
      <c r="U73" s="65">
        <f>IF($E70   =0,0,($Q70   /$E70 )*100)</f>
        <v>39.230979587182119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56973000</v>
      </c>
      <c r="C74" s="105">
        <f>SUM(C9:C15,C18:C24,C27:C30,C33,C36:C40,C43:C53,C56:C59,C62:C66,C70:C71)</f>
        <v>0</v>
      </c>
      <c r="D74" s="105"/>
      <c r="E74" s="105">
        <f>$B74      +$C74      +$D74</f>
        <v>56973000</v>
      </c>
      <c r="F74" s="106">
        <f t="shared" ref="F74:O74" si="46">SUM(F9:F15,F18:F24,F27:F30,F33,F36:F40,F43:F53,F56:F59,F62:F66,F70:F71)</f>
        <v>56973000</v>
      </c>
      <c r="G74" s="107">
        <f t="shared" si="46"/>
        <v>40665000</v>
      </c>
      <c r="H74" s="106">
        <f t="shared" si="46"/>
        <v>15650000</v>
      </c>
      <c r="I74" s="107">
        <f t="shared" si="46"/>
        <v>455695</v>
      </c>
      <c r="J74" s="106">
        <f t="shared" si="46"/>
        <v>12152000</v>
      </c>
      <c r="K74" s="107">
        <f t="shared" si="46"/>
        <v>17860950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27802000</v>
      </c>
      <c r="Q74" s="107">
        <f>$I74      +$K74      +$M74      +$O74</f>
        <v>18316645</v>
      </c>
      <c r="R74" s="61">
        <f>IF(($H74      =0),0,((($J74      -$H74      )/$H74      )*100))</f>
        <v>-22.351437699680513</v>
      </c>
      <c r="S74" s="62">
        <f>IF(($I74      =0),0,((($K74      -$I74      )/$I74      )*100))</f>
        <v>3819.49659311601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57.711628679370619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38.021847884751111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135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136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137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138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139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140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27135000</v>
      </c>
      <c r="C87" s="119">
        <f t="shared" si="55"/>
        <v>-13928000</v>
      </c>
      <c r="D87" s="119">
        <f t="shared" si="55"/>
        <v>0</v>
      </c>
      <c r="E87" s="119">
        <f t="shared" si="55"/>
        <v>13207000</v>
      </c>
      <c r="F87" s="119">
        <f t="shared" si="55"/>
        <v>0</v>
      </c>
      <c r="G87" s="119">
        <f t="shared" si="55"/>
        <v>0</v>
      </c>
      <c r="H87" s="119">
        <f t="shared" si="55"/>
        <v>12329000</v>
      </c>
      <c r="I87" s="119">
        <f t="shared" si="55"/>
        <v>0</v>
      </c>
      <c r="J87" s="119">
        <f t="shared" si="55"/>
        <v>671000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13000000</v>
      </c>
      <c r="Q87" s="120">
        <f t="shared" si="55"/>
        <v>0</v>
      </c>
      <c r="R87" s="85">
        <f t="shared" si="55"/>
        <v>-94.55754724632979</v>
      </c>
      <c r="S87" s="85">
        <f t="shared" si="55"/>
        <v>0</v>
      </c>
      <c r="T87" s="86">
        <f>IF(SUM($E88:$E96) =0,0,(P87   /SUM($E88:$E96) )*100)</f>
        <v>98.432649352616039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14135000</v>
      </c>
      <c r="C91" s="93">
        <v>-14135000</v>
      </c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13000000</v>
      </c>
      <c r="C94" s="93">
        <v>207000</v>
      </c>
      <c r="D94" s="93"/>
      <c r="E94" s="93">
        <f t="shared" si="56"/>
        <v>13207000</v>
      </c>
      <c r="F94" s="93">
        <v>0</v>
      </c>
      <c r="G94" s="93">
        <v>0</v>
      </c>
      <c r="H94" s="93">
        <v>12329000</v>
      </c>
      <c r="I94" s="93"/>
      <c r="J94" s="93">
        <v>671000</v>
      </c>
      <c r="K94" s="93"/>
      <c r="L94" s="93"/>
      <c r="M94" s="93"/>
      <c r="N94" s="93"/>
      <c r="O94" s="93"/>
      <c r="P94" s="93">
        <f t="shared" si="57"/>
        <v>13000000</v>
      </c>
      <c r="Q94" s="93">
        <f t="shared" si="58"/>
        <v>0</v>
      </c>
      <c r="R94" s="89">
        <f t="shared" si="59"/>
        <v>-94.55754724632979</v>
      </c>
      <c r="S94" s="89">
        <f t="shared" si="60"/>
        <v>0</v>
      </c>
      <c r="T94" s="89">
        <f t="shared" si="61"/>
        <v>98.432649352616039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141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27135000</v>
      </c>
      <c r="C114" s="128">
        <f t="shared" si="69"/>
        <v>-13928000</v>
      </c>
      <c r="D114" s="128">
        <f t="shared" si="69"/>
        <v>0</v>
      </c>
      <c r="E114" s="128">
        <f t="shared" si="69"/>
        <v>13207000</v>
      </c>
      <c r="F114" s="128">
        <f t="shared" si="69"/>
        <v>0</v>
      </c>
      <c r="G114" s="128">
        <f t="shared" si="69"/>
        <v>0</v>
      </c>
      <c r="H114" s="128">
        <f t="shared" si="69"/>
        <v>12329000</v>
      </c>
      <c r="I114" s="128">
        <f t="shared" si="69"/>
        <v>0</v>
      </c>
      <c r="J114" s="128">
        <f t="shared" si="69"/>
        <v>671000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13000000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0.98432649352616042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142</v>
      </c>
      <c r="B115" s="130">
        <f>B87</f>
        <v>27135000</v>
      </c>
      <c r="C115" s="130">
        <f t="shared" ref="C115:Q115" si="70">C87</f>
        <v>-13928000</v>
      </c>
      <c r="D115" s="130">
        <f t="shared" si="70"/>
        <v>0</v>
      </c>
      <c r="E115" s="130">
        <f t="shared" si="70"/>
        <v>13207000</v>
      </c>
      <c r="F115" s="130">
        <f t="shared" si="70"/>
        <v>0</v>
      </c>
      <c r="G115" s="130">
        <f t="shared" si="70"/>
        <v>0</v>
      </c>
      <c r="H115" s="130">
        <f t="shared" si="70"/>
        <v>12329000</v>
      </c>
      <c r="I115" s="130">
        <f t="shared" si="70"/>
        <v>0</v>
      </c>
      <c r="J115" s="130">
        <f t="shared" si="70"/>
        <v>671000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13000000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0.98432649352616042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143</v>
      </c>
    </row>
    <row r="118" spans="1:23" x14ac:dyDescent="0.25">
      <c r="A118" s="29" t="s">
        <v>144</v>
      </c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146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147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148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eHqOU5G8Hk0leKtG8HWQF5h2wUZeErcGr/zrL06mRksYFyQzJDUxYbA+fYW1YEVJnHohCYfilWsVbB6az7Dsyw==" saltValue="r2A6lDi2n8UQ3Yl7gfZFz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3E0261-069E-4FA0-8842-CCDCCB85DF96}"/>
</file>

<file path=customXml/itemProps2.xml><?xml version="1.0" encoding="utf-8"?>
<ds:datastoreItem xmlns:ds="http://schemas.openxmlformats.org/officeDocument/2006/customXml" ds:itemID="{8964A923-1097-4E3B-87B5-7DFF328A3F53}"/>
</file>

<file path=customXml/itemProps3.xml><?xml version="1.0" encoding="utf-8"?>
<ds:datastoreItem xmlns:ds="http://schemas.openxmlformats.org/officeDocument/2006/customXml" ds:itemID="{59D3795B-8F15-461A-8981-C3C0F6A0F4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Summary</vt:lpstr>
      <vt:lpstr>NW371</vt:lpstr>
      <vt:lpstr>NW372</vt:lpstr>
      <vt:lpstr>NW373</vt:lpstr>
      <vt:lpstr>NW374</vt:lpstr>
      <vt:lpstr>NW375</vt:lpstr>
      <vt:lpstr>DC37</vt:lpstr>
      <vt:lpstr>NW381</vt:lpstr>
      <vt:lpstr>NW382</vt:lpstr>
      <vt:lpstr>NW383</vt:lpstr>
      <vt:lpstr>NW384</vt:lpstr>
      <vt:lpstr>NW385</vt:lpstr>
      <vt:lpstr>DC38</vt:lpstr>
      <vt:lpstr>NW392</vt:lpstr>
      <vt:lpstr>NW393</vt:lpstr>
      <vt:lpstr>NW394</vt:lpstr>
      <vt:lpstr>NW396</vt:lpstr>
      <vt:lpstr>NW397</vt:lpstr>
      <vt:lpstr>DC39</vt:lpstr>
      <vt:lpstr>NW403</vt:lpstr>
      <vt:lpstr>NW404</vt:lpstr>
      <vt:lpstr>NW405</vt:lpstr>
      <vt:lpstr>DC40</vt:lpstr>
      <vt:lpstr>'DC37'!Print_Area</vt:lpstr>
      <vt:lpstr>'DC38'!Print_Area</vt:lpstr>
      <vt:lpstr>'DC39'!Print_Area</vt:lpstr>
      <vt:lpstr>'DC40'!Print_Area</vt:lpstr>
      <vt:lpstr>'NW371'!Print_Area</vt:lpstr>
      <vt:lpstr>'NW372'!Print_Area</vt:lpstr>
      <vt:lpstr>'NW373'!Print_Area</vt:lpstr>
      <vt:lpstr>'NW374'!Print_Area</vt:lpstr>
      <vt:lpstr>'NW375'!Print_Area</vt:lpstr>
      <vt:lpstr>'NW381'!Print_Area</vt:lpstr>
      <vt:lpstr>'NW382'!Print_Area</vt:lpstr>
      <vt:lpstr>'NW383'!Print_Area</vt:lpstr>
      <vt:lpstr>'NW384'!Print_Area</vt:lpstr>
      <vt:lpstr>'NW385'!Print_Area</vt:lpstr>
      <vt:lpstr>'NW392'!Print_Area</vt:lpstr>
      <vt:lpstr>'NW393'!Print_Area</vt:lpstr>
      <vt:lpstr>'NW394'!Print_Area</vt:lpstr>
      <vt:lpstr>'NW396'!Print_Area</vt:lpstr>
      <vt:lpstr>'NW397'!Print_Area</vt:lpstr>
      <vt:lpstr>'NW403'!Print_Area</vt:lpstr>
      <vt:lpstr>'NW404'!Print_Area</vt:lpstr>
      <vt:lpstr>'NW405'!Print_Area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Xolile Mdluli</cp:lastModifiedBy>
  <dcterms:created xsi:type="dcterms:W3CDTF">2025-02-10T08:36:31Z</dcterms:created>
  <dcterms:modified xsi:type="dcterms:W3CDTF">2025-02-10T08:37:17Z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