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8851811D-0E4D-4EE8-B88E-DA9012576A86}" xr6:coauthVersionLast="47" xr6:coauthVersionMax="47" xr10:uidLastSave="{00000000-0000-0000-0000-000000000000}"/>
  <workbookProtection workbookAlgorithmName="SHA-512" workbookHashValue="z/keCBWkdOcbSl7aSNYa3lRTPqcyH9mCj1jUrTTnt5mshEmCvhafAQlaB3+1rCNmlcolLQkluvTQsfKrc25EJQ==" workbookSaltValue="pVnTyJC5KEAdmPxfb2xY2g==" workbookSpinCount="100000" lockStructure="1"/>
  <bookViews>
    <workbookView xWindow="-110" yWindow="-110" windowWidth="19420" windowHeight="10420" xr2:uid="{00000000-000D-0000-FFFF-FFFF00000000}"/>
  </bookViews>
  <sheets>
    <sheet name="Summary" sheetId="1" r:id="rId1"/>
    <sheet name="CPT" sheetId="2" r:id="rId2"/>
    <sheet name="WC011" sheetId="3" r:id="rId3"/>
    <sheet name="WC012" sheetId="4" r:id="rId4"/>
    <sheet name="WC013" sheetId="5" r:id="rId5"/>
    <sheet name="WC014" sheetId="6" r:id="rId6"/>
    <sheet name="WC015" sheetId="7" r:id="rId7"/>
    <sheet name="DC1" sheetId="8" r:id="rId8"/>
    <sheet name="WC022" sheetId="9" r:id="rId9"/>
    <sheet name="WC023" sheetId="10" r:id="rId10"/>
    <sheet name="WC024" sheetId="11" r:id="rId11"/>
    <sheet name="WC025" sheetId="12" r:id="rId12"/>
    <sheet name="WC026" sheetId="13" r:id="rId13"/>
    <sheet name="DC2" sheetId="14" r:id="rId14"/>
    <sheet name="WC031" sheetId="15" r:id="rId15"/>
    <sheet name="WC032" sheetId="16" r:id="rId16"/>
    <sheet name="WC033" sheetId="17" r:id="rId17"/>
    <sheet name="WC034" sheetId="18" r:id="rId18"/>
    <sheet name="DC3" sheetId="19" r:id="rId19"/>
    <sheet name="WC041" sheetId="20" r:id="rId20"/>
    <sheet name="WC042" sheetId="21" r:id="rId21"/>
    <sheet name="WC043" sheetId="22" r:id="rId22"/>
    <sheet name="WC044" sheetId="23" r:id="rId23"/>
    <sheet name="WC045" sheetId="24" r:id="rId24"/>
    <sheet name="WC047" sheetId="25" r:id="rId25"/>
    <sheet name="WC048" sheetId="26" r:id="rId26"/>
    <sheet name="DC4" sheetId="27" r:id="rId27"/>
    <sheet name="WC051" sheetId="28" r:id="rId28"/>
    <sheet name="WC052" sheetId="29" r:id="rId29"/>
    <sheet name="WC053" sheetId="30" r:id="rId30"/>
    <sheet name="DC5" sheetId="31" r:id="rId31"/>
  </sheets>
  <definedNames>
    <definedName name="_xlnm.Print_Area" localSheetId="1">CPT!$A$1:$X$128</definedName>
    <definedName name="_xlnm.Print_Area" localSheetId="7">'DC1'!$A$1:$X$128</definedName>
    <definedName name="_xlnm.Print_Area" localSheetId="13">'DC2'!$A$1:$X$128</definedName>
    <definedName name="_xlnm.Print_Area" localSheetId="18">'DC3'!$A$1:$X$128</definedName>
    <definedName name="_xlnm.Print_Area" localSheetId="26">'DC4'!$A$1:$X$128</definedName>
    <definedName name="_xlnm.Print_Area" localSheetId="30">'DC5'!$A$1:$X$128</definedName>
    <definedName name="_xlnm.Print_Area" localSheetId="0">Summary!$A$1:$X$128</definedName>
    <definedName name="_xlnm.Print_Area" localSheetId="2">'WC011'!$A$1:$X$128</definedName>
    <definedName name="_xlnm.Print_Area" localSheetId="3">'WC012'!$A$1:$X$128</definedName>
    <definedName name="_xlnm.Print_Area" localSheetId="4">'WC013'!$A$1:$X$128</definedName>
    <definedName name="_xlnm.Print_Area" localSheetId="5">'WC014'!$A$1:$X$128</definedName>
    <definedName name="_xlnm.Print_Area" localSheetId="6">'WC015'!$A$1:$X$128</definedName>
    <definedName name="_xlnm.Print_Area" localSheetId="8">'WC022'!$A$1:$X$128</definedName>
    <definedName name="_xlnm.Print_Area" localSheetId="9">'WC023'!$A$1:$X$128</definedName>
    <definedName name="_xlnm.Print_Area" localSheetId="10">'WC024'!$A$1:$X$128</definedName>
    <definedName name="_xlnm.Print_Area" localSheetId="11">'WC025'!$A$1:$X$128</definedName>
    <definedName name="_xlnm.Print_Area" localSheetId="12">'WC026'!$A$1:$X$128</definedName>
    <definedName name="_xlnm.Print_Area" localSheetId="14">'WC031'!$A$1:$X$128</definedName>
    <definedName name="_xlnm.Print_Area" localSheetId="15">'WC032'!$A$1:$X$128</definedName>
    <definedName name="_xlnm.Print_Area" localSheetId="16">'WC033'!$A$1:$X$128</definedName>
    <definedName name="_xlnm.Print_Area" localSheetId="17">'WC034'!$A$1:$X$128</definedName>
    <definedName name="_xlnm.Print_Area" localSheetId="19">'WC041'!$A$1:$X$128</definedName>
    <definedName name="_xlnm.Print_Area" localSheetId="20">'WC042'!$A$1:$X$128</definedName>
    <definedName name="_xlnm.Print_Area" localSheetId="21">'WC043'!$A$1:$X$128</definedName>
    <definedName name="_xlnm.Print_Area" localSheetId="22">'WC044'!$A$1:$X$128</definedName>
    <definedName name="_xlnm.Print_Area" localSheetId="23">'WC045'!$A$1:$X$128</definedName>
    <definedName name="_xlnm.Print_Area" localSheetId="24">'WC047'!$A$1:$X$128</definedName>
    <definedName name="_xlnm.Print_Area" localSheetId="25">'WC048'!$A$1:$X$128</definedName>
    <definedName name="_xlnm.Print_Area" localSheetId="27">'WC051'!$A$1:$X$128</definedName>
    <definedName name="_xlnm.Print_Area" localSheetId="28">'WC052'!$A$1:$X$128</definedName>
    <definedName name="_xlnm.Print_Area" localSheetId="29">'WC053'!$A$1:$X$128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7" i="2" l="1"/>
  <c r="V87" i="2"/>
  <c r="O87" i="2"/>
  <c r="N87" i="2"/>
  <c r="M87" i="2"/>
  <c r="L87" i="2"/>
  <c r="K87" i="2"/>
  <c r="J87" i="2"/>
  <c r="J115" i="2" s="1"/>
  <c r="I87" i="2"/>
  <c r="H87" i="2"/>
  <c r="G87" i="2"/>
  <c r="F87" i="2"/>
  <c r="D87" i="2"/>
  <c r="C87" i="2"/>
  <c r="B87" i="2"/>
  <c r="W87" i="3"/>
  <c r="W115" i="3" s="1"/>
  <c r="V87" i="3"/>
  <c r="O87" i="3"/>
  <c r="N87" i="3"/>
  <c r="M87" i="3"/>
  <c r="L87" i="3"/>
  <c r="K87" i="3"/>
  <c r="J87" i="3"/>
  <c r="I87" i="3"/>
  <c r="I115" i="3" s="1"/>
  <c r="H87" i="3"/>
  <c r="G87" i="3"/>
  <c r="F87" i="3"/>
  <c r="D87" i="3"/>
  <c r="C87" i="3"/>
  <c r="B87" i="3"/>
  <c r="W87" i="4"/>
  <c r="V87" i="4"/>
  <c r="V115" i="4" s="1"/>
  <c r="O87" i="4"/>
  <c r="N87" i="4"/>
  <c r="M87" i="4"/>
  <c r="L87" i="4"/>
  <c r="K87" i="4"/>
  <c r="J87" i="4"/>
  <c r="I87" i="4"/>
  <c r="H87" i="4"/>
  <c r="H115" i="4" s="1"/>
  <c r="G87" i="4"/>
  <c r="F87" i="4"/>
  <c r="D87" i="4"/>
  <c r="C87" i="4"/>
  <c r="B87" i="4"/>
  <c r="W87" i="5"/>
  <c r="V87" i="5"/>
  <c r="O87" i="5"/>
  <c r="N87" i="5"/>
  <c r="M87" i="5"/>
  <c r="L87" i="5"/>
  <c r="K87" i="5"/>
  <c r="J87" i="5"/>
  <c r="I87" i="5"/>
  <c r="H87" i="5"/>
  <c r="G87" i="5"/>
  <c r="G115" i="5" s="1"/>
  <c r="F87" i="5"/>
  <c r="D87" i="5"/>
  <c r="C87" i="5"/>
  <c r="B87" i="5"/>
  <c r="W87" i="6"/>
  <c r="V87" i="6"/>
  <c r="O87" i="6"/>
  <c r="N87" i="6"/>
  <c r="M87" i="6"/>
  <c r="L87" i="6"/>
  <c r="K87" i="6"/>
  <c r="J87" i="6"/>
  <c r="I87" i="6"/>
  <c r="H87" i="6"/>
  <c r="G87" i="6"/>
  <c r="F87" i="6"/>
  <c r="F115" i="6" s="1"/>
  <c r="D87" i="6"/>
  <c r="C87" i="6"/>
  <c r="B87" i="6"/>
  <c r="W87" i="7"/>
  <c r="V87" i="7"/>
  <c r="O87" i="7"/>
  <c r="N87" i="7"/>
  <c r="M87" i="7"/>
  <c r="M115" i="7" s="1"/>
  <c r="S115" i="7" s="1"/>
  <c r="L87" i="7"/>
  <c r="K87" i="7"/>
  <c r="J87" i="7"/>
  <c r="I87" i="7"/>
  <c r="H87" i="7"/>
  <c r="G87" i="7"/>
  <c r="F87" i="7"/>
  <c r="D87" i="7"/>
  <c r="D115" i="7" s="1"/>
  <c r="C87" i="7"/>
  <c r="B87" i="7"/>
  <c r="W87" i="8"/>
  <c r="V87" i="8"/>
  <c r="O87" i="8"/>
  <c r="N87" i="8"/>
  <c r="M87" i="8"/>
  <c r="L87" i="8"/>
  <c r="L115" i="8" s="1"/>
  <c r="R115" i="8" s="1"/>
  <c r="K87" i="8"/>
  <c r="J87" i="8"/>
  <c r="I87" i="8"/>
  <c r="H87" i="8"/>
  <c r="G87" i="8"/>
  <c r="F87" i="8"/>
  <c r="D87" i="8"/>
  <c r="C87" i="8"/>
  <c r="C115" i="8" s="1"/>
  <c r="B87" i="8"/>
  <c r="W87" i="9"/>
  <c r="V87" i="9"/>
  <c r="O87" i="9"/>
  <c r="N87" i="9"/>
  <c r="M87" i="9"/>
  <c r="L87" i="9"/>
  <c r="K87" i="9"/>
  <c r="K115" i="9" s="1"/>
  <c r="J87" i="9"/>
  <c r="I87" i="9"/>
  <c r="H87" i="9"/>
  <c r="G87" i="9"/>
  <c r="F87" i="9"/>
  <c r="D87" i="9"/>
  <c r="C87" i="9"/>
  <c r="B87" i="9"/>
  <c r="B115" i="9" s="1"/>
  <c r="W87" i="10"/>
  <c r="V87" i="10"/>
  <c r="O87" i="10"/>
  <c r="N87" i="10"/>
  <c r="M87" i="10"/>
  <c r="L87" i="10"/>
  <c r="K87" i="10"/>
  <c r="J87" i="10"/>
  <c r="J115" i="10" s="1"/>
  <c r="I87" i="10"/>
  <c r="H87" i="10"/>
  <c r="G87" i="10"/>
  <c r="F87" i="10"/>
  <c r="D87" i="10"/>
  <c r="C87" i="10"/>
  <c r="B87" i="10"/>
  <c r="W87" i="11"/>
  <c r="W115" i="11" s="1"/>
  <c r="V87" i="11"/>
  <c r="O87" i="11"/>
  <c r="N87" i="11"/>
  <c r="M87" i="11"/>
  <c r="L87" i="11"/>
  <c r="K87" i="11"/>
  <c r="J87" i="11"/>
  <c r="I87" i="11"/>
  <c r="I115" i="11" s="1"/>
  <c r="H87" i="11"/>
  <c r="G87" i="11"/>
  <c r="F87" i="11"/>
  <c r="D87" i="11"/>
  <c r="C87" i="11"/>
  <c r="B87" i="11"/>
  <c r="W87" i="12"/>
  <c r="V87" i="12"/>
  <c r="V115" i="12" s="1"/>
  <c r="O87" i="12"/>
  <c r="N87" i="12"/>
  <c r="M87" i="12"/>
  <c r="L87" i="12"/>
  <c r="K87" i="12"/>
  <c r="J87" i="12"/>
  <c r="I87" i="12"/>
  <c r="H87" i="12"/>
  <c r="H115" i="12" s="1"/>
  <c r="G87" i="12"/>
  <c r="F87" i="12"/>
  <c r="D87" i="12"/>
  <c r="C87" i="12"/>
  <c r="B87" i="12"/>
  <c r="W87" i="13"/>
  <c r="V87" i="13"/>
  <c r="O87" i="13"/>
  <c r="N87" i="13"/>
  <c r="M87" i="13"/>
  <c r="L87" i="13"/>
  <c r="K87" i="13"/>
  <c r="J87" i="13"/>
  <c r="I87" i="13"/>
  <c r="H87" i="13"/>
  <c r="G87" i="13"/>
  <c r="G115" i="13" s="1"/>
  <c r="F87" i="13"/>
  <c r="D87" i="13"/>
  <c r="C87" i="13"/>
  <c r="B87" i="13"/>
  <c r="W87" i="14"/>
  <c r="V87" i="14"/>
  <c r="O87" i="14"/>
  <c r="N87" i="14"/>
  <c r="M87" i="14"/>
  <c r="L87" i="14"/>
  <c r="K87" i="14"/>
  <c r="J87" i="14"/>
  <c r="I87" i="14"/>
  <c r="H87" i="14"/>
  <c r="G87" i="14"/>
  <c r="F87" i="14"/>
  <c r="F115" i="14" s="1"/>
  <c r="D87" i="14"/>
  <c r="C87" i="14"/>
  <c r="B87" i="14"/>
  <c r="W87" i="15"/>
  <c r="V87" i="15"/>
  <c r="O87" i="15"/>
  <c r="N87" i="15"/>
  <c r="M87" i="15"/>
  <c r="M115" i="15" s="1"/>
  <c r="S115" i="15" s="1"/>
  <c r="L87" i="15"/>
  <c r="K87" i="15"/>
  <c r="J87" i="15"/>
  <c r="I87" i="15"/>
  <c r="H87" i="15"/>
  <c r="G87" i="15"/>
  <c r="F87" i="15"/>
  <c r="D87" i="15"/>
  <c r="D115" i="15" s="1"/>
  <c r="C87" i="15"/>
  <c r="B87" i="15"/>
  <c r="W87" i="16"/>
  <c r="V87" i="16"/>
  <c r="O87" i="16"/>
  <c r="N87" i="16"/>
  <c r="M87" i="16"/>
  <c r="L87" i="16"/>
  <c r="L115" i="16" s="1"/>
  <c r="R115" i="16" s="1"/>
  <c r="K87" i="16"/>
  <c r="J87" i="16"/>
  <c r="I87" i="16"/>
  <c r="H87" i="16"/>
  <c r="G87" i="16"/>
  <c r="F87" i="16"/>
  <c r="D87" i="16"/>
  <c r="C87" i="16"/>
  <c r="C115" i="16" s="1"/>
  <c r="B87" i="16"/>
  <c r="W87" i="17"/>
  <c r="V87" i="17"/>
  <c r="O87" i="17"/>
  <c r="N87" i="17"/>
  <c r="M87" i="17"/>
  <c r="L87" i="17"/>
  <c r="K87" i="17"/>
  <c r="K115" i="17" s="1"/>
  <c r="J87" i="17"/>
  <c r="I87" i="17"/>
  <c r="H87" i="17"/>
  <c r="G87" i="17"/>
  <c r="F87" i="17"/>
  <c r="D87" i="17"/>
  <c r="C87" i="17"/>
  <c r="B87" i="17"/>
  <c r="B115" i="17" s="1"/>
  <c r="W87" i="18"/>
  <c r="V87" i="18"/>
  <c r="O87" i="18"/>
  <c r="N87" i="18"/>
  <c r="M87" i="18"/>
  <c r="L87" i="18"/>
  <c r="K87" i="18"/>
  <c r="J87" i="18"/>
  <c r="J115" i="18" s="1"/>
  <c r="I87" i="18"/>
  <c r="H87" i="18"/>
  <c r="G87" i="18"/>
  <c r="F87" i="18"/>
  <c r="D87" i="18"/>
  <c r="C87" i="18"/>
  <c r="B87" i="18"/>
  <c r="W87" i="19"/>
  <c r="W115" i="19" s="1"/>
  <c r="V87" i="19"/>
  <c r="O87" i="19"/>
  <c r="N87" i="19"/>
  <c r="M87" i="19"/>
  <c r="L87" i="19"/>
  <c r="K87" i="19"/>
  <c r="J87" i="19"/>
  <c r="I87" i="19"/>
  <c r="I115" i="19" s="1"/>
  <c r="H87" i="19"/>
  <c r="G87" i="19"/>
  <c r="F87" i="19"/>
  <c r="D87" i="19"/>
  <c r="C87" i="19"/>
  <c r="B87" i="19"/>
  <c r="W87" i="20"/>
  <c r="V87" i="20"/>
  <c r="V115" i="20" s="1"/>
  <c r="O87" i="20"/>
  <c r="N87" i="20"/>
  <c r="M87" i="20"/>
  <c r="L87" i="20"/>
  <c r="K87" i="20"/>
  <c r="J87" i="20"/>
  <c r="I87" i="20"/>
  <c r="H87" i="20"/>
  <c r="H115" i="20" s="1"/>
  <c r="G87" i="20"/>
  <c r="F87" i="20"/>
  <c r="D87" i="20"/>
  <c r="C87" i="20"/>
  <c r="B87" i="20"/>
  <c r="W87" i="21"/>
  <c r="V87" i="21"/>
  <c r="O87" i="21"/>
  <c r="N87" i="21"/>
  <c r="M87" i="21"/>
  <c r="L87" i="21"/>
  <c r="K87" i="21"/>
  <c r="J87" i="21"/>
  <c r="I87" i="21"/>
  <c r="H87" i="21"/>
  <c r="G87" i="21"/>
  <c r="G115" i="21" s="1"/>
  <c r="F87" i="21"/>
  <c r="D87" i="21"/>
  <c r="C87" i="21"/>
  <c r="B87" i="21"/>
  <c r="W87" i="22"/>
  <c r="V87" i="22"/>
  <c r="O87" i="22"/>
  <c r="N87" i="22"/>
  <c r="M87" i="22"/>
  <c r="L87" i="22"/>
  <c r="K87" i="22"/>
  <c r="J87" i="22"/>
  <c r="I87" i="22"/>
  <c r="H87" i="22"/>
  <c r="G87" i="22"/>
  <c r="F87" i="22"/>
  <c r="F115" i="22" s="1"/>
  <c r="D87" i="22"/>
  <c r="C87" i="22"/>
  <c r="B87" i="22"/>
  <c r="W87" i="23"/>
  <c r="V87" i="23"/>
  <c r="O87" i="23"/>
  <c r="N87" i="23"/>
  <c r="M87" i="23"/>
  <c r="M115" i="23" s="1"/>
  <c r="S115" i="23" s="1"/>
  <c r="L87" i="23"/>
  <c r="K87" i="23"/>
  <c r="J87" i="23"/>
  <c r="I87" i="23"/>
  <c r="H87" i="23"/>
  <c r="G87" i="23"/>
  <c r="F87" i="23"/>
  <c r="D87" i="23"/>
  <c r="D115" i="23" s="1"/>
  <c r="C87" i="23"/>
  <c r="B87" i="23"/>
  <c r="W87" i="24"/>
  <c r="V87" i="24"/>
  <c r="O87" i="24"/>
  <c r="N87" i="24"/>
  <c r="M87" i="24"/>
  <c r="L87" i="24"/>
  <c r="L115" i="24" s="1"/>
  <c r="R115" i="24" s="1"/>
  <c r="K87" i="24"/>
  <c r="J87" i="24"/>
  <c r="I87" i="24"/>
  <c r="H87" i="24"/>
  <c r="G87" i="24"/>
  <c r="F87" i="24"/>
  <c r="D87" i="24"/>
  <c r="C87" i="24"/>
  <c r="C115" i="24" s="1"/>
  <c r="B87" i="24"/>
  <c r="W87" i="25"/>
  <c r="V87" i="25"/>
  <c r="O87" i="25"/>
  <c r="N87" i="25"/>
  <c r="M87" i="25"/>
  <c r="L87" i="25"/>
  <c r="K87" i="25"/>
  <c r="K115" i="25" s="1"/>
  <c r="J87" i="25"/>
  <c r="I87" i="25"/>
  <c r="H87" i="25"/>
  <c r="G87" i="25"/>
  <c r="F87" i="25"/>
  <c r="D87" i="25"/>
  <c r="C87" i="25"/>
  <c r="B87" i="25"/>
  <c r="B115" i="25" s="1"/>
  <c r="W87" i="26"/>
  <c r="V87" i="26"/>
  <c r="O87" i="26"/>
  <c r="N87" i="26"/>
  <c r="M87" i="26"/>
  <c r="L87" i="26"/>
  <c r="K87" i="26"/>
  <c r="J87" i="26"/>
  <c r="J115" i="26" s="1"/>
  <c r="I87" i="26"/>
  <c r="H87" i="26"/>
  <c r="G87" i="26"/>
  <c r="F87" i="26"/>
  <c r="D87" i="26"/>
  <c r="C87" i="26"/>
  <c r="B87" i="26"/>
  <c r="W87" i="27"/>
  <c r="W115" i="27" s="1"/>
  <c r="V87" i="27"/>
  <c r="O87" i="27"/>
  <c r="N87" i="27"/>
  <c r="M87" i="27"/>
  <c r="L87" i="27"/>
  <c r="K87" i="27"/>
  <c r="J87" i="27"/>
  <c r="I87" i="27"/>
  <c r="I115" i="27" s="1"/>
  <c r="H87" i="27"/>
  <c r="G87" i="27"/>
  <c r="F87" i="27"/>
  <c r="D87" i="27"/>
  <c r="C87" i="27"/>
  <c r="B87" i="27"/>
  <c r="W87" i="28"/>
  <c r="V87" i="28"/>
  <c r="V115" i="28" s="1"/>
  <c r="O87" i="28"/>
  <c r="N87" i="28"/>
  <c r="M87" i="28"/>
  <c r="L87" i="28"/>
  <c r="K87" i="28"/>
  <c r="J87" i="28"/>
  <c r="I87" i="28"/>
  <c r="H87" i="28"/>
  <c r="H115" i="28" s="1"/>
  <c r="G87" i="28"/>
  <c r="F87" i="28"/>
  <c r="D87" i="28"/>
  <c r="C87" i="28"/>
  <c r="B87" i="28"/>
  <c r="W87" i="29"/>
  <c r="V87" i="29"/>
  <c r="O87" i="29"/>
  <c r="N87" i="29"/>
  <c r="M87" i="29"/>
  <c r="L87" i="29"/>
  <c r="K87" i="29"/>
  <c r="J87" i="29"/>
  <c r="I87" i="29"/>
  <c r="H87" i="29"/>
  <c r="G87" i="29"/>
  <c r="G115" i="29" s="1"/>
  <c r="F87" i="29"/>
  <c r="D87" i="29"/>
  <c r="C87" i="29"/>
  <c r="B87" i="29"/>
  <c r="W87" i="30"/>
  <c r="V87" i="30"/>
  <c r="O87" i="30"/>
  <c r="N87" i="30"/>
  <c r="M87" i="30"/>
  <c r="L87" i="30"/>
  <c r="K87" i="30"/>
  <c r="J87" i="30"/>
  <c r="I87" i="30"/>
  <c r="H87" i="30"/>
  <c r="G87" i="30"/>
  <c r="F87" i="30"/>
  <c r="F115" i="30" s="1"/>
  <c r="D87" i="30"/>
  <c r="C87" i="30"/>
  <c r="B87" i="30"/>
  <c r="W87" i="31"/>
  <c r="V87" i="31"/>
  <c r="O87" i="31"/>
  <c r="N87" i="31"/>
  <c r="M87" i="31"/>
  <c r="M115" i="31" s="1"/>
  <c r="S115" i="31" s="1"/>
  <c r="L87" i="31"/>
  <c r="K87" i="31"/>
  <c r="J87" i="31"/>
  <c r="I87" i="31"/>
  <c r="H87" i="31"/>
  <c r="G87" i="31"/>
  <c r="F87" i="31"/>
  <c r="D87" i="31"/>
  <c r="D115" i="31" s="1"/>
  <c r="C87" i="31"/>
  <c r="B87" i="31"/>
  <c r="W87" i="1"/>
  <c r="V87" i="1"/>
  <c r="O87" i="1"/>
  <c r="N87" i="1"/>
  <c r="M87" i="1"/>
  <c r="L87" i="1"/>
  <c r="L115" i="1" s="1"/>
  <c r="R115" i="1" s="1"/>
  <c r="K87" i="1"/>
  <c r="J87" i="1"/>
  <c r="I87" i="1"/>
  <c r="H87" i="1"/>
  <c r="G87" i="1"/>
  <c r="F87" i="1"/>
  <c r="D87" i="1"/>
  <c r="C87" i="1"/>
  <c r="C115" i="1" s="1"/>
  <c r="B87" i="1"/>
  <c r="W115" i="2"/>
  <c r="V115" i="2"/>
  <c r="O115" i="2"/>
  <c r="N115" i="2"/>
  <c r="M115" i="2"/>
  <c r="S115" i="2" s="1"/>
  <c r="L115" i="2"/>
  <c r="R115" i="2" s="1"/>
  <c r="K115" i="2"/>
  <c r="I115" i="2"/>
  <c r="H115" i="2"/>
  <c r="G115" i="2"/>
  <c r="F115" i="2"/>
  <c r="D115" i="2"/>
  <c r="C115" i="2"/>
  <c r="B115" i="2"/>
  <c r="O114" i="2"/>
  <c r="N114" i="2"/>
  <c r="U113" i="2"/>
  <c r="T113" i="2"/>
  <c r="S113" i="2"/>
  <c r="R113" i="2"/>
  <c r="S112" i="2"/>
  <c r="R112" i="2"/>
  <c r="E112" i="2"/>
  <c r="U112" i="2" s="1"/>
  <c r="S111" i="2"/>
  <c r="R111" i="2"/>
  <c r="E111" i="2"/>
  <c r="U111" i="2" s="1"/>
  <c r="S110" i="2"/>
  <c r="R110" i="2"/>
  <c r="E110" i="2"/>
  <c r="U110" i="2" s="1"/>
  <c r="S109" i="2"/>
  <c r="R109" i="2"/>
  <c r="E109" i="2"/>
  <c r="T109" i="2" s="1"/>
  <c r="S108" i="2"/>
  <c r="R108" i="2"/>
  <c r="E108" i="2"/>
  <c r="U108" i="2" s="1"/>
  <c r="S107" i="2"/>
  <c r="R107" i="2"/>
  <c r="E107" i="2"/>
  <c r="U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U103" i="2" s="1"/>
  <c r="S102" i="2"/>
  <c r="R102" i="2"/>
  <c r="E102" i="2"/>
  <c r="U102" i="2" s="1"/>
  <c r="S101" i="2"/>
  <c r="R101" i="2"/>
  <c r="E101" i="2"/>
  <c r="T101" i="2" s="1"/>
  <c r="T100" i="2"/>
  <c r="S100" i="2"/>
  <c r="R100" i="2"/>
  <c r="E100" i="2"/>
  <c r="U100" i="2" s="1"/>
  <c r="S99" i="2"/>
  <c r="R99" i="2"/>
  <c r="E99" i="2"/>
  <c r="U99" i="2" s="1"/>
  <c r="S98" i="2"/>
  <c r="R98" i="2"/>
  <c r="E98" i="2"/>
  <c r="T98" i="2" s="1"/>
  <c r="W97" i="2"/>
  <c r="W114" i="2" s="1"/>
  <c r="V97" i="2"/>
  <c r="V114" i="2" s="1"/>
  <c r="M97" i="2"/>
  <c r="M114" i="2" s="1"/>
  <c r="S114" i="2" s="1"/>
  <c r="L97" i="2"/>
  <c r="R97" i="2" s="1"/>
  <c r="K97" i="2"/>
  <c r="K114" i="2" s="1"/>
  <c r="J97" i="2"/>
  <c r="I97" i="2"/>
  <c r="I114" i="2" s="1"/>
  <c r="H97" i="2"/>
  <c r="H114" i="2" s="1"/>
  <c r="G97" i="2"/>
  <c r="G114" i="2" s="1"/>
  <c r="F97" i="2"/>
  <c r="F114" i="2" s="1"/>
  <c r="D97" i="2"/>
  <c r="D114" i="2" s="1"/>
  <c r="C97" i="2"/>
  <c r="C114" i="2" s="1"/>
  <c r="B97" i="2"/>
  <c r="B114" i="2" s="1"/>
  <c r="V115" i="3"/>
  <c r="O115" i="3"/>
  <c r="N115" i="3"/>
  <c r="M115" i="3"/>
  <c r="S115" i="3" s="1"/>
  <c r="L115" i="3"/>
  <c r="R115" i="3" s="1"/>
  <c r="K115" i="3"/>
  <c r="J115" i="3"/>
  <c r="H115" i="3"/>
  <c r="G115" i="3"/>
  <c r="F115" i="3"/>
  <c r="D115" i="3"/>
  <c r="C115" i="3"/>
  <c r="B115" i="3"/>
  <c r="O114" i="3"/>
  <c r="N114" i="3"/>
  <c r="U113" i="3"/>
  <c r="T113" i="3"/>
  <c r="S113" i="3"/>
  <c r="R113" i="3"/>
  <c r="S112" i="3"/>
  <c r="R112" i="3"/>
  <c r="E112" i="3"/>
  <c r="U112" i="3" s="1"/>
  <c r="S111" i="3"/>
  <c r="R111" i="3"/>
  <c r="E111" i="3"/>
  <c r="U111" i="3" s="1"/>
  <c r="S110" i="3"/>
  <c r="R110" i="3"/>
  <c r="E110" i="3"/>
  <c r="T110" i="3" s="1"/>
  <c r="U109" i="3"/>
  <c r="S109" i="3"/>
  <c r="R109" i="3"/>
  <c r="E109" i="3"/>
  <c r="T109" i="3" s="1"/>
  <c r="S108" i="3"/>
  <c r="R108" i="3"/>
  <c r="E108" i="3"/>
  <c r="U108" i="3" s="1"/>
  <c r="S107" i="3"/>
  <c r="R107" i="3"/>
  <c r="E107" i="3"/>
  <c r="T107" i="3" s="1"/>
  <c r="S106" i="3"/>
  <c r="R106" i="3"/>
  <c r="E106" i="3"/>
  <c r="T106" i="3" s="1"/>
  <c r="S105" i="3"/>
  <c r="R105" i="3"/>
  <c r="E105" i="3"/>
  <c r="U105" i="3" s="1"/>
  <c r="S104" i="3"/>
  <c r="R104" i="3"/>
  <c r="E104" i="3"/>
  <c r="U104" i="3" s="1"/>
  <c r="S103" i="3"/>
  <c r="R103" i="3"/>
  <c r="E103" i="3"/>
  <c r="U103" i="3" s="1"/>
  <c r="S102" i="3"/>
  <c r="R102" i="3"/>
  <c r="E102" i="3"/>
  <c r="S101" i="3"/>
  <c r="R101" i="3"/>
  <c r="E101" i="3"/>
  <c r="T101" i="3" s="1"/>
  <c r="S100" i="3"/>
  <c r="R100" i="3"/>
  <c r="E100" i="3"/>
  <c r="U100" i="3" s="1"/>
  <c r="S99" i="3"/>
  <c r="R99" i="3"/>
  <c r="E99" i="3"/>
  <c r="T99" i="3" s="1"/>
  <c r="S98" i="3"/>
  <c r="R98" i="3"/>
  <c r="E98" i="3"/>
  <c r="T98" i="3" s="1"/>
  <c r="W97" i="3"/>
  <c r="V97" i="3"/>
  <c r="V114" i="3" s="1"/>
  <c r="M97" i="3"/>
  <c r="S97" i="3" s="1"/>
  <c r="L97" i="3"/>
  <c r="R97" i="3" s="1"/>
  <c r="K97" i="3"/>
  <c r="K114" i="3" s="1"/>
  <c r="J97" i="3"/>
  <c r="J114" i="3" s="1"/>
  <c r="I97" i="3"/>
  <c r="H97" i="3"/>
  <c r="H114" i="3" s="1"/>
  <c r="G97" i="3"/>
  <c r="G114" i="3" s="1"/>
  <c r="F97" i="3"/>
  <c r="F114" i="3" s="1"/>
  <c r="D97" i="3"/>
  <c r="D114" i="3" s="1"/>
  <c r="C97" i="3"/>
  <c r="C114" i="3" s="1"/>
  <c r="B97" i="3"/>
  <c r="B114" i="3" s="1"/>
  <c r="W115" i="4"/>
  <c r="O115" i="4"/>
  <c r="N115" i="4"/>
  <c r="M115" i="4"/>
  <c r="S115" i="4" s="1"/>
  <c r="L115" i="4"/>
  <c r="R115" i="4" s="1"/>
  <c r="K115" i="4"/>
  <c r="J115" i="4"/>
  <c r="I115" i="4"/>
  <c r="G115" i="4"/>
  <c r="F115" i="4"/>
  <c r="D115" i="4"/>
  <c r="C115" i="4"/>
  <c r="B115" i="4"/>
  <c r="O114" i="4"/>
  <c r="N114" i="4"/>
  <c r="U113" i="4"/>
  <c r="T113" i="4"/>
  <c r="S113" i="4"/>
  <c r="R113" i="4"/>
  <c r="S112" i="4"/>
  <c r="R112" i="4"/>
  <c r="E112" i="4"/>
  <c r="U112" i="4" s="1"/>
  <c r="S111" i="4"/>
  <c r="R111" i="4"/>
  <c r="E111" i="4"/>
  <c r="S110" i="4"/>
  <c r="R110" i="4"/>
  <c r="E110" i="4"/>
  <c r="U110" i="4" s="1"/>
  <c r="S109" i="4"/>
  <c r="R109" i="4"/>
  <c r="E109" i="4"/>
  <c r="U109" i="4" s="1"/>
  <c r="S108" i="4"/>
  <c r="R108" i="4"/>
  <c r="E108" i="4"/>
  <c r="U108" i="4" s="1"/>
  <c r="S107" i="4"/>
  <c r="R107" i="4"/>
  <c r="E107" i="4"/>
  <c r="T107" i="4" s="1"/>
  <c r="S106" i="4"/>
  <c r="R106" i="4"/>
  <c r="E106" i="4"/>
  <c r="U106" i="4" s="1"/>
  <c r="T105" i="4"/>
  <c r="S105" i="4"/>
  <c r="R105" i="4"/>
  <c r="E105" i="4"/>
  <c r="U105" i="4" s="1"/>
  <c r="S104" i="4"/>
  <c r="R104" i="4"/>
  <c r="E104" i="4"/>
  <c r="U104" i="4" s="1"/>
  <c r="S103" i="4"/>
  <c r="R103" i="4"/>
  <c r="E103" i="4"/>
  <c r="S102" i="4"/>
  <c r="R102" i="4"/>
  <c r="E102" i="4"/>
  <c r="U102" i="4" s="1"/>
  <c r="S101" i="4"/>
  <c r="R101" i="4"/>
  <c r="E101" i="4"/>
  <c r="U101" i="4" s="1"/>
  <c r="S100" i="4"/>
  <c r="R100" i="4"/>
  <c r="E100" i="4"/>
  <c r="U100" i="4" s="1"/>
  <c r="S99" i="4"/>
  <c r="R99" i="4"/>
  <c r="E99" i="4"/>
  <c r="T99" i="4" s="1"/>
  <c r="S98" i="4"/>
  <c r="R98" i="4"/>
  <c r="E98" i="4"/>
  <c r="U98" i="4" s="1"/>
  <c r="W97" i="4"/>
  <c r="W114" i="4" s="1"/>
  <c r="V97" i="4"/>
  <c r="M97" i="4"/>
  <c r="L97" i="4"/>
  <c r="R97" i="4" s="1"/>
  <c r="K97" i="4"/>
  <c r="K114" i="4" s="1"/>
  <c r="J97" i="4"/>
  <c r="J114" i="4" s="1"/>
  <c r="I97" i="4"/>
  <c r="I114" i="4" s="1"/>
  <c r="H97" i="4"/>
  <c r="G97" i="4"/>
  <c r="G114" i="4" s="1"/>
  <c r="F97" i="4"/>
  <c r="F114" i="4" s="1"/>
  <c r="D97" i="4"/>
  <c r="D114" i="4" s="1"/>
  <c r="C97" i="4"/>
  <c r="C114" i="4" s="1"/>
  <c r="B97" i="4"/>
  <c r="B114" i="4" s="1"/>
  <c r="W115" i="5"/>
  <c r="V115" i="5"/>
  <c r="N115" i="5"/>
  <c r="M115" i="5"/>
  <c r="S115" i="5" s="1"/>
  <c r="L115" i="5"/>
  <c r="R115" i="5" s="1"/>
  <c r="K115" i="5"/>
  <c r="J115" i="5"/>
  <c r="I115" i="5"/>
  <c r="H115" i="5"/>
  <c r="F115" i="5"/>
  <c r="D115" i="5"/>
  <c r="C115" i="5"/>
  <c r="B115" i="5"/>
  <c r="N114" i="5"/>
  <c r="U113" i="5"/>
  <c r="T113" i="5"/>
  <c r="S113" i="5"/>
  <c r="R113" i="5"/>
  <c r="S112" i="5"/>
  <c r="R112" i="5"/>
  <c r="E112" i="5"/>
  <c r="S111" i="5"/>
  <c r="R111" i="5"/>
  <c r="E111" i="5"/>
  <c r="U111" i="5" s="1"/>
  <c r="S110" i="5"/>
  <c r="R110" i="5"/>
  <c r="E110" i="5"/>
  <c r="U110" i="5" s="1"/>
  <c r="S109" i="5"/>
  <c r="R109" i="5"/>
  <c r="E109" i="5"/>
  <c r="U109" i="5" s="1"/>
  <c r="S108" i="5"/>
  <c r="R108" i="5"/>
  <c r="E108" i="5"/>
  <c r="T108" i="5" s="1"/>
  <c r="S107" i="5"/>
  <c r="R107" i="5"/>
  <c r="E107" i="5"/>
  <c r="U107" i="5" s="1"/>
  <c r="S106" i="5"/>
  <c r="R106" i="5"/>
  <c r="E106" i="5"/>
  <c r="U106" i="5" s="1"/>
  <c r="S105" i="5"/>
  <c r="R105" i="5"/>
  <c r="E105" i="5"/>
  <c r="U105" i="5" s="1"/>
  <c r="S104" i="5"/>
  <c r="R104" i="5"/>
  <c r="E104" i="5"/>
  <c r="S103" i="5"/>
  <c r="R103" i="5"/>
  <c r="E103" i="5"/>
  <c r="U103" i="5" s="1"/>
  <c r="S102" i="5"/>
  <c r="R102" i="5"/>
  <c r="E102" i="5"/>
  <c r="U102" i="5" s="1"/>
  <c r="S101" i="5"/>
  <c r="R101" i="5"/>
  <c r="E101" i="5"/>
  <c r="U101" i="5" s="1"/>
  <c r="S100" i="5"/>
  <c r="R100" i="5"/>
  <c r="E100" i="5"/>
  <c r="T100" i="5" s="1"/>
  <c r="S99" i="5"/>
  <c r="R99" i="5"/>
  <c r="E99" i="5"/>
  <c r="U99" i="5" s="1"/>
  <c r="S98" i="5"/>
  <c r="R98" i="5"/>
  <c r="E98" i="5"/>
  <c r="U98" i="5" s="1"/>
  <c r="W97" i="5"/>
  <c r="W114" i="5" s="1"/>
  <c r="V97" i="5"/>
  <c r="V114" i="5" s="1"/>
  <c r="M97" i="5"/>
  <c r="M114" i="5" s="1"/>
  <c r="S114" i="5" s="1"/>
  <c r="L97" i="5"/>
  <c r="L114" i="5" s="1"/>
  <c r="R114" i="5" s="1"/>
  <c r="K97" i="5"/>
  <c r="K114" i="5" s="1"/>
  <c r="J97" i="5"/>
  <c r="J114" i="5" s="1"/>
  <c r="I97" i="5"/>
  <c r="I114" i="5" s="1"/>
  <c r="H97" i="5"/>
  <c r="H114" i="5" s="1"/>
  <c r="G97" i="5"/>
  <c r="F97" i="5"/>
  <c r="F114" i="5" s="1"/>
  <c r="D97" i="5"/>
  <c r="D114" i="5" s="1"/>
  <c r="C97" i="5"/>
  <c r="C114" i="5" s="1"/>
  <c r="B97" i="5"/>
  <c r="B114" i="5" s="1"/>
  <c r="W115" i="6"/>
  <c r="V115" i="6"/>
  <c r="O115" i="6"/>
  <c r="M115" i="6"/>
  <c r="S115" i="6" s="1"/>
  <c r="L115" i="6"/>
  <c r="R115" i="6" s="1"/>
  <c r="K115" i="6"/>
  <c r="J115" i="6"/>
  <c r="I115" i="6"/>
  <c r="H115" i="6"/>
  <c r="G115" i="6"/>
  <c r="D115" i="6"/>
  <c r="C115" i="6"/>
  <c r="B115" i="6"/>
  <c r="O114" i="6"/>
  <c r="U113" i="6"/>
  <c r="T113" i="6"/>
  <c r="S113" i="6"/>
  <c r="R113" i="6"/>
  <c r="S112" i="6"/>
  <c r="R112" i="6"/>
  <c r="E112" i="6"/>
  <c r="U112" i="6" s="1"/>
  <c r="S111" i="6"/>
  <c r="R111" i="6"/>
  <c r="E111" i="6"/>
  <c r="U111" i="6" s="1"/>
  <c r="S110" i="6"/>
  <c r="R110" i="6"/>
  <c r="E110" i="6"/>
  <c r="U110" i="6" s="1"/>
  <c r="S109" i="6"/>
  <c r="R109" i="6"/>
  <c r="E109" i="6"/>
  <c r="T109" i="6" s="1"/>
  <c r="S108" i="6"/>
  <c r="R108" i="6"/>
  <c r="E108" i="6"/>
  <c r="U108" i="6" s="1"/>
  <c r="T107" i="6"/>
  <c r="S107" i="6"/>
  <c r="R107" i="6"/>
  <c r="E107" i="6"/>
  <c r="U107" i="6" s="1"/>
  <c r="S106" i="6"/>
  <c r="R106" i="6"/>
  <c r="E106" i="6"/>
  <c r="U106" i="6" s="1"/>
  <c r="S105" i="6"/>
  <c r="R105" i="6"/>
  <c r="E105" i="6"/>
  <c r="S104" i="6"/>
  <c r="R104" i="6"/>
  <c r="E104" i="6"/>
  <c r="U104" i="6" s="1"/>
  <c r="S103" i="6"/>
  <c r="R103" i="6"/>
  <c r="E103" i="6"/>
  <c r="U103" i="6" s="1"/>
  <c r="S102" i="6"/>
  <c r="R102" i="6"/>
  <c r="E102" i="6"/>
  <c r="U102" i="6" s="1"/>
  <c r="U101" i="6"/>
  <c r="S101" i="6"/>
  <c r="R101" i="6"/>
  <c r="E101" i="6"/>
  <c r="T101" i="6" s="1"/>
  <c r="S100" i="6"/>
  <c r="R100" i="6"/>
  <c r="E100" i="6"/>
  <c r="U100" i="6" s="1"/>
  <c r="S99" i="6"/>
  <c r="R99" i="6"/>
  <c r="E99" i="6"/>
  <c r="U99" i="6" s="1"/>
  <c r="S98" i="6"/>
  <c r="R98" i="6"/>
  <c r="E98" i="6"/>
  <c r="U98" i="6" s="1"/>
  <c r="W97" i="6"/>
  <c r="W114" i="6" s="1"/>
  <c r="V97" i="6"/>
  <c r="V114" i="6" s="1"/>
  <c r="M97" i="6"/>
  <c r="M114" i="6" s="1"/>
  <c r="S114" i="6" s="1"/>
  <c r="L97" i="6"/>
  <c r="R97" i="6" s="1"/>
  <c r="K97" i="6"/>
  <c r="K114" i="6" s="1"/>
  <c r="J97" i="6"/>
  <c r="J114" i="6" s="1"/>
  <c r="I97" i="6"/>
  <c r="I114" i="6" s="1"/>
  <c r="H97" i="6"/>
  <c r="H114" i="6" s="1"/>
  <c r="G97" i="6"/>
  <c r="G114" i="6" s="1"/>
  <c r="F97" i="6"/>
  <c r="D97" i="6"/>
  <c r="D114" i="6" s="1"/>
  <c r="C97" i="6"/>
  <c r="C114" i="6" s="1"/>
  <c r="B97" i="6"/>
  <c r="B114" i="6" s="1"/>
  <c r="W115" i="7"/>
  <c r="V115" i="7"/>
  <c r="O115" i="7"/>
  <c r="N115" i="7"/>
  <c r="L115" i="7"/>
  <c r="R115" i="7" s="1"/>
  <c r="K115" i="7"/>
  <c r="J115" i="7"/>
  <c r="I115" i="7"/>
  <c r="H115" i="7"/>
  <c r="G115" i="7"/>
  <c r="F115" i="7"/>
  <c r="C115" i="7"/>
  <c r="B115" i="7"/>
  <c r="O114" i="7"/>
  <c r="N114" i="7"/>
  <c r="U113" i="7"/>
  <c r="T113" i="7"/>
  <c r="S113" i="7"/>
  <c r="R113" i="7"/>
  <c r="S112" i="7"/>
  <c r="R112" i="7"/>
  <c r="E112" i="7"/>
  <c r="U112" i="7" s="1"/>
  <c r="S111" i="7"/>
  <c r="R111" i="7"/>
  <c r="E111" i="7"/>
  <c r="U111" i="7" s="1"/>
  <c r="S110" i="7"/>
  <c r="R110" i="7"/>
  <c r="E110" i="7"/>
  <c r="S109" i="7"/>
  <c r="R109" i="7"/>
  <c r="E109" i="7"/>
  <c r="U109" i="7" s="1"/>
  <c r="T108" i="7"/>
  <c r="S108" i="7"/>
  <c r="R108" i="7"/>
  <c r="E108" i="7"/>
  <c r="U108" i="7" s="1"/>
  <c r="S107" i="7"/>
  <c r="R107" i="7"/>
  <c r="E107" i="7"/>
  <c r="U107" i="7" s="1"/>
  <c r="S106" i="7"/>
  <c r="R106" i="7"/>
  <c r="E106" i="7"/>
  <c r="S105" i="7"/>
  <c r="R105" i="7"/>
  <c r="E105" i="7"/>
  <c r="U105" i="7" s="1"/>
  <c r="S104" i="7"/>
  <c r="R104" i="7"/>
  <c r="E104" i="7"/>
  <c r="U104" i="7" s="1"/>
  <c r="S103" i="7"/>
  <c r="R103" i="7"/>
  <c r="E103" i="7"/>
  <c r="U103" i="7" s="1"/>
  <c r="S102" i="7"/>
  <c r="R102" i="7"/>
  <c r="E102" i="7"/>
  <c r="T102" i="7" s="1"/>
  <c r="S101" i="7"/>
  <c r="R101" i="7"/>
  <c r="E101" i="7"/>
  <c r="U101" i="7" s="1"/>
  <c r="S100" i="7"/>
  <c r="R100" i="7"/>
  <c r="E100" i="7"/>
  <c r="U100" i="7" s="1"/>
  <c r="T99" i="7"/>
  <c r="S99" i="7"/>
  <c r="R99" i="7"/>
  <c r="E99" i="7"/>
  <c r="U99" i="7" s="1"/>
  <c r="S98" i="7"/>
  <c r="R98" i="7"/>
  <c r="E98" i="7"/>
  <c r="W97" i="7"/>
  <c r="W114" i="7" s="1"/>
  <c r="V97" i="7"/>
  <c r="V114" i="7" s="1"/>
  <c r="M97" i="7"/>
  <c r="S97" i="7" s="1"/>
  <c r="L97" i="7"/>
  <c r="K97" i="7"/>
  <c r="K114" i="7" s="1"/>
  <c r="J97" i="7"/>
  <c r="J114" i="7" s="1"/>
  <c r="I97" i="7"/>
  <c r="I114" i="7" s="1"/>
  <c r="H97" i="7"/>
  <c r="H114" i="7" s="1"/>
  <c r="G97" i="7"/>
  <c r="G114" i="7" s="1"/>
  <c r="F97" i="7"/>
  <c r="F114" i="7" s="1"/>
  <c r="D97" i="7"/>
  <c r="C97" i="7"/>
  <c r="C114" i="7" s="1"/>
  <c r="B97" i="7"/>
  <c r="B114" i="7" s="1"/>
  <c r="W115" i="8"/>
  <c r="V115" i="8"/>
  <c r="O115" i="8"/>
  <c r="N115" i="8"/>
  <c r="M115" i="8"/>
  <c r="S115" i="8" s="1"/>
  <c r="K115" i="8"/>
  <c r="J115" i="8"/>
  <c r="I115" i="8"/>
  <c r="H115" i="8"/>
  <c r="G115" i="8"/>
  <c r="F115" i="8"/>
  <c r="D115" i="8"/>
  <c r="B115" i="8"/>
  <c r="V114" i="8"/>
  <c r="O114" i="8"/>
  <c r="N114" i="8"/>
  <c r="U113" i="8"/>
  <c r="T113" i="8"/>
  <c r="S113" i="8"/>
  <c r="R113" i="8"/>
  <c r="S112" i="8"/>
  <c r="R112" i="8"/>
  <c r="E112" i="8"/>
  <c r="U112" i="8" s="1"/>
  <c r="S111" i="8"/>
  <c r="R111" i="8"/>
  <c r="E111" i="8"/>
  <c r="S110" i="8"/>
  <c r="R110" i="8"/>
  <c r="E110" i="8"/>
  <c r="U110" i="8" s="1"/>
  <c r="S109" i="8"/>
  <c r="R109" i="8"/>
  <c r="E109" i="8"/>
  <c r="S108" i="8"/>
  <c r="R108" i="8"/>
  <c r="E108" i="8"/>
  <c r="U108" i="8" s="1"/>
  <c r="S107" i="8"/>
  <c r="R107" i="8"/>
  <c r="E107" i="8"/>
  <c r="S106" i="8"/>
  <c r="R106" i="8"/>
  <c r="E106" i="8"/>
  <c r="U106" i="8" s="1"/>
  <c r="S105" i="8"/>
  <c r="R105" i="8"/>
  <c r="E105" i="8"/>
  <c r="U105" i="8" s="1"/>
  <c r="S104" i="8"/>
  <c r="R104" i="8"/>
  <c r="E104" i="8"/>
  <c r="S103" i="8"/>
  <c r="R103" i="8"/>
  <c r="E103" i="8"/>
  <c r="T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U100" i="8" s="1"/>
  <c r="S99" i="8"/>
  <c r="R99" i="8"/>
  <c r="E99" i="8"/>
  <c r="T99" i="8" s="1"/>
  <c r="S98" i="8"/>
  <c r="R98" i="8"/>
  <c r="E98" i="8"/>
  <c r="U98" i="8" s="1"/>
  <c r="W97" i="8"/>
  <c r="W114" i="8" s="1"/>
  <c r="V97" i="8"/>
  <c r="M97" i="8"/>
  <c r="L97" i="8"/>
  <c r="R97" i="8" s="1"/>
  <c r="K97" i="8"/>
  <c r="K114" i="8" s="1"/>
  <c r="J97" i="8"/>
  <c r="J114" i="8" s="1"/>
  <c r="I97" i="8"/>
  <c r="I114" i="8" s="1"/>
  <c r="H97" i="8"/>
  <c r="H114" i="8" s="1"/>
  <c r="G97" i="8"/>
  <c r="G114" i="8" s="1"/>
  <c r="F97" i="8"/>
  <c r="F114" i="8" s="1"/>
  <c r="D97" i="8"/>
  <c r="D114" i="8" s="1"/>
  <c r="C97" i="8"/>
  <c r="B97" i="8"/>
  <c r="B114" i="8" s="1"/>
  <c r="W115" i="9"/>
  <c r="V115" i="9"/>
  <c r="O115" i="9"/>
  <c r="N115" i="9"/>
  <c r="M115" i="9"/>
  <c r="S115" i="9" s="1"/>
  <c r="L115" i="9"/>
  <c r="R115" i="9" s="1"/>
  <c r="J115" i="9"/>
  <c r="I115" i="9"/>
  <c r="H115" i="9"/>
  <c r="G115" i="9"/>
  <c r="F115" i="9"/>
  <c r="D115" i="9"/>
  <c r="C115" i="9"/>
  <c r="O114" i="9"/>
  <c r="N114" i="9"/>
  <c r="U113" i="9"/>
  <c r="T113" i="9"/>
  <c r="S113" i="9"/>
  <c r="R113" i="9"/>
  <c r="S112" i="9"/>
  <c r="R112" i="9"/>
  <c r="E112" i="9"/>
  <c r="S111" i="9"/>
  <c r="R111" i="9"/>
  <c r="E111" i="9"/>
  <c r="U111" i="9" s="1"/>
  <c r="S110" i="9"/>
  <c r="R110" i="9"/>
  <c r="E110" i="9"/>
  <c r="S109" i="9"/>
  <c r="R109" i="9"/>
  <c r="E109" i="9"/>
  <c r="U109" i="9" s="1"/>
  <c r="S108" i="9"/>
  <c r="R108" i="9"/>
  <c r="E108" i="9"/>
  <c r="S107" i="9"/>
  <c r="R107" i="9"/>
  <c r="E107" i="9"/>
  <c r="U107" i="9" s="1"/>
  <c r="S106" i="9"/>
  <c r="R106" i="9"/>
  <c r="E106" i="9"/>
  <c r="S105" i="9"/>
  <c r="R105" i="9"/>
  <c r="E105" i="9"/>
  <c r="U105" i="9" s="1"/>
  <c r="S104" i="9"/>
  <c r="R104" i="9"/>
  <c r="E104" i="9"/>
  <c r="S103" i="9"/>
  <c r="R103" i="9"/>
  <c r="E103" i="9"/>
  <c r="U103" i="9" s="1"/>
  <c r="S102" i="9"/>
  <c r="R102" i="9"/>
  <c r="E102" i="9"/>
  <c r="S101" i="9"/>
  <c r="R101" i="9"/>
  <c r="E101" i="9"/>
  <c r="U101" i="9" s="1"/>
  <c r="S100" i="9"/>
  <c r="R100" i="9"/>
  <c r="E100" i="9"/>
  <c r="S99" i="9"/>
  <c r="R99" i="9"/>
  <c r="E99" i="9"/>
  <c r="U99" i="9" s="1"/>
  <c r="S98" i="9"/>
  <c r="R98" i="9"/>
  <c r="E98" i="9"/>
  <c r="W97" i="9"/>
  <c r="W114" i="9" s="1"/>
  <c r="V97" i="9"/>
  <c r="V114" i="9" s="1"/>
  <c r="M97" i="9"/>
  <c r="S97" i="9" s="1"/>
  <c r="L97" i="9"/>
  <c r="L114" i="9" s="1"/>
  <c r="R114" i="9" s="1"/>
  <c r="K97" i="9"/>
  <c r="J97" i="9"/>
  <c r="J114" i="9" s="1"/>
  <c r="I97" i="9"/>
  <c r="I114" i="9" s="1"/>
  <c r="H97" i="9"/>
  <c r="H114" i="9" s="1"/>
  <c r="G97" i="9"/>
  <c r="G114" i="9" s="1"/>
  <c r="F97" i="9"/>
  <c r="F114" i="9" s="1"/>
  <c r="D97" i="9"/>
  <c r="D114" i="9" s="1"/>
  <c r="C97" i="9"/>
  <c r="C114" i="9" s="1"/>
  <c r="B97" i="9"/>
  <c r="W115" i="10"/>
  <c r="V115" i="10"/>
  <c r="O115" i="10"/>
  <c r="N115" i="10"/>
  <c r="M115" i="10"/>
  <c r="S115" i="10" s="1"/>
  <c r="L115" i="10"/>
  <c r="R115" i="10" s="1"/>
  <c r="K115" i="10"/>
  <c r="I115" i="10"/>
  <c r="H115" i="10"/>
  <c r="G115" i="10"/>
  <c r="F115" i="10"/>
  <c r="D115" i="10"/>
  <c r="C115" i="10"/>
  <c r="B115" i="10"/>
  <c r="O114" i="10"/>
  <c r="N114" i="10"/>
  <c r="U113" i="10"/>
  <c r="T113" i="10"/>
  <c r="S113" i="10"/>
  <c r="R113" i="10"/>
  <c r="S112" i="10"/>
  <c r="R112" i="10"/>
  <c r="E112" i="10"/>
  <c r="S111" i="10"/>
  <c r="R111" i="10"/>
  <c r="E111" i="10"/>
  <c r="U111" i="10" s="1"/>
  <c r="S110" i="10"/>
  <c r="R110" i="10"/>
  <c r="E110" i="10"/>
  <c r="S109" i="10"/>
  <c r="R109" i="10"/>
  <c r="E109" i="10"/>
  <c r="T109" i="10" s="1"/>
  <c r="S108" i="10"/>
  <c r="R108" i="10"/>
  <c r="E108" i="10"/>
  <c r="T108" i="10" s="1"/>
  <c r="S107" i="10"/>
  <c r="R107" i="10"/>
  <c r="E107" i="10"/>
  <c r="S106" i="10"/>
  <c r="R106" i="10"/>
  <c r="E106" i="10"/>
  <c r="T106" i="10" s="1"/>
  <c r="S105" i="10"/>
  <c r="R105" i="10"/>
  <c r="E105" i="10"/>
  <c r="U105" i="10" s="1"/>
  <c r="S104" i="10"/>
  <c r="R104" i="10"/>
  <c r="E104" i="10"/>
  <c r="S103" i="10"/>
  <c r="R103" i="10"/>
  <c r="E103" i="10"/>
  <c r="T102" i="10"/>
  <c r="S102" i="10"/>
  <c r="R102" i="10"/>
  <c r="E102" i="10"/>
  <c r="U102" i="10" s="1"/>
  <c r="S101" i="10"/>
  <c r="R101" i="10"/>
  <c r="E101" i="10"/>
  <c r="T101" i="10" s="1"/>
  <c r="U100" i="10"/>
  <c r="T100" i="10"/>
  <c r="S100" i="10"/>
  <c r="R100" i="10"/>
  <c r="E100" i="10"/>
  <c r="S99" i="10"/>
  <c r="R99" i="10"/>
  <c r="E99" i="10"/>
  <c r="U98" i="10"/>
  <c r="T98" i="10"/>
  <c r="S98" i="10"/>
  <c r="R98" i="10"/>
  <c r="E98" i="10"/>
  <c r="W97" i="10"/>
  <c r="W114" i="10" s="1"/>
  <c r="V97" i="10"/>
  <c r="V114" i="10" s="1"/>
  <c r="M97" i="10"/>
  <c r="L97" i="10"/>
  <c r="R97" i="10" s="1"/>
  <c r="K97" i="10"/>
  <c r="K114" i="10" s="1"/>
  <c r="J97" i="10"/>
  <c r="I97" i="10"/>
  <c r="I114" i="10" s="1"/>
  <c r="H97" i="10"/>
  <c r="H114" i="10" s="1"/>
  <c r="G97" i="10"/>
  <c r="G114" i="10" s="1"/>
  <c r="F97" i="10"/>
  <c r="F114" i="10" s="1"/>
  <c r="D97" i="10"/>
  <c r="D114" i="10" s="1"/>
  <c r="C97" i="10"/>
  <c r="C114" i="10" s="1"/>
  <c r="B97" i="10"/>
  <c r="B114" i="10" s="1"/>
  <c r="V115" i="11"/>
  <c r="O115" i="11"/>
  <c r="N115" i="11"/>
  <c r="M115" i="11"/>
  <c r="S115" i="11" s="1"/>
  <c r="L115" i="11"/>
  <c r="R115" i="11" s="1"/>
  <c r="K115" i="11"/>
  <c r="J115" i="11"/>
  <c r="H115" i="11"/>
  <c r="G115" i="11"/>
  <c r="F115" i="11"/>
  <c r="D115" i="11"/>
  <c r="C115" i="11"/>
  <c r="B115" i="11"/>
  <c r="O114" i="11"/>
  <c r="N114" i="11"/>
  <c r="U113" i="11"/>
  <c r="T113" i="11"/>
  <c r="S113" i="11"/>
  <c r="R113" i="11"/>
  <c r="S112" i="11"/>
  <c r="R112" i="11"/>
  <c r="E112" i="11"/>
  <c r="U112" i="11" s="1"/>
  <c r="S111" i="11"/>
  <c r="R111" i="11"/>
  <c r="E111" i="11"/>
  <c r="U111" i="11" s="1"/>
  <c r="S110" i="11"/>
  <c r="R110" i="11"/>
  <c r="E110" i="11"/>
  <c r="T110" i="11" s="1"/>
  <c r="T109" i="11"/>
  <c r="S109" i="11"/>
  <c r="R109" i="11"/>
  <c r="E109" i="11"/>
  <c r="U109" i="11" s="1"/>
  <c r="S108" i="11"/>
  <c r="R108" i="11"/>
  <c r="E108" i="11"/>
  <c r="T107" i="11"/>
  <c r="S107" i="11"/>
  <c r="R107" i="11"/>
  <c r="E107" i="11"/>
  <c r="U107" i="11" s="1"/>
  <c r="S106" i="11"/>
  <c r="R106" i="11"/>
  <c r="E106" i="11"/>
  <c r="S105" i="11"/>
  <c r="R105" i="11"/>
  <c r="E105" i="11"/>
  <c r="S104" i="11"/>
  <c r="R104" i="11"/>
  <c r="E104" i="11"/>
  <c r="S103" i="11"/>
  <c r="R103" i="11"/>
  <c r="E103" i="11"/>
  <c r="U103" i="11" s="1"/>
  <c r="S102" i="11"/>
  <c r="R102" i="11"/>
  <c r="E102" i="11"/>
  <c r="S101" i="11"/>
  <c r="R101" i="11"/>
  <c r="E101" i="11"/>
  <c r="U101" i="11" s="1"/>
  <c r="S100" i="11"/>
  <c r="R100" i="11"/>
  <c r="E100" i="11"/>
  <c r="S99" i="11"/>
  <c r="R99" i="11"/>
  <c r="E99" i="11"/>
  <c r="U99" i="11" s="1"/>
  <c r="S98" i="11"/>
  <c r="R98" i="11"/>
  <c r="E98" i="11"/>
  <c r="U98" i="11" s="1"/>
  <c r="W97" i="11"/>
  <c r="V97" i="11"/>
  <c r="V114" i="11" s="1"/>
  <c r="M97" i="11"/>
  <c r="M114" i="11" s="1"/>
  <c r="S114" i="11" s="1"/>
  <c r="L97" i="11"/>
  <c r="L114" i="11" s="1"/>
  <c r="R114" i="11" s="1"/>
  <c r="K97" i="11"/>
  <c r="K114" i="11" s="1"/>
  <c r="J97" i="11"/>
  <c r="J114" i="11" s="1"/>
  <c r="I97" i="11"/>
  <c r="H97" i="11"/>
  <c r="H114" i="11" s="1"/>
  <c r="G97" i="11"/>
  <c r="G114" i="11" s="1"/>
  <c r="F97" i="11"/>
  <c r="F114" i="11" s="1"/>
  <c r="D97" i="11"/>
  <c r="D114" i="11" s="1"/>
  <c r="C97" i="11"/>
  <c r="C114" i="11" s="1"/>
  <c r="B97" i="11"/>
  <c r="B114" i="11" s="1"/>
  <c r="W115" i="12"/>
  <c r="O115" i="12"/>
  <c r="N115" i="12"/>
  <c r="M115" i="12"/>
  <c r="S115" i="12" s="1"/>
  <c r="L115" i="12"/>
  <c r="R115" i="12" s="1"/>
  <c r="K115" i="12"/>
  <c r="J115" i="12"/>
  <c r="I115" i="12"/>
  <c r="G115" i="12"/>
  <c r="F115" i="12"/>
  <c r="D115" i="12"/>
  <c r="C115" i="12"/>
  <c r="B115" i="12"/>
  <c r="O114" i="12"/>
  <c r="N114" i="12"/>
  <c r="U113" i="12"/>
  <c r="T113" i="12"/>
  <c r="S113" i="12"/>
  <c r="R113" i="12"/>
  <c r="S112" i="12"/>
  <c r="R112" i="12"/>
  <c r="E112" i="12"/>
  <c r="U112" i="12" s="1"/>
  <c r="S111" i="12"/>
  <c r="R111" i="12"/>
  <c r="E111" i="12"/>
  <c r="T111" i="12" s="1"/>
  <c r="S110" i="12"/>
  <c r="R110" i="12"/>
  <c r="E110" i="12"/>
  <c r="S109" i="12"/>
  <c r="R109" i="12"/>
  <c r="E109" i="12"/>
  <c r="S108" i="12"/>
  <c r="R108" i="12"/>
  <c r="E108" i="12"/>
  <c r="S107" i="12"/>
  <c r="R107" i="12"/>
  <c r="E107" i="12"/>
  <c r="T107" i="12" s="1"/>
  <c r="S106" i="12"/>
  <c r="R106" i="12"/>
  <c r="E106" i="12"/>
  <c r="S105" i="12"/>
  <c r="R105" i="12"/>
  <c r="E105" i="12"/>
  <c r="T105" i="12" s="1"/>
  <c r="S104" i="12"/>
  <c r="R104" i="12"/>
  <c r="E104" i="12"/>
  <c r="U104" i="12" s="1"/>
  <c r="S103" i="12"/>
  <c r="R103" i="12"/>
  <c r="E103" i="12"/>
  <c r="T103" i="12" s="1"/>
  <c r="S102" i="12"/>
  <c r="R102" i="12"/>
  <c r="E102" i="12"/>
  <c r="U102" i="12" s="1"/>
  <c r="S101" i="12"/>
  <c r="R101" i="12"/>
  <c r="E101" i="12"/>
  <c r="T101" i="12" s="1"/>
  <c r="S100" i="12"/>
  <c r="R100" i="12"/>
  <c r="E100" i="12"/>
  <c r="U100" i="12" s="1"/>
  <c r="S99" i="12"/>
  <c r="R99" i="12"/>
  <c r="E99" i="12"/>
  <c r="T99" i="12" s="1"/>
  <c r="S98" i="12"/>
  <c r="R98" i="12"/>
  <c r="E98" i="12"/>
  <c r="W97" i="12"/>
  <c r="W114" i="12" s="1"/>
  <c r="V97" i="12"/>
  <c r="M97" i="12"/>
  <c r="M114" i="12" s="1"/>
  <c r="S114" i="12" s="1"/>
  <c r="L97" i="12"/>
  <c r="L114" i="12" s="1"/>
  <c r="R114" i="12" s="1"/>
  <c r="K97" i="12"/>
  <c r="K114" i="12" s="1"/>
  <c r="J97" i="12"/>
  <c r="J114" i="12" s="1"/>
  <c r="I97" i="12"/>
  <c r="I114" i="12" s="1"/>
  <c r="H97" i="12"/>
  <c r="G97" i="12"/>
  <c r="G114" i="12" s="1"/>
  <c r="F97" i="12"/>
  <c r="F114" i="12" s="1"/>
  <c r="D97" i="12"/>
  <c r="D114" i="12" s="1"/>
  <c r="C97" i="12"/>
  <c r="C114" i="12" s="1"/>
  <c r="B97" i="12"/>
  <c r="B114" i="12" s="1"/>
  <c r="W115" i="13"/>
  <c r="V115" i="13"/>
  <c r="N115" i="13"/>
  <c r="M115" i="13"/>
  <c r="S115" i="13" s="1"/>
  <c r="L115" i="13"/>
  <c r="R115" i="13" s="1"/>
  <c r="K115" i="13"/>
  <c r="J115" i="13"/>
  <c r="I115" i="13"/>
  <c r="H115" i="13"/>
  <c r="F115" i="13"/>
  <c r="D115" i="13"/>
  <c r="C115" i="13"/>
  <c r="B115" i="13"/>
  <c r="N114" i="13"/>
  <c r="U113" i="13"/>
  <c r="T113" i="13"/>
  <c r="S113" i="13"/>
  <c r="R113" i="13"/>
  <c r="S112" i="13"/>
  <c r="R112" i="13"/>
  <c r="E112" i="13"/>
  <c r="T112" i="13" s="1"/>
  <c r="S111" i="13"/>
  <c r="R111" i="13"/>
  <c r="E111" i="13"/>
  <c r="T111" i="13" s="1"/>
  <c r="S110" i="13"/>
  <c r="R110" i="13"/>
  <c r="E110" i="13"/>
  <c r="T110" i="13" s="1"/>
  <c r="S109" i="13"/>
  <c r="R109" i="13"/>
  <c r="E109" i="13"/>
  <c r="S108" i="13"/>
  <c r="R108" i="13"/>
  <c r="E108" i="13"/>
  <c r="U108" i="13" s="1"/>
  <c r="T107" i="13"/>
  <c r="S107" i="13"/>
  <c r="R107" i="13"/>
  <c r="E107" i="13"/>
  <c r="U107" i="13" s="1"/>
  <c r="S106" i="13"/>
  <c r="R106" i="13"/>
  <c r="E106" i="13"/>
  <c r="U106" i="13" s="1"/>
  <c r="S105" i="13"/>
  <c r="R105" i="13"/>
  <c r="E105" i="13"/>
  <c r="T105" i="13" s="1"/>
  <c r="S104" i="13"/>
  <c r="R104" i="13"/>
  <c r="E104" i="13"/>
  <c r="S103" i="13"/>
  <c r="R103" i="13"/>
  <c r="E103" i="13"/>
  <c r="U103" i="13" s="1"/>
  <c r="T102" i="13"/>
  <c r="S102" i="13"/>
  <c r="R102" i="13"/>
  <c r="E102" i="13"/>
  <c r="U102" i="13" s="1"/>
  <c r="S101" i="13"/>
  <c r="R101" i="13"/>
  <c r="E101" i="13"/>
  <c r="U101" i="13" s="1"/>
  <c r="U100" i="13"/>
  <c r="S100" i="13"/>
  <c r="R100" i="13"/>
  <c r="E100" i="13"/>
  <c r="T100" i="13" s="1"/>
  <c r="S99" i="13"/>
  <c r="R99" i="13"/>
  <c r="E99" i="13"/>
  <c r="U99" i="13" s="1"/>
  <c r="S98" i="13"/>
  <c r="R98" i="13"/>
  <c r="E98" i="13"/>
  <c r="U98" i="13" s="1"/>
  <c r="W97" i="13"/>
  <c r="W114" i="13" s="1"/>
  <c r="V97" i="13"/>
  <c r="V114" i="13" s="1"/>
  <c r="M97" i="13"/>
  <c r="M114" i="13" s="1"/>
  <c r="S114" i="13" s="1"/>
  <c r="L97" i="13"/>
  <c r="L114" i="13" s="1"/>
  <c r="R114" i="13" s="1"/>
  <c r="K97" i="13"/>
  <c r="K114" i="13" s="1"/>
  <c r="J97" i="13"/>
  <c r="J114" i="13" s="1"/>
  <c r="I97" i="13"/>
  <c r="I114" i="13" s="1"/>
  <c r="H97" i="13"/>
  <c r="H114" i="13" s="1"/>
  <c r="G97" i="13"/>
  <c r="F97" i="13"/>
  <c r="F114" i="13" s="1"/>
  <c r="D97" i="13"/>
  <c r="D114" i="13" s="1"/>
  <c r="C97" i="13"/>
  <c r="C114" i="13" s="1"/>
  <c r="B97" i="13"/>
  <c r="B114" i="13" s="1"/>
  <c r="W115" i="14"/>
  <c r="V115" i="14"/>
  <c r="S115" i="14"/>
  <c r="O115" i="14"/>
  <c r="M115" i="14"/>
  <c r="L115" i="14"/>
  <c r="R115" i="14" s="1"/>
  <c r="K115" i="14"/>
  <c r="J115" i="14"/>
  <c r="I115" i="14"/>
  <c r="H115" i="14"/>
  <c r="G115" i="14"/>
  <c r="D115" i="14"/>
  <c r="C115" i="14"/>
  <c r="B115" i="14"/>
  <c r="O114" i="14"/>
  <c r="U113" i="14"/>
  <c r="T113" i="14"/>
  <c r="S113" i="14"/>
  <c r="R113" i="14"/>
  <c r="S112" i="14"/>
  <c r="R112" i="14"/>
  <c r="E112" i="14"/>
  <c r="U112" i="14" s="1"/>
  <c r="S111" i="14"/>
  <c r="R111" i="14"/>
  <c r="E111" i="14"/>
  <c r="U111" i="14" s="1"/>
  <c r="S110" i="14"/>
  <c r="R110" i="14"/>
  <c r="E110" i="14"/>
  <c r="U110" i="14" s="1"/>
  <c r="S109" i="14"/>
  <c r="R109" i="14"/>
  <c r="E109" i="14"/>
  <c r="T109" i="14" s="1"/>
  <c r="S108" i="14"/>
  <c r="R108" i="14"/>
  <c r="E108" i="14"/>
  <c r="S107" i="14"/>
  <c r="R107" i="14"/>
  <c r="E107" i="14"/>
  <c r="U107" i="14" s="1"/>
  <c r="S106" i="14"/>
  <c r="R106" i="14"/>
  <c r="E106" i="14"/>
  <c r="U106" i="14" s="1"/>
  <c r="S105" i="14"/>
  <c r="R105" i="14"/>
  <c r="E105" i="14"/>
  <c r="S104" i="14"/>
  <c r="R104" i="14"/>
  <c r="E104" i="14"/>
  <c r="U104" i="14" s="1"/>
  <c r="S103" i="14"/>
  <c r="R103" i="14"/>
  <c r="E103" i="14"/>
  <c r="U103" i="14" s="1"/>
  <c r="S102" i="14"/>
  <c r="R102" i="14"/>
  <c r="E102" i="14"/>
  <c r="U102" i="14" s="1"/>
  <c r="S101" i="14"/>
  <c r="R101" i="14"/>
  <c r="E101" i="14"/>
  <c r="S100" i="14"/>
  <c r="R100" i="14"/>
  <c r="E100" i="14"/>
  <c r="U100" i="14" s="1"/>
  <c r="S99" i="14"/>
  <c r="R99" i="14"/>
  <c r="E99" i="14"/>
  <c r="U99" i="14" s="1"/>
  <c r="S98" i="14"/>
  <c r="R98" i="14"/>
  <c r="E98" i="14"/>
  <c r="U98" i="14" s="1"/>
  <c r="W97" i="14"/>
  <c r="W114" i="14" s="1"/>
  <c r="V97" i="14"/>
  <c r="V114" i="14" s="1"/>
  <c r="M97" i="14"/>
  <c r="M114" i="14" s="1"/>
  <c r="S114" i="14" s="1"/>
  <c r="L97" i="14"/>
  <c r="R97" i="14" s="1"/>
  <c r="K97" i="14"/>
  <c r="K114" i="14" s="1"/>
  <c r="J97" i="14"/>
  <c r="J114" i="14" s="1"/>
  <c r="I97" i="14"/>
  <c r="I114" i="14" s="1"/>
  <c r="H97" i="14"/>
  <c r="H114" i="14" s="1"/>
  <c r="G97" i="14"/>
  <c r="G114" i="14" s="1"/>
  <c r="F97" i="14"/>
  <c r="D97" i="14"/>
  <c r="D114" i="14" s="1"/>
  <c r="C97" i="14"/>
  <c r="C114" i="14" s="1"/>
  <c r="B97" i="14"/>
  <c r="B114" i="14" s="1"/>
  <c r="W115" i="15"/>
  <c r="V115" i="15"/>
  <c r="O115" i="15"/>
  <c r="N115" i="15"/>
  <c r="L115" i="15"/>
  <c r="R115" i="15" s="1"/>
  <c r="K115" i="15"/>
  <c r="J115" i="15"/>
  <c r="I115" i="15"/>
  <c r="H115" i="15"/>
  <c r="G115" i="15"/>
  <c r="F115" i="15"/>
  <c r="C115" i="15"/>
  <c r="B115" i="15"/>
  <c r="O114" i="15"/>
  <c r="N114" i="15"/>
  <c r="U113" i="15"/>
  <c r="T113" i="15"/>
  <c r="S113" i="15"/>
  <c r="R113" i="15"/>
  <c r="U112" i="15"/>
  <c r="S112" i="15"/>
  <c r="R112" i="15"/>
  <c r="E112" i="15"/>
  <c r="T112" i="15" s="1"/>
  <c r="S111" i="15"/>
  <c r="R111" i="15"/>
  <c r="E111" i="15"/>
  <c r="U111" i="15" s="1"/>
  <c r="S110" i="15"/>
  <c r="R110" i="15"/>
  <c r="E110" i="15"/>
  <c r="T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U107" i="15" s="1"/>
  <c r="S106" i="15"/>
  <c r="R106" i="15"/>
  <c r="E106" i="15"/>
  <c r="S105" i="15"/>
  <c r="R105" i="15"/>
  <c r="E105" i="15"/>
  <c r="U105" i="15" s="1"/>
  <c r="S104" i="15"/>
  <c r="R104" i="15"/>
  <c r="E104" i="15"/>
  <c r="T104" i="15" s="1"/>
  <c r="S103" i="15"/>
  <c r="R103" i="15"/>
  <c r="E103" i="15"/>
  <c r="U103" i="15" s="1"/>
  <c r="S102" i="15"/>
  <c r="R102" i="15"/>
  <c r="E102" i="15"/>
  <c r="T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U99" i="15" s="1"/>
  <c r="S98" i="15"/>
  <c r="R98" i="15"/>
  <c r="E98" i="15"/>
  <c r="W97" i="15"/>
  <c r="W114" i="15" s="1"/>
  <c r="V97" i="15"/>
  <c r="V114" i="15" s="1"/>
  <c r="M97" i="15"/>
  <c r="L97" i="15"/>
  <c r="K97" i="15"/>
  <c r="K114" i="15" s="1"/>
  <c r="J97" i="15"/>
  <c r="J114" i="15" s="1"/>
  <c r="I97" i="15"/>
  <c r="I114" i="15" s="1"/>
  <c r="H97" i="15"/>
  <c r="H114" i="15" s="1"/>
  <c r="G97" i="15"/>
  <c r="G114" i="15" s="1"/>
  <c r="F97" i="15"/>
  <c r="F114" i="15" s="1"/>
  <c r="D97" i="15"/>
  <c r="C97" i="15"/>
  <c r="C114" i="15" s="1"/>
  <c r="B97" i="15"/>
  <c r="B114" i="15" s="1"/>
  <c r="W115" i="16"/>
  <c r="V115" i="16"/>
  <c r="O115" i="16"/>
  <c r="N115" i="16"/>
  <c r="M115" i="16"/>
  <c r="S115" i="16" s="1"/>
  <c r="K115" i="16"/>
  <c r="J115" i="16"/>
  <c r="I115" i="16"/>
  <c r="H115" i="16"/>
  <c r="G115" i="16"/>
  <c r="F115" i="16"/>
  <c r="D115" i="16"/>
  <c r="B115" i="16"/>
  <c r="O114" i="16"/>
  <c r="N114" i="16"/>
  <c r="U113" i="16"/>
  <c r="T113" i="16"/>
  <c r="S113" i="16"/>
  <c r="R113" i="16"/>
  <c r="S112" i="16"/>
  <c r="R112" i="16"/>
  <c r="E112" i="16"/>
  <c r="U112" i="16" s="1"/>
  <c r="S111" i="16"/>
  <c r="R111" i="16"/>
  <c r="E111" i="16"/>
  <c r="S110" i="16"/>
  <c r="R110" i="16"/>
  <c r="E110" i="16"/>
  <c r="T110" i="16" s="1"/>
  <c r="S109" i="16"/>
  <c r="R109" i="16"/>
  <c r="E109" i="16"/>
  <c r="U109" i="16" s="1"/>
  <c r="S108" i="16"/>
  <c r="R108" i="16"/>
  <c r="E108" i="16"/>
  <c r="T108" i="16" s="1"/>
  <c r="S107" i="16"/>
  <c r="R107" i="16"/>
  <c r="E107" i="16"/>
  <c r="S106" i="16"/>
  <c r="R106" i="16"/>
  <c r="E106" i="16"/>
  <c r="U106" i="16" s="1"/>
  <c r="S105" i="16"/>
  <c r="R105" i="16"/>
  <c r="E105" i="16"/>
  <c r="S104" i="16"/>
  <c r="R104" i="16"/>
  <c r="E104" i="16"/>
  <c r="U104" i="16" s="1"/>
  <c r="S103" i="16"/>
  <c r="R103" i="16"/>
  <c r="E103" i="16"/>
  <c r="S102" i="16"/>
  <c r="R102" i="16"/>
  <c r="E102" i="16"/>
  <c r="S101" i="16"/>
  <c r="R101" i="16"/>
  <c r="E101" i="16"/>
  <c r="U101" i="16" s="1"/>
  <c r="S100" i="16"/>
  <c r="R100" i="16"/>
  <c r="E100" i="16"/>
  <c r="S99" i="16"/>
  <c r="R99" i="16"/>
  <c r="E99" i="16"/>
  <c r="S98" i="16"/>
  <c r="R98" i="16"/>
  <c r="E98" i="16"/>
  <c r="U98" i="16" s="1"/>
  <c r="W97" i="16"/>
  <c r="W114" i="16" s="1"/>
  <c r="V97" i="16"/>
  <c r="V114" i="16" s="1"/>
  <c r="M97" i="16"/>
  <c r="S97" i="16" s="1"/>
  <c r="L97" i="16"/>
  <c r="R97" i="16" s="1"/>
  <c r="K97" i="16"/>
  <c r="K114" i="16" s="1"/>
  <c r="J97" i="16"/>
  <c r="J114" i="16" s="1"/>
  <c r="I97" i="16"/>
  <c r="I114" i="16" s="1"/>
  <c r="H97" i="16"/>
  <c r="H114" i="16" s="1"/>
  <c r="G97" i="16"/>
  <c r="G114" i="16" s="1"/>
  <c r="F97" i="16"/>
  <c r="F114" i="16" s="1"/>
  <c r="D97" i="16"/>
  <c r="D114" i="16" s="1"/>
  <c r="C97" i="16"/>
  <c r="B97" i="16"/>
  <c r="B114" i="16" s="1"/>
  <c r="W115" i="17"/>
  <c r="V115" i="17"/>
  <c r="O115" i="17"/>
  <c r="N115" i="17"/>
  <c r="M115" i="17"/>
  <c r="S115" i="17" s="1"/>
  <c r="L115" i="17"/>
  <c r="R115" i="17" s="1"/>
  <c r="J115" i="17"/>
  <c r="I115" i="17"/>
  <c r="H115" i="17"/>
  <c r="G115" i="17"/>
  <c r="F115" i="17"/>
  <c r="D115" i="17"/>
  <c r="C115" i="17"/>
  <c r="O114" i="17"/>
  <c r="N114" i="17"/>
  <c r="U113" i="17"/>
  <c r="T113" i="17"/>
  <c r="S113" i="17"/>
  <c r="R113" i="17"/>
  <c r="S112" i="17"/>
  <c r="R112" i="17"/>
  <c r="E112" i="17"/>
  <c r="T112" i="17" s="1"/>
  <c r="S111" i="17"/>
  <c r="R111" i="17"/>
  <c r="E111" i="17"/>
  <c r="U111" i="17" s="1"/>
  <c r="S110" i="17"/>
  <c r="R110" i="17"/>
  <c r="E110" i="17"/>
  <c r="U110" i="17" s="1"/>
  <c r="S109" i="17"/>
  <c r="R109" i="17"/>
  <c r="E109" i="17"/>
  <c r="U109" i="17" s="1"/>
  <c r="S108" i="17"/>
  <c r="R108" i="17"/>
  <c r="E108" i="17"/>
  <c r="S107" i="17"/>
  <c r="R107" i="17"/>
  <c r="E107" i="17"/>
  <c r="U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T104" i="17" s="1"/>
  <c r="S103" i="17"/>
  <c r="R103" i="17"/>
  <c r="E103" i="17"/>
  <c r="S102" i="17"/>
  <c r="R102" i="17"/>
  <c r="E102" i="17"/>
  <c r="U102" i="17" s="1"/>
  <c r="T101" i="17"/>
  <c r="S101" i="17"/>
  <c r="R101" i="17"/>
  <c r="E101" i="17"/>
  <c r="U101" i="17" s="1"/>
  <c r="S100" i="17"/>
  <c r="R100" i="17"/>
  <c r="E100" i="17"/>
  <c r="U100" i="17" s="1"/>
  <c r="S99" i="17"/>
  <c r="R99" i="17"/>
  <c r="E99" i="17"/>
  <c r="S98" i="17"/>
  <c r="R98" i="17"/>
  <c r="E98" i="17"/>
  <c r="U98" i="17" s="1"/>
  <c r="W97" i="17"/>
  <c r="W114" i="17" s="1"/>
  <c r="V97" i="17"/>
  <c r="V114" i="17" s="1"/>
  <c r="M97" i="17"/>
  <c r="S97" i="17" s="1"/>
  <c r="L97" i="17"/>
  <c r="K97" i="17"/>
  <c r="J97" i="17"/>
  <c r="J114" i="17" s="1"/>
  <c r="I97" i="17"/>
  <c r="I114" i="17" s="1"/>
  <c r="H97" i="17"/>
  <c r="H114" i="17" s="1"/>
  <c r="G97" i="17"/>
  <c r="G114" i="17" s="1"/>
  <c r="F97" i="17"/>
  <c r="F114" i="17" s="1"/>
  <c r="D97" i="17"/>
  <c r="D114" i="17" s="1"/>
  <c r="C97" i="17"/>
  <c r="C114" i="17" s="1"/>
  <c r="B97" i="17"/>
  <c r="W115" i="18"/>
  <c r="V115" i="18"/>
  <c r="O115" i="18"/>
  <c r="N115" i="18"/>
  <c r="M115" i="18"/>
  <c r="S115" i="18" s="1"/>
  <c r="L115" i="18"/>
  <c r="R115" i="18" s="1"/>
  <c r="K115" i="18"/>
  <c r="I115" i="18"/>
  <c r="H115" i="18"/>
  <c r="G115" i="18"/>
  <c r="F115" i="18"/>
  <c r="D115" i="18"/>
  <c r="C115" i="18"/>
  <c r="B115" i="18"/>
  <c r="O114" i="18"/>
  <c r="N114" i="18"/>
  <c r="U113" i="18"/>
  <c r="T113" i="18"/>
  <c r="S113" i="18"/>
  <c r="R113" i="18"/>
  <c r="S112" i="18"/>
  <c r="R112" i="18"/>
  <c r="E112" i="18"/>
  <c r="U112" i="18" s="1"/>
  <c r="S111" i="18"/>
  <c r="R111" i="18"/>
  <c r="E111" i="18"/>
  <c r="U111" i="18" s="1"/>
  <c r="S110" i="18"/>
  <c r="R110" i="18"/>
  <c r="E110" i="18"/>
  <c r="U110" i="18" s="1"/>
  <c r="S109" i="18"/>
  <c r="R109" i="18"/>
  <c r="E109" i="18"/>
  <c r="S108" i="18"/>
  <c r="R108" i="18"/>
  <c r="E108" i="18"/>
  <c r="S107" i="18"/>
  <c r="R107" i="18"/>
  <c r="E107" i="18"/>
  <c r="S106" i="18"/>
  <c r="R106" i="18"/>
  <c r="E106" i="18"/>
  <c r="U106" i="18" s="1"/>
  <c r="S105" i="18"/>
  <c r="R105" i="18"/>
  <c r="E105" i="18"/>
  <c r="S104" i="18"/>
  <c r="R104" i="18"/>
  <c r="E104" i="18"/>
  <c r="T104" i="18" s="1"/>
  <c r="S103" i="18"/>
  <c r="R103" i="18"/>
  <c r="E103" i="18"/>
  <c r="U103" i="18" s="1"/>
  <c r="U102" i="18"/>
  <c r="S102" i="18"/>
  <c r="R102" i="18"/>
  <c r="E102" i="18"/>
  <c r="T102" i="18" s="1"/>
  <c r="S101" i="18"/>
  <c r="R101" i="18"/>
  <c r="E101" i="18"/>
  <c r="U101" i="18" s="1"/>
  <c r="S100" i="18"/>
  <c r="R100" i="18"/>
  <c r="E100" i="18"/>
  <c r="S99" i="18"/>
  <c r="R99" i="18"/>
  <c r="E99" i="18"/>
  <c r="S98" i="18"/>
  <c r="R98" i="18"/>
  <c r="E98" i="18"/>
  <c r="U98" i="18" s="1"/>
  <c r="W97" i="18"/>
  <c r="W114" i="18" s="1"/>
  <c r="V97" i="18"/>
  <c r="V114" i="18" s="1"/>
  <c r="M97" i="18"/>
  <c r="S97" i="18" s="1"/>
  <c r="L97" i="18"/>
  <c r="L114" i="18" s="1"/>
  <c r="R114" i="18" s="1"/>
  <c r="K97" i="18"/>
  <c r="K114" i="18" s="1"/>
  <c r="J97" i="18"/>
  <c r="I97" i="18"/>
  <c r="I114" i="18" s="1"/>
  <c r="H97" i="18"/>
  <c r="H114" i="18" s="1"/>
  <c r="G97" i="18"/>
  <c r="G114" i="18" s="1"/>
  <c r="F97" i="18"/>
  <c r="F114" i="18" s="1"/>
  <c r="D97" i="18"/>
  <c r="D114" i="18" s="1"/>
  <c r="C97" i="18"/>
  <c r="C114" i="18" s="1"/>
  <c r="B97" i="18"/>
  <c r="B114" i="18" s="1"/>
  <c r="V115" i="19"/>
  <c r="O115" i="19"/>
  <c r="N115" i="19"/>
  <c r="M115" i="19"/>
  <c r="S115" i="19" s="1"/>
  <c r="L115" i="19"/>
  <c r="R115" i="19" s="1"/>
  <c r="K115" i="19"/>
  <c r="J115" i="19"/>
  <c r="H115" i="19"/>
  <c r="G115" i="19"/>
  <c r="F115" i="19"/>
  <c r="D115" i="19"/>
  <c r="C115" i="19"/>
  <c r="B115" i="19"/>
  <c r="O114" i="19"/>
  <c r="N114" i="19"/>
  <c r="J114" i="19"/>
  <c r="U113" i="19"/>
  <c r="T113" i="19"/>
  <c r="S113" i="19"/>
  <c r="R113" i="19"/>
  <c r="S112" i="19"/>
  <c r="R112" i="19"/>
  <c r="E112" i="19"/>
  <c r="U112" i="19" s="1"/>
  <c r="S111" i="19"/>
  <c r="R111" i="19"/>
  <c r="E111" i="19"/>
  <c r="U111" i="19" s="1"/>
  <c r="S110" i="19"/>
  <c r="R110" i="19"/>
  <c r="E110" i="19"/>
  <c r="T110" i="19" s="1"/>
  <c r="S109" i="19"/>
  <c r="R109" i="19"/>
  <c r="E109" i="19"/>
  <c r="S108" i="19"/>
  <c r="R108" i="19"/>
  <c r="E108" i="19"/>
  <c r="T108" i="19" s="1"/>
  <c r="S107" i="19"/>
  <c r="R107" i="19"/>
  <c r="E107" i="19"/>
  <c r="U107" i="19" s="1"/>
  <c r="S106" i="19"/>
  <c r="R106" i="19"/>
  <c r="E106" i="19"/>
  <c r="T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S100" i="19"/>
  <c r="R100" i="19"/>
  <c r="E100" i="19"/>
  <c r="U100" i="19" s="1"/>
  <c r="S99" i="19"/>
  <c r="R99" i="19"/>
  <c r="E99" i="19"/>
  <c r="U99" i="19" s="1"/>
  <c r="S98" i="19"/>
  <c r="R98" i="19"/>
  <c r="E98" i="19"/>
  <c r="U98" i="19" s="1"/>
  <c r="W97" i="19"/>
  <c r="V97" i="19"/>
  <c r="V114" i="19" s="1"/>
  <c r="M97" i="19"/>
  <c r="S97" i="19" s="1"/>
  <c r="L97" i="19"/>
  <c r="K97" i="19"/>
  <c r="K114" i="19" s="1"/>
  <c r="J97" i="19"/>
  <c r="I97" i="19"/>
  <c r="H97" i="19"/>
  <c r="H114" i="19" s="1"/>
  <c r="G97" i="19"/>
  <c r="G114" i="19" s="1"/>
  <c r="F97" i="19"/>
  <c r="F114" i="19" s="1"/>
  <c r="D97" i="19"/>
  <c r="D114" i="19" s="1"/>
  <c r="C97" i="19"/>
  <c r="C114" i="19" s="1"/>
  <c r="B97" i="19"/>
  <c r="B114" i="19" s="1"/>
  <c r="W115" i="20"/>
  <c r="O115" i="20"/>
  <c r="N115" i="20"/>
  <c r="M115" i="20"/>
  <c r="S115" i="20" s="1"/>
  <c r="L115" i="20"/>
  <c r="R115" i="20" s="1"/>
  <c r="K115" i="20"/>
  <c r="J115" i="20"/>
  <c r="I115" i="20"/>
  <c r="G115" i="20"/>
  <c r="F115" i="20"/>
  <c r="D115" i="20"/>
  <c r="C115" i="20"/>
  <c r="B115" i="20"/>
  <c r="O114" i="20"/>
  <c r="N114" i="20"/>
  <c r="U113" i="20"/>
  <c r="T113" i="20"/>
  <c r="S113" i="20"/>
  <c r="R113" i="20"/>
  <c r="S112" i="20"/>
  <c r="R112" i="20"/>
  <c r="E112" i="20"/>
  <c r="S111" i="20"/>
  <c r="R111" i="20"/>
  <c r="E111" i="20"/>
  <c r="U111" i="20" s="1"/>
  <c r="S110" i="20"/>
  <c r="R110" i="20"/>
  <c r="E110" i="20"/>
  <c r="S109" i="20"/>
  <c r="R109" i="20"/>
  <c r="E109" i="20"/>
  <c r="U109" i="20" s="1"/>
  <c r="S108" i="20"/>
  <c r="R108" i="20"/>
  <c r="E108" i="20"/>
  <c r="U108" i="20" s="1"/>
  <c r="S107" i="20"/>
  <c r="R107" i="20"/>
  <c r="E107" i="20"/>
  <c r="T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T103" i="20" s="1"/>
  <c r="S102" i="20"/>
  <c r="R102" i="20"/>
  <c r="E102" i="20"/>
  <c r="S101" i="20"/>
  <c r="R101" i="20"/>
  <c r="E101" i="20"/>
  <c r="T101" i="20" s="1"/>
  <c r="S100" i="20"/>
  <c r="R100" i="20"/>
  <c r="E100" i="20"/>
  <c r="U100" i="20" s="1"/>
  <c r="S99" i="20"/>
  <c r="R99" i="20"/>
  <c r="E99" i="20"/>
  <c r="T99" i="20" s="1"/>
  <c r="S98" i="20"/>
  <c r="R98" i="20"/>
  <c r="E98" i="20"/>
  <c r="U98" i="20" s="1"/>
  <c r="W97" i="20"/>
  <c r="W114" i="20" s="1"/>
  <c r="V97" i="20"/>
  <c r="M97" i="20"/>
  <c r="L97" i="20"/>
  <c r="L114" i="20" s="1"/>
  <c r="R114" i="20" s="1"/>
  <c r="K97" i="20"/>
  <c r="K114" i="20" s="1"/>
  <c r="J97" i="20"/>
  <c r="J114" i="20" s="1"/>
  <c r="I97" i="20"/>
  <c r="I114" i="20" s="1"/>
  <c r="H97" i="20"/>
  <c r="G97" i="20"/>
  <c r="G114" i="20" s="1"/>
  <c r="F97" i="20"/>
  <c r="F114" i="20" s="1"/>
  <c r="D97" i="20"/>
  <c r="D114" i="20" s="1"/>
  <c r="C97" i="20"/>
  <c r="C114" i="20" s="1"/>
  <c r="B97" i="20"/>
  <c r="B114" i="20" s="1"/>
  <c r="W115" i="21"/>
  <c r="V115" i="21"/>
  <c r="N115" i="21"/>
  <c r="M115" i="21"/>
  <c r="S115" i="21" s="1"/>
  <c r="L115" i="21"/>
  <c r="R115" i="21" s="1"/>
  <c r="K115" i="21"/>
  <c r="J115" i="21"/>
  <c r="I115" i="21"/>
  <c r="H115" i="21"/>
  <c r="F115" i="21"/>
  <c r="D115" i="21"/>
  <c r="C115" i="21"/>
  <c r="B115" i="21"/>
  <c r="N114" i="21"/>
  <c r="U113" i="21"/>
  <c r="T113" i="21"/>
  <c r="S113" i="21"/>
  <c r="R113" i="21"/>
  <c r="S112" i="21"/>
  <c r="R112" i="21"/>
  <c r="E112" i="21"/>
  <c r="U112" i="21" s="1"/>
  <c r="S111" i="21"/>
  <c r="R111" i="21"/>
  <c r="E111" i="21"/>
  <c r="S110" i="21"/>
  <c r="R110" i="21"/>
  <c r="E110" i="21"/>
  <c r="U110" i="21" s="1"/>
  <c r="S109" i="21"/>
  <c r="R109" i="21"/>
  <c r="E109" i="21"/>
  <c r="U109" i="21" s="1"/>
  <c r="S108" i="21"/>
  <c r="R108" i="21"/>
  <c r="E108" i="21"/>
  <c r="T108" i="21" s="1"/>
  <c r="S107" i="21"/>
  <c r="R107" i="21"/>
  <c r="E107" i="21"/>
  <c r="U107" i="21" s="1"/>
  <c r="S106" i="21"/>
  <c r="R106" i="21"/>
  <c r="E106" i="21"/>
  <c r="S105" i="21"/>
  <c r="R105" i="21"/>
  <c r="E105" i="21"/>
  <c r="U105" i="21" s="1"/>
  <c r="S104" i="21"/>
  <c r="R104" i="21"/>
  <c r="E104" i="21"/>
  <c r="U104" i="21" s="1"/>
  <c r="S103" i="21"/>
  <c r="R103" i="21"/>
  <c r="E103" i="21"/>
  <c r="S102" i="21"/>
  <c r="R102" i="21"/>
  <c r="E102" i="21"/>
  <c r="U102" i="21" s="1"/>
  <c r="S101" i="21"/>
  <c r="R101" i="21"/>
  <c r="E101" i="21"/>
  <c r="U101" i="21" s="1"/>
  <c r="S100" i="21"/>
  <c r="R100" i="21"/>
  <c r="E100" i="21"/>
  <c r="T100" i="21" s="1"/>
  <c r="S99" i="21"/>
  <c r="R99" i="21"/>
  <c r="E99" i="21"/>
  <c r="U99" i="21" s="1"/>
  <c r="S98" i="21"/>
  <c r="R98" i="21"/>
  <c r="E98" i="21"/>
  <c r="W97" i="21"/>
  <c r="W114" i="21" s="1"/>
  <c r="V97" i="21"/>
  <c r="V114" i="21" s="1"/>
  <c r="M97" i="21"/>
  <c r="S97" i="21" s="1"/>
  <c r="L97" i="21"/>
  <c r="L114" i="21" s="1"/>
  <c r="R114" i="21" s="1"/>
  <c r="K97" i="21"/>
  <c r="K114" i="21" s="1"/>
  <c r="J97" i="21"/>
  <c r="J114" i="21" s="1"/>
  <c r="I97" i="21"/>
  <c r="I114" i="21" s="1"/>
  <c r="H97" i="21"/>
  <c r="H114" i="21" s="1"/>
  <c r="G97" i="21"/>
  <c r="F97" i="21"/>
  <c r="F114" i="21" s="1"/>
  <c r="D97" i="21"/>
  <c r="D114" i="21" s="1"/>
  <c r="C97" i="21"/>
  <c r="C114" i="21" s="1"/>
  <c r="B97" i="21"/>
  <c r="B114" i="21" s="1"/>
  <c r="W115" i="22"/>
  <c r="V115" i="22"/>
  <c r="O115" i="22"/>
  <c r="M115" i="22"/>
  <c r="S115" i="22" s="1"/>
  <c r="L115" i="22"/>
  <c r="R115" i="22" s="1"/>
  <c r="K115" i="22"/>
  <c r="J115" i="22"/>
  <c r="I115" i="22"/>
  <c r="H115" i="22"/>
  <c r="G115" i="22"/>
  <c r="D115" i="22"/>
  <c r="C115" i="22"/>
  <c r="B115" i="22"/>
  <c r="O114" i="22"/>
  <c r="U113" i="22"/>
  <c r="T113" i="22"/>
  <c r="S113" i="22"/>
  <c r="R113" i="22"/>
  <c r="S112" i="22"/>
  <c r="R112" i="22"/>
  <c r="E112" i="22"/>
  <c r="S111" i="22"/>
  <c r="R111" i="22"/>
  <c r="E111" i="22"/>
  <c r="U111" i="22" s="1"/>
  <c r="S110" i="22"/>
  <c r="R110" i="22"/>
  <c r="E110" i="22"/>
  <c r="T110" i="22" s="1"/>
  <c r="S109" i="22"/>
  <c r="R109" i="22"/>
  <c r="E109" i="22"/>
  <c r="T109" i="22" s="1"/>
  <c r="S108" i="22"/>
  <c r="R108" i="22"/>
  <c r="E108" i="22"/>
  <c r="U108" i="22" s="1"/>
  <c r="S107" i="22"/>
  <c r="R107" i="22"/>
  <c r="E107" i="22"/>
  <c r="U107" i="22" s="1"/>
  <c r="S106" i="22"/>
  <c r="R106" i="22"/>
  <c r="E106" i="22"/>
  <c r="U106" i="22" s="1"/>
  <c r="T105" i="22"/>
  <c r="S105" i="22"/>
  <c r="R105" i="22"/>
  <c r="E105" i="22"/>
  <c r="U105" i="22" s="1"/>
  <c r="S104" i="22"/>
  <c r="R104" i="22"/>
  <c r="E104" i="22"/>
  <c r="S103" i="22"/>
  <c r="R103" i="22"/>
  <c r="E103" i="22"/>
  <c r="U103" i="22" s="1"/>
  <c r="S102" i="22"/>
  <c r="R102" i="22"/>
  <c r="E102" i="22"/>
  <c r="U102" i="22" s="1"/>
  <c r="S101" i="22"/>
  <c r="R101" i="22"/>
  <c r="E101" i="22"/>
  <c r="T101" i="22" s="1"/>
  <c r="S100" i="22"/>
  <c r="R100" i="22"/>
  <c r="E100" i="22"/>
  <c r="T100" i="22" s="1"/>
  <c r="S99" i="22"/>
  <c r="R99" i="22"/>
  <c r="E99" i="22"/>
  <c r="U99" i="22" s="1"/>
  <c r="S98" i="22"/>
  <c r="R98" i="22"/>
  <c r="E98" i="22"/>
  <c r="T98" i="22" s="1"/>
  <c r="W97" i="22"/>
  <c r="W114" i="22" s="1"/>
  <c r="V97" i="22"/>
  <c r="V114" i="22" s="1"/>
  <c r="M97" i="22"/>
  <c r="M114" i="22" s="1"/>
  <c r="S114" i="22" s="1"/>
  <c r="L97" i="22"/>
  <c r="K97" i="22"/>
  <c r="K114" i="22" s="1"/>
  <c r="J97" i="22"/>
  <c r="J114" i="22" s="1"/>
  <c r="I97" i="22"/>
  <c r="I114" i="22" s="1"/>
  <c r="H97" i="22"/>
  <c r="H114" i="22" s="1"/>
  <c r="G97" i="22"/>
  <c r="G114" i="22" s="1"/>
  <c r="F97" i="22"/>
  <c r="D97" i="22"/>
  <c r="D114" i="22" s="1"/>
  <c r="C97" i="22"/>
  <c r="C114" i="22" s="1"/>
  <c r="B97" i="22"/>
  <c r="B114" i="22" s="1"/>
  <c r="W115" i="23"/>
  <c r="V115" i="23"/>
  <c r="O115" i="23"/>
  <c r="N115" i="23"/>
  <c r="L115" i="23"/>
  <c r="R115" i="23" s="1"/>
  <c r="K115" i="23"/>
  <c r="J115" i="23"/>
  <c r="I115" i="23"/>
  <c r="H115" i="23"/>
  <c r="G115" i="23"/>
  <c r="F115" i="23"/>
  <c r="C115" i="23"/>
  <c r="B115" i="23"/>
  <c r="O114" i="23"/>
  <c r="N114" i="23"/>
  <c r="U113" i="23"/>
  <c r="T113" i="23"/>
  <c r="S113" i="23"/>
  <c r="R113" i="23"/>
  <c r="S112" i="23"/>
  <c r="R112" i="23"/>
  <c r="E112" i="23"/>
  <c r="U112" i="23" s="1"/>
  <c r="S111" i="23"/>
  <c r="R111" i="23"/>
  <c r="E111" i="23"/>
  <c r="U111" i="23" s="1"/>
  <c r="S110" i="23"/>
  <c r="R110" i="23"/>
  <c r="E110" i="23"/>
  <c r="T110" i="23" s="1"/>
  <c r="S109" i="23"/>
  <c r="R109" i="23"/>
  <c r="E109" i="23"/>
  <c r="U109" i="23" s="1"/>
  <c r="S108" i="23"/>
  <c r="R108" i="23"/>
  <c r="E108" i="23"/>
  <c r="T108" i="23" s="1"/>
  <c r="S107" i="23"/>
  <c r="R107" i="23"/>
  <c r="E107" i="23"/>
  <c r="U107" i="23" s="1"/>
  <c r="S106" i="23"/>
  <c r="R106" i="23"/>
  <c r="E106" i="23"/>
  <c r="U106" i="23" s="1"/>
  <c r="T105" i="23"/>
  <c r="S105" i="23"/>
  <c r="R105" i="23"/>
  <c r="E105" i="23"/>
  <c r="U105" i="23" s="1"/>
  <c r="S104" i="23"/>
  <c r="R104" i="23"/>
  <c r="E104" i="23"/>
  <c r="U104" i="23" s="1"/>
  <c r="S103" i="23"/>
  <c r="R103" i="23"/>
  <c r="E103" i="23"/>
  <c r="T103" i="23" s="1"/>
  <c r="S102" i="23"/>
  <c r="R102" i="23"/>
  <c r="E102" i="23"/>
  <c r="T102" i="23" s="1"/>
  <c r="S101" i="23"/>
  <c r="R101" i="23"/>
  <c r="E101" i="23"/>
  <c r="U101" i="23" s="1"/>
  <c r="U100" i="23"/>
  <c r="S100" i="23"/>
  <c r="R100" i="23"/>
  <c r="E100" i="23"/>
  <c r="T100" i="23" s="1"/>
  <c r="S99" i="23"/>
  <c r="R99" i="23"/>
  <c r="E99" i="23"/>
  <c r="T99" i="23" s="1"/>
  <c r="S98" i="23"/>
  <c r="R98" i="23"/>
  <c r="E98" i="23"/>
  <c r="T98" i="23" s="1"/>
  <c r="W97" i="23"/>
  <c r="W114" i="23" s="1"/>
  <c r="V97" i="23"/>
  <c r="V114" i="23" s="1"/>
  <c r="M97" i="23"/>
  <c r="S97" i="23" s="1"/>
  <c r="L97" i="23"/>
  <c r="L114" i="23" s="1"/>
  <c r="R114" i="23" s="1"/>
  <c r="K97" i="23"/>
  <c r="K114" i="23" s="1"/>
  <c r="J97" i="23"/>
  <c r="J114" i="23" s="1"/>
  <c r="I97" i="23"/>
  <c r="I114" i="23" s="1"/>
  <c r="H97" i="23"/>
  <c r="H114" i="23" s="1"/>
  <c r="G97" i="23"/>
  <c r="G114" i="23" s="1"/>
  <c r="F97" i="23"/>
  <c r="F114" i="23" s="1"/>
  <c r="D97" i="23"/>
  <c r="C97" i="23"/>
  <c r="C114" i="23" s="1"/>
  <c r="B97" i="23"/>
  <c r="B114" i="23" s="1"/>
  <c r="W115" i="24"/>
  <c r="V115" i="24"/>
  <c r="O115" i="24"/>
  <c r="N115" i="24"/>
  <c r="M115" i="24"/>
  <c r="S115" i="24" s="1"/>
  <c r="K115" i="24"/>
  <c r="J115" i="24"/>
  <c r="I115" i="24"/>
  <c r="H115" i="24"/>
  <c r="G115" i="24"/>
  <c r="F115" i="24"/>
  <c r="D115" i="24"/>
  <c r="B115" i="24"/>
  <c r="O114" i="24"/>
  <c r="N114" i="24"/>
  <c r="U113" i="24"/>
  <c r="T113" i="24"/>
  <c r="S113" i="24"/>
  <c r="R113" i="24"/>
  <c r="S112" i="24"/>
  <c r="R112" i="24"/>
  <c r="E112" i="24"/>
  <c r="U112" i="24" s="1"/>
  <c r="S111" i="24"/>
  <c r="R111" i="24"/>
  <c r="E111" i="24"/>
  <c r="U111" i="24" s="1"/>
  <c r="S110" i="24"/>
  <c r="R110" i="24"/>
  <c r="E110" i="24"/>
  <c r="U110" i="24" s="1"/>
  <c r="S109" i="24"/>
  <c r="R109" i="24"/>
  <c r="E109" i="24"/>
  <c r="T109" i="24" s="1"/>
  <c r="S108" i="24"/>
  <c r="R108" i="24"/>
  <c r="E108" i="24"/>
  <c r="U108" i="24" s="1"/>
  <c r="S107" i="24"/>
  <c r="R107" i="24"/>
  <c r="E107" i="24"/>
  <c r="T107" i="24" s="1"/>
  <c r="S106" i="24"/>
  <c r="R106" i="24"/>
  <c r="E106" i="24"/>
  <c r="U106" i="24" s="1"/>
  <c r="S105" i="24"/>
  <c r="R105" i="24"/>
  <c r="E105" i="24"/>
  <c r="U105" i="24" s="1"/>
  <c r="T104" i="24"/>
  <c r="S104" i="24"/>
  <c r="R104" i="24"/>
  <c r="E104" i="24"/>
  <c r="U104" i="24" s="1"/>
  <c r="S103" i="24"/>
  <c r="R103" i="24"/>
  <c r="E103" i="24"/>
  <c r="U103" i="24" s="1"/>
  <c r="S102" i="24"/>
  <c r="R102" i="24"/>
  <c r="E102" i="24"/>
  <c r="U102" i="24" s="1"/>
  <c r="S101" i="24"/>
  <c r="R101" i="24"/>
  <c r="E101" i="24"/>
  <c r="T101" i="24" s="1"/>
  <c r="S100" i="24"/>
  <c r="R100" i="24"/>
  <c r="E100" i="24"/>
  <c r="U100" i="24" s="1"/>
  <c r="S99" i="24"/>
  <c r="R99" i="24"/>
  <c r="E99" i="24"/>
  <c r="T99" i="24" s="1"/>
  <c r="S98" i="24"/>
  <c r="R98" i="24"/>
  <c r="E98" i="24"/>
  <c r="U98" i="24" s="1"/>
  <c r="W97" i="24"/>
  <c r="W114" i="24" s="1"/>
  <c r="V97" i="24"/>
  <c r="V114" i="24" s="1"/>
  <c r="M97" i="24"/>
  <c r="S97" i="24" s="1"/>
  <c r="L97" i="24"/>
  <c r="K97" i="24"/>
  <c r="K114" i="24" s="1"/>
  <c r="J97" i="24"/>
  <c r="J114" i="24" s="1"/>
  <c r="I97" i="24"/>
  <c r="I114" i="24" s="1"/>
  <c r="H97" i="24"/>
  <c r="H114" i="24" s="1"/>
  <c r="G97" i="24"/>
  <c r="G114" i="24" s="1"/>
  <c r="F97" i="24"/>
  <c r="F114" i="24" s="1"/>
  <c r="D97" i="24"/>
  <c r="D114" i="24" s="1"/>
  <c r="C97" i="24"/>
  <c r="B97" i="24"/>
  <c r="B114" i="24" s="1"/>
  <c r="W115" i="25"/>
  <c r="V115" i="25"/>
  <c r="O115" i="25"/>
  <c r="N115" i="25"/>
  <c r="M115" i="25"/>
  <c r="S115" i="25" s="1"/>
  <c r="L115" i="25"/>
  <c r="R115" i="25" s="1"/>
  <c r="J115" i="25"/>
  <c r="I115" i="25"/>
  <c r="H115" i="25"/>
  <c r="G115" i="25"/>
  <c r="F115" i="25"/>
  <c r="D115" i="25"/>
  <c r="C115" i="25"/>
  <c r="O114" i="25"/>
  <c r="N114" i="25"/>
  <c r="U113" i="25"/>
  <c r="T113" i="25"/>
  <c r="S113" i="25"/>
  <c r="R113" i="25"/>
  <c r="S112" i="25"/>
  <c r="R112" i="25"/>
  <c r="E112" i="25"/>
  <c r="U112" i="25" s="1"/>
  <c r="S111" i="25"/>
  <c r="R111" i="25"/>
  <c r="E111" i="25"/>
  <c r="U111" i="25" s="1"/>
  <c r="S110" i="25"/>
  <c r="R110" i="25"/>
  <c r="E110" i="25"/>
  <c r="U110" i="25" s="1"/>
  <c r="S109" i="25"/>
  <c r="R109" i="25"/>
  <c r="E109" i="25"/>
  <c r="U109" i="25" s="1"/>
  <c r="S108" i="25"/>
  <c r="R108" i="25"/>
  <c r="E108" i="25"/>
  <c r="T108" i="25" s="1"/>
  <c r="S107" i="25"/>
  <c r="R107" i="25"/>
  <c r="E107" i="25"/>
  <c r="U107" i="25" s="1"/>
  <c r="S106" i="25"/>
  <c r="R106" i="25"/>
  <c r="E106" i="25"/>
  <c r="U106" i="25" s="1"/>
  <c r="T105" i="25"/>
  <c r="S105" i="25"/>
  <c r="R105" i="25"/>
  <c r="E105" i="25"/>
  <c r="U105" i="25" s="1"/>
  <c r="S104" i="25"/>
  <c r="R104" i="25"/>
  <c r="E104" i="25"/>
  <c r="U104" i="25" s="1"/>
  <c r="S103" i="25"/>
  <c r="R103" i="25"/>
  <c r="E103" i="25"/>
  <c r="U103" i="25" s="1"/>
  <c r="T102" i="25"/>
  <c r="S102" i="25"/>
  <c r="R102" i="25"/>
  <c r="E102" i="25"/>
  <c r="U102" i="25" s="1"/>
  <c r="S101" i="25"/>
  <c r="R101" i="25"/>
  <c r="E101" i="25"/>
  <c r="U101" i="25" s="1"/>
  <c r="S100" i="25"/>
  <c r="R100" i="25"/>
  <c r="E100" i="25"/>
  <c r="T100" i="25" s="1"/>
  <c r="S99" i="25"/>
  <c r="R99" i="25"/>
  <c r="E99" i="25"/>
  <c r="T99" i="25" s="1"/>
  <c r="T98" i="25"/>
  <c r="S98" i="25"/>
  <c r="R98" i="25"/>
  <c r="E98" i="25"/>
  <c r="U98" i="25" s="1"/>
  <c r="W97" i="25"/>
  <c r="W114" i="25" s="1"/>
  <c r="V97" i="25"/>
  <c r="V114" i="25" s="1"/>
  <c r="M97" i="25"/>
  <c r="M114" i="25" s="1"/>
  <c r="S114" i="25" s="1"/>
  <c r="L97" i="25"/>
  <c r="R97" i="25" s="1"/>
  <c r="K97" i="25"/>
  <c r="J97" i="25"/>
  <c r="J114" i="25" s="1"/>
  <c r="I97" i="25"/>
  <c r="I114" i="25" s="1"/>
  <c r="H97" i="25"/>
  <c r="H114" i="25" s="1"/>
  <c r="G97" i="25"/>
  <c r="G114" i="25" s="1"/>
  <c r="F97" i="25"/>
  <c r="F114" i="25" s="1"/>
  <c r="D97" i="25"/>
  <c r="D114" i="25" s="1"/>
  <c r="C97" i="25"/>
  <c r="C114" i="25" s="1"/>
  <c r="B97" i="25"/>
  <c r="W115" i="26"/>
  <c r="V115" i="26"/>
  <c r="O115" i="26"/>
  <c r="N115" i="26"/>
  <c r="M115" i="26"/>
  <c r="S115" i="26" s="1"/>
  <c r="L115" i="26"/>
  <c r="R115" i="26" s="1"/>
  <c r="K115" i="26"/>
  <c r="I115" i="26"/>
  <c r="H115" i="26"/>
  <c r="G115" i="26"/>
  <c r="F115" i="26"/>
  <c r="D115" i="26"/>
  <c r="C115" i="26"/>
  <c r="B115" i="26"/>
  <c r="O114" i="26"/>
  <c r="N114" i="26"/>
  <c r="U113" i="26"/>
  <c r="T113" i="26"/>
  <c r="S113" i="26"/>
  <c r="R113" i="26"/>
  <c r="S112" i="26"/>
  <c r="R112" i="26"/>
  <c r="E112" i="26"/>
  <c r="U112" i="26" s="1"/>
  <c r="S111" i="26"/>
  <c r="R111" i="26"/>
  <c r="E111" i="26"/>
  <c r="U111" i="26" s="1"/>
  <c r="S110" i="26"/>
  <c r="R110" i="26"/>
  <c r="E110" i="26"/>
  <c r="U110" i="26" s="1"/>
  <c r="U109" i="26"/>
  <c r="S109" i="26"/>
  <c r="R109" i="26"/>
  <c r="E109" i="26"/>
  <c r="T109" i="26" s="1"/>
  <c r="S108" i="26"/>
  <c r="R108" i="26"/>
  <c r="E108" i="26"/>
  <c r="U108" i="26" s="1"/>
  <c r="T107" i="26"/>
  <c r="S107" i="26"/>
  <c r="R107" i="26"/>
  <c r="E107" i="26"/>
  <c r="U107" i="26" s="1"/>
  <c r="S106" i="26"/>
  <c r="R106" i="26"/>
  <c r="E106" i="26"/>
  <c r="U106" i="26" s="1"/>
  <c r="S105" i="26"/>
  <c r="R105" i="26"/>
  <c r="E105" i="26"/>
  <c r="U105" i="26" s="1"/>
  <c r="S104" i="26"/>
  <c r="R104" i="26"/>
  <c r="E104" i="26"/>
  <c r="U104" i="26" s="1"/>
  <c r="U103" i="26"/>
  <c r="S103" i="26"/>
  <c r="R103" i="26"/>
  <c r="E103" i="26"/>
  <c r="T103" i="26" s="1"/>
  <c r="S102" i="26"/>
  <c r="R102" i="26"/>
  <c r="E102" i="26"/>
  <c r="U102" i="26" s="1"/>
  <c r="S101" i="26"/>
  <c r="R101" i="26"/>
  <c r="E101" i="26"/>
  <c r="T101" i="26" s="1"/>
  <c r="S100" i="26"/>
  <c r="R100" i="26"/>
  <c r="E100" i="26"/>
  <c r="T100" i="26" s="1"/>
  <c r="T99" i="26"/>
  <c r="S99" i="26"/>
  <c r="R99" i="26"/>
  <c r="E99" i="26"/>
  <c r="U99" i="26" s="1"/>
  <c r="S98" i="26"/>
  <c r="R98" i="26"/>
  <c r="E98" i="26"/>
  <c r="T98" i="26" s="1"/>
  <c r="W97" i="26"/>
  <c r="W114" i="26" s="1"/>
  <c r="V97" i="26"/>
  <c r="V114" i="26" s="1"/>
  <c r="M97" i="26"/>
  <c r="M114" i="26" s="1"/>
  <c r="S114" i="26" s="1"/>
  <c r="L97" i="26"/>
  <c r="R97" i="26" s="1"/>
  <c r="K97" i="26"/>
  <c r="K114" i="26" s="1"/>
  <c r="J97" i="26"/>
  <c r="I97" i="26"/>
  <c r="I114" i="26" s="1"/>
  <c r="H97" i="26"/>
  <c r="H114" i="26" s="1"/>
  <c r="G97" i="26"/>
  <c r="G114" i="26" s="1"/>
  <c r="F97" i="26"/>
  <c r="F114" i="26" s="1"/>
  <c r="D97" i="26"/>
  <c r="D114" i="26" s="1"/>
  <c r="C97" i="26"/>
  <c r="C114" i="26" s="1"/>
  <c r="B97" i="26"/>
  <c r="B114" i="26" s="1"/>
  <c r="V115" i="27"/>
  <c r="O115" i="27"/>
  <c r="N115" i="27"/>
  <c r="M115" i="27"/>
  <c r="S115" i="27" s="1"/>
  <c r="L115" i="27"/>
  <c r="R115" i="27" s="1"/>
  <c r="K115" i="27"/>
  <c r="J115" i="27"/>
  <c r="H115" i="27"/>
  <c r="G115" i="27"/>
  <c r="F115" i="27"/>
  <c r="D115" i="27"/>
  <c r="C115" i="27"/>
  <c r="B115" i="27"/>
  <c r="O114" i="27"/>
  <c r="N114" i="27"/>
  <c r="U113" i="27"/>
  <c r="T113" i="27"/>
  <c r="S113" i="27"/>
  <c r="R113" i="27"/>
  <c r="S112" i="27"/>
  <c r="R112" i="27"/>
  <c r="E112" i="27"/>
  <c r="U112" i="27" s="1"/>
  <c r="S111" i="27"/>
  <c r="R111" i="27"/>
  <c r="E111" i="27"/>
  <c r="U111" i="27" s="1"/>
  <c r="S110" i="27"/>
  <c r="R110" i="27"/>
  <c r="E110" i="27"/>
  <c r="T110" i="27" s="1"/>
  <c r="S109" i="27"/>
  <c r="R109" i="27"/>
  <c r="E109" i="27"/>
  <c r="U109" i="27" s="1"/>
  <c r="S108" i="27"/>
  <c r="R108" i="27"/>
  <c r="E108" i="27"/>
  <c r="U108" i="27" s="1"/>
  <c r="S107" i="27"/>
  <c r="R107" i="27"/>
  <c r="E107" i="27"/>
  <c r="U107" i="27" s="1"/>
  <c r="S106" i="27"/>
  <c r="R106" i="27"/>
  <c r="E106" i="27"/>
  <c r="U106" i="27" s="1"/>
  <c r="S105" i="27"/>
  <c r="R105" i="27"/>
  <c r="E105" i="27"/>
  <c r="U105" i="27" s="1"/>
  <c r="S104" i="27"/>
  <c r="R104" i="27"/>
  <c r="E104" i="27"/>
  <c r="U104" i="27" s="1"/>
  <c r="S103" i="27"/>
  <c r="R103" i="27"/>
  <c r="E103" i="27"/>
  <c r="U103" i="27" s="1"/>
  <c r="S102" i="27"/>
  <c r="R102" i="27"/>
  <c r="E102" i="27"/>
  <c r="T102" i="27" s="1"/>
  <c r="S101" i="27"/>
  <c r="R101" i="27"/>
  <c r="E101" i="27"/>
  <c r="T101" i="27" s="1"/>
  <c r="T100" i="27"/>
  <c r="S100" i="27"/>
  <c r="R100" i="27"/>
  <c r="E100" i="27"/>
  <c r="U100" i="27" s="1"/>
  <c r="S99" i="27"/>
  <c r="R99" i="27"/>
  <c r="E99" i="27"/>
  <c r="U99" i="27" s="1"/>
  <c r="S98" i="27"/>
  <c r="R98" i="27"/>
  <c r="E98" i="27"/>
  <c r="U98" i="27" s="1"/>
  <c r="W97" i="27"/>
  <c r="V97" i="27"/>
  <c r="V114" i="27" s="1"/>
  <c r="M97" i="27"/>
  <c r="M114" i="27" s="1"/>
  <c r="S114" i="27" s="1"/>
  <c r="L97" i="27"/>
  <c r="R97" i="27" s="1"/>
  <c r="K97" i="27"/>
  <c r="K114" i="27" s="1"/>
  <c r="J97" i="27"/>
  <c r="J114" i="27" s="1"/>
  <c r="I97" i="27"/>
  <c r="H97" i="27"/>
  <c r="H114" i="27" s="1"/>
  <c r="G97" i="27"/>
  <c r="G114" i="27" s="1"/>
  <c r="F97" i="27"/>
  <c r="F114" i="27" s="1"/>
  <c r="D97" i="27"/>
  <c r="D114" i="27" s="1"/>
  <c r="C97" i="27"/>
  <c r="C114" i="27" s="1"/>
  <c r="B97" i="27"/>
  <c r="B114" i="27" s="1"/>
  <c r="W115" i="28"/>
  <c r="O115" i="28"/>
  <c r="N115" i="28"/>
  <c r="M115" i="28"/>
  <c r="S115" i="28" s="1"/>
  <c r="L115" i="28"/>
  <c r="R115" i="28" s="1"/>
  <c r="K115" i="28"/>
  <c r="J115" i="28"/>
  <c r="I115" i="28"/>
  <c r="G115" i="28"/>
  <c r="F115" i="28"/>
  <c r="D115" i="28"/>
  <c r="C115" i="28"/>
  <c r="B115" i="28"/>
  <c r="O114" i="28"/>
  <c r="N114" i="28"/>
  <c r="U113" i="28"/>
  <c r="T113" i="28"/>
  <c r="S113" i="28"/>
  <c r="R113" i="28"/>
  <c r="S112" i="28"/>
  <c r="R112" i="28"/>
  <c r="E112" i="28"/>
  <c r="U112" i="28" s="1"/>
  <c r="S111" i="28"/>
  <c r="R111" i="28"/>
  <c r="E111" i="28"/>
  <c r="T111" i="28" s="1"/>
  <c r="S110" i="28"/>
  <c r="R110" i="28"/>
  <c r="E110" i="28"/>
  <c r="T110" i="28" s="1"/>
  <c r="S109" i="28"/>
  <c r="R109" i="28"/>
  <c r="E109" i="28"/>
  <c r="U109" i="28" s="1"/>
  <c r="S108" i="28"/>
  <c r="R108" i="28"/>
  <c r="E108" i="28"/>
  <c r="U108" i="28" s="1"/>
  <c r="S107" i="28"/>
  <c r="R107" i="28"/>
  <c r="E107" i="28"/>
  <c r="U107" i="28" s="1"/>
  <c r="S106" i="28"/>
  <c r="R106" i="28"/>
  <c r="E106" i="28"/>
  <c r="U106" i="28" s="1"/>
  <c r="S105" i="28"/>
  <c r="R105" i="28"/>
  <c r="E105" i="28"/>
  <c r="U105" i="28" s="1"/>
  <c r="S104" i="28"/>
  <c r="R104" i="28"/>
  <c r="E104" i="28"/>
  <c r="T104" i="28" s="1"/>
  <c r="U103" i="28"/>
  <c r="S103" i="28"/>
  <c r="R103" i="28"/>
  <c r="E103" i="28"/>
  <c r="T103" i="28" s="1"/>
  <c r="S102" i="28"/>
  <c r="R102" i="28"/>
  <c r="E102" i="28"/>
  <c r="U102" i="28" s="1"/>
  <c r="S101" i="28"/>
  <c r="R101" i="28"/>
  <c r="E101" i="28"/>
  <c r="U101" i="28" s="1"/>
  <c r="S100" i="28"/>
  <c r="R100" i="28"/>
  <c r="E100" i="28"/>
  <c r="U100" i="28" s="1"/>
  <c r="S99" i="28"/>
  <c r="R99" i="28"/>
  <c r="E99" i="28"/>
  <c r="U99" i="28" s="1"/>
  <c r="S98" i="28"/>
  <c r="R98" i="28"/>
  <c r="E98" i="28"/>
  <c r="U98" i="28" s="1"/>
  <c r="W97" i="28"/>
  <c r="W114" i="28" s="1"/>
  <c r="V97" i="28"/>
  <c r="M97" i="28"/>
  <c r="S97" i="28" s="1"/>
  <c r="L97" i="28"/>
  <c r="L114" i="28" s="1"/>
  <c r="R114" i="28" s="1"/>
  <c r="K97" i="28"/>
  <c r="K114" i="28" s="1"/>
  <c r="J97" i="28"/>
  <c r="J114" i="28" s="1"/>
  <c r="I97" i="28"/>
  <c r="I114" i="28" s="1"/>
  <c r="H97" i="28"/>
  <c r="G97" i="28"/>
  <c r="G114" i="28" s="1"/>
  <c r="F97" i="28"/>
  <c r="F114" i="28" s="1"/>
  <c r="D97" i="28"/>
  <c r="D114" i="28" s="1"/>
  <c r="C97" i="28"/>
  <c r="C114" i="28" s="1"/>
  <c r="B97" i="28"/>
  <c r="B114" i="28" s="1"/>
  <c r="W115" i="29"/>
  <c r="V115" i="29"/>
  <c r="N115" i="29"/>
  <c r="M115" i="29"/>
  <c r="S115" i="29" s="1"/>
  <c r="L115" i="29"/>
  <c r="R115" i="29" s="1"/>
  <c r="K115" i="29"/>
  <c r="J115" i="29"/>
  <c r="I115" i="29"/>
  <c r="H115" i="29"/>
  <c r="F115" i="29"/>
  <c r="D115" i="29"/>
  <c r="C115" i="29"/>
  <c r="B115" i="29"/>
  <c r="N114" i="29"/>
  <c r="U113" i="29"/>
  <c r="T113" i="29"/>
  <c r="S113" i="29"/>
  <c r="R113" i="29"/>
  <c r="S112" i="29"/>
  <c r="R112" i="29"/>
  <c r="E112" i="29"/>
  <c r="T112" i="29" s="1"/>
  <c r="S111" i="29"/>
  <c r="R111" i="29"/>
  <c r="E111" i="29"/>
  <c r="U111" i="29" s="1"/>
  <c r="S110" i="29"/>
  <c r="R110" i="29"/>
  <c r="E110" i="29"/>
  <c r="U110" i="29" s="1"/>
  <c r="S109" i="29"/>
  <c r="R109" i="29"/>
  <c r="E109" i="29"/>
  <c r="U109" i="29" s="1"/>
  <c r="S108" i="29"/>
  <c r="R108" i="29"/>
  <c r="E108" i="29"/>
  <c r="U108" i="29" s="1"/>
  <c r="S107" i="29"/>
  <c r="R107" i="29"/>
  <c r="E107" i="29"/>
  <c r="U107" i="29" s="1"/>
  <c r="S106" i="29"/>
  <c r="R106" i="29"/>
  <c r="E106" i="29"/>
  <c r="U106" i="29" s="1"/>
  <c r="S105" i="29"/>
  <c r="R105" i="29"/>
  <c r="E105" i="29"/>
  <c r="T105" i="29" s="1"/>
  <c r="S104" i="29"/>
  <c r="R104" i="29"/>
  <c r="E104" i="29"/>
  <c r="T104" i="29" s="1"/>
  <c r="S103" i="29"/>
  <c r="R103" i="29"/>
  <c r="E103" i="29"/>
  <c r="U103" i="29" s="1"/>
  <c r="S102" i="29"/>
  <c r="R102" i="29"/>
  <c r="E102" i="29"/>
  <c r="U102" i="29" s="1"/>
  <c r="S101" i="29"/>
  <c r="R101" i="29"/>
  <c r="E101" i="29"/>
  <c r="U101" i="29" s="1"/>
  <c r="S100" i="29"/>
  <c r="R100" i="29"/>
  <c r="E100" i="29"/>
  <c r="U100" i="29" s="1"/>
  <c r="S99" i="29"/>
  <c r="R99" i="29"/>
  <c r="E99" i="29"/>
  <c r="U99" i="29" s="1"/>
  <c r="S98" i="29"/>
  <c r="R98" i="29"/>
  <c r="E98" i="29"/>
  <c r="U98" i="29" s="1"/>
  <c r="W97" i="29"/>
  <c r="W114" i="29" s="1"/>
  <c r="V97" i="29"/>
  <c r="V114" i="29" s="1"/>
  <c r="M97" i="29"/>
  <c r="M114" i="29" s="1"/>
  <c r="S114" i="29" s="1"/>
  <c r="L97" i="29"/>
  <c r="L114" i="29" s="1"/>
  <c r="R114" i="29" s="1"/>
  <c r="K97" i="29"/>
  <c r="K114" i="29" s="1"/>
  <c r="J97" i="29"/>
  <c r="J114" i="29" s="1"/>
  <c r="I97" i="29"/>
  <c r="I114" i="29" s="1"/>
  <c r="H97" i="29"/>
  <c r="H114" i="29" s="1"/>
  <c r="G97" i="29"/>
  <c r="F97" i="29"/>
  <c r="F114" i="29" s="1"/>
  <c r="D97" i="29"/>
  <c r="D114" i="29" s="1"/>
  <c r="C97" i="29"/>
  <c r="C114" i="29" s="1"/>
  <c r="B97" i="29"/>
  <c r="B114" i="29" s="1"/>
  <c r="W115" i="30"/>
  <c r="V115" i="30"/>
  <c r="O115" i="30"/>
  <c r="M115" i="30"/>
  <c r="S115" i="30" s="1"/>
  <c r="L115" i="30"/>
  <c r="R115" i="30" s="1"/>
  <c r="K115" i="30"/>
  <c r="J115" i="30"/>
  <c r="I115" i="30"/>
  <c r="H115" i="30"/>
  <c r="G115" i="30"/>
  <c r="D115" i="30"/>
  <c r="C115" i="30"/>
  <c r="B115" i="30"/>
  <c r="O114" i="30"/>
  <c r="U113" i="30"/>
  <c r="T113" i="30"/>
  <c r="S113" i="30"/>
  <c r="R113" i="30"/>
  <c r="S112" i="30"/>
  <c r="R112" i="30"/>
  <c r="E112" i="30"/>
  <c r="U112" i="30" s="1"/>
  <c r="S111" i="30"/>
  <c r="R111" i="30"/>
  <c r="E111" i="30"/>
  <c r="U111" i="30" s="1"/>
  <c r="S110" i="30"/>
  <c r="R110" i="30"/>
  <c r="E110" i="30"/>
  <c r="U110" i="30" s="1"/>
  <c r="S109" i="30"/>
  <c r="R109" i="30"/>
  <c r="E109" i="30"/>
  <c r="U109" i="30" s="1"/>
  <c r="S108" i="30"/>
  <c r="R108" i="30"/>
  <c r="E108" i="30"/>
  <c r="U108" i="30" s="1"/>
  <c r="S107" i="30"/>
  <c r="R107" i="30"/>
  <c r="E107" i="30"/>
  <c r="T107" i="30" s="1"/>
  <c r="T106" i="30"/>
  <c r="S106" i="30"/>
  <c r="R106" i="30"/>
  <c r="E106" i="30"/>
  <c r="U106" i="30" s="1"/>
  <c r="S105" i="30"/>
  <c r="R105" i="30"/>
  <c r="E105" i="30"/>
  <c r="T105" i="30" s="1"/>
  <c r="T104" i="30"/>
  <c r="S104" i="30"/>
  <c r="R104" i="30"/>
  <c r="E104" i="30"/>
  <c r="U104" i="30" s="1"/>
  <c r="S103" i="30"/>
  <c r="R103" i="30"/>
  <c r="E103" i="30"/>
  <c r="U103" i="30" s="1"/>
  <c r="S102" i="30"/>
  <c r="R102" i="30"/>
  <c r="E102" i="30"/>
  <c r="U102" i="30" s="1"/>
  <c r="S101" i="30"/>
  <c r="R101" i="30"/>
  <c r="E101" i="30"/>
  <c r="U101" i="30" s="1"/>
  <c r="S100" i="30"/>
  <c r="R100" i="30"/>
  <c r="E100" i="30"/>
  <c r="U100" i="30" s="1"/>
  <c r="S99" i="30"/>
  <c r="R99" i="30"/>
  <c r="E99" i="30"/>
  <c r="U99" i="30" s="1"/>
  <c r="S98" i="30"/>
  <c r="R98" i="30"/>
  <c r="E98" i="30"/>
  <c r="U98" i="30" s="1"/>
  <c r="W97" i="30"/>
  <c r="W114" i="30" s="1"/>
  <c r="V97" i="30"/>
  <c r="V114" i="30" s="1"/>
  <c r="M97" i="30"/>
  <c r="M114" i="30" s="1"/>
  <c r="S114" i="30" s="1"/>
  <c r="L97" i="30"/>
  <c r="L114" i="30" s="1"/>
  <c r="R114" i="30" s="1"/>
  <c r="K97" i="30"/>
  <c r="K114" i="30" s="1"/>
  <c r="J97" i="30"/>
  <c r="J114" i="30" s="1"/>
  <c r="I97" i="30"/>
  <c r="I114" i="30" s="1"/>
  <c r="H97" i="30"/>
  <c r="H114" i="30" s="1"/>
  <c r="G97" i="30"/>
  <c r="G114" i="30" s="1"/>
  <c r="F97" i="30"/>
  <c r="D97" i="30"/>
  <c r="D114" i="30" s="1"/>
  <c r="C97" i="30"/>
  <c r="C114" i="30" s="1"/>
  <c r="B97" i="30"/>
  <c r="B114" i="30" s="1"/>
  <c r="W115" i="31"/>
  <c r="V115" i="31"/>
  <c r="O115" i="31"/>
  <c r="N115" i="31"/>
  <c r="L115" i="31"/>
  <c r="R115" i="31" s="1"/>
  <c r="K115" i="31"/>
  <c r="J115" i="31"/>
  <c r="I115" i="31"/>
  <c r="H115" i="31"/>
  <c r="G115" i="31"/>
  <c r="F115" i="31"/>
  <c r="C115" i="31"/>
  <c r="B115" i="31"/>
  <c r="O114" i="31"/>
  <c r="N114" i="31"/>
  <c r="U113" i="31"/>
  <c r="T113" i="31"/>
  <c r="S113" i="31"/>
  <c r="R113" i="31"/>
  <c r="S112" i="31"/>
  <c r="R112" i="31"/>
  <c r="E112" i="31"/>
  <c r="U112" i="31" s="1"/>
  <c r="S111" i="31"/>
  <c r="R111" i="31"/>
  <c r="E111" i="31"/>
  <c r="U111" i="31" s="1"/>
  <c r="S110" i="31"/>
  <c r="R110" i="31"/>
  <c r="E110" i="31"/>
  <c r="U110" i="31" s="1"/>
  <c r="S109" i="31"/>
  <c r="R109" i="31"/>
  <c r="E109" i="31"/>
  <c r="U109" i="31" s="1"/>
  <c r="S108" i="31"/>
  <c r="R108" i="31"/>
  <c r="E108" i="31"/>
  <c r="U108" i="31" s="1"/>
  <c r="S107" i="31"/>
  <c r="R107" i="31"/>
  <c r="E107" i="31"/>
  <c r="U107" i="31" s="1"/>
  <c r="S106" i="31"/>
  <c r="R106" i="31"/>
  <c r="E106" i="31"/>
  <c r="T106" i="31" s="1"/>
  <c r="S105" i="31"/>
  <c r="R105" i="31"/>
  <c r="E105" i="31"/>
  <c r="U105" i="31" s="1"/>
  <c r="S104" i="31"/>
  <c r="R104" i="31"/>
  <c r="E104" i="31"/>
  <c r="U104" i="31" s="1"/>
  <c r="S103" i="31"/>
  <c r="R103" i="31"/>
  <c r="E103" i="31"/>
  <c r="U103" i="31" s="1"/>
  <c r="S102" i="31"/>
  <c r="R102" i="31"/>
  <c r="E102" i="31"/>
  <c r="S101" i="31"/>
  <c r="R101" i="31"/>
  <c r="E101" i="31"/>
  <c r="U101" i="31" s="1"/>
  <c r="S100" i="31"/>
  <c r="R100" i="31"/>
  <c r="E100" i="31"/>
  <c r="U100" i="31" s="1"/>
  <c r="T99" i="31"/>
  <c r="S99" i="31"/>
  <c r="R99" i="31"/>
  <c r="E99" i="31"/>
  <c r="U99" i="31" s="1"/>
  <c r="S98" i="31"/>
  <c r="R98" i="31"/>
  <c r="E98" i="31"/>
  <c r="T98" i="31" s="1"/>
  <c r="W97" i="31"/>
  <c r="W114" i="31" s="1"/>
  <c r="V97" i="31"/>
  <c r="V114" i="31" s="1"/>
  <c r="M97" i="31"/>
  <c r="S97" i="31" s="1"/>
  <c r="L97" i="31"/>
  <c r="R97" i="31" s="1"/>
  <c r="K97" i="31"/>
  <c r="K114" i="31" s="1"/>
  <c r="J97" i="31"/>
  <c r="J114" i="31" s="1"/>
  <c r="I97" i="31"/>
  <c r="I114" i="31" s="1"/>
  <c r="H97" i="31"/>
  <c r="H114" i="31" s="1"/>
  <c r="G97" i="31"/>
  <c r="G114" i="31" s="1"/>
  <c r="F97" i="31"/>
  <c r="F114" i="31" s="1"/>
  <c r="D97" i="31"/>
  <c r="C97" i="31"/>
  <c r="C114" i="31" s="1"/>
  <c r="B97" i="31"/>
  <c r="B114" i="31" s="1"/>
  <c r="W115" i="1"/>
  <c r="V115" i="1"/>
  <c r="O115" i="1"/>
  <c r="N115" i="1"/>
  <c r="M115" i="1"/>
  <c r="S115" i="1" s="1"/>
  <c r="K115" i="1"/>
  <c r="J115" i="1"/>
  <c r="I115" i="1"/>
  <c r="H115" i="1"/>
  <c r="G115" i="1"/>
  <c r="F115" i="1"/>
  <c r="D115" i="1"/>
  <c r="B115" i="1"/>
  <c r="O114" i="1"/>
  <c r="N114" i="1"/>
  <c r="U113" i="1"/>
  <c r="T113" i="1"/>
  <c r="S113" i="1"/>
  <c r="R113" i="1"/>
  <c r="S112" i="1"/>
  <c r="R112" i="1"/>
  <c r="E112" i="1"/>
  <c r="U112" i="1" s="1"/>
  <c r="S111" i="1"/>
  <c r="R111" i="1"/>
  <c r="E111" i="1"/>
  <c r="U111" i="1" s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T107" i="1" s="1"/>
  <c r="S106" i="1"/>
  <c r="R106" i="1"/>
  <c r="E106" i="1"/>
  <c r="U106" i="1" s="1"/>
  <c r="T105" i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T101" i="1" s="1"/>
  <c r="S100" i="1"/>
  <c r="R100" i="1"/>
  <c r="E100" i="1"/>
  <c r="U100" i="1" s="1"/>
  <c r="U99" i="1"/>
  <c r="S99" i="1"/>
  <c r="R99" i="1"/>
  <c r="E99" i="1"/>
  <c r="T99" i="1" s="1"/>
  <c r="S98" i="1"/>
  <c r="R98" i="1"/>
  <c r="E98" i="1"/>
  <c r="U98" i="1" s="1"/>
  <c r="W97" i="1"/>
  <c r="W114" i="1" s="1"/>
  <c r="V97" i="1"/>
  <c r="V114" i="1" s="1"/>
  <c r="M97" i="1"/>
  <c r="S97" i="1" s="1"/>
  <c r="L97" i="1"/>
  <c r="K97" i="1"/>
  <c r="K114" i="1" s="1"/>
  <c r="J97" i="1"/>
  <c r="J114" i="1" s="1"/>
  <c r="I97" i="1"/>
  <c r="I114" i="1" s="1"/>
  <c r="H97" i="1"/>
  <c r="H114" i="1" s="1"/>
  <c r="G97" i="1"/>
  <c r="G114" i="1" s="1"/>
  <c r="F97" i="1"/>
  <c r="F114" i="1" s="1"/>
  <c r="D97" i="1"/>
  <c r="D114" i="1" s="1"/>
  <c r="C97" i="1"/>
  <c r="B97" i="1"/>
  <c r="B114" i="1" s="1"/>
  <c r="E85" i="2"/>
  <c r="E84" i="2"/>
  <c r="E83" i="2"/>
  <c r="E82" i="2"/>
  <c r="W81" i="2"/>
  <c r="V81" i="2"/>
  <c r="M81" i="2"/>
  <c r="L81" i="2"/>
  <c r="K81" i="2"/>
  <c r="J81" i="2"/>
  <c r="I81" i="2"/>
  <c r="H81" i="2"/>
  <c r="G81" i="2"/>
  <c r="F81" i="2"/>
  <c r="D81" i="2"/>
  <c r="C81" i="2"/>
  <c r="B81" i="2"/>
  <c r="A78" i="2"/>
  <c r="E85" i="3"/>
  <c r="E84" i="3"/>
  <c r="E83" i="3"/>
  <c r="E82" i="3"/>
  <c r="W81" i="3"/>
  <c r="V81" i="3"/>
  <c r="M81" i="3"/>
  <c r="L81" i="3"/>
  <c r="K81" i="3"/>
  <c r="J81" i="3"/>
  <c r="I81" i="3"/>
  <c r="H81" i="3"/>
  <c r="G81" i="3"/>
  <c r="F81" i="3"/>
  <c r="D81" i="3"/>
  <c r="C81" i="3"/>
  <c r="B81" i="3"/>
  <c r="A78" i="3"/>
  <c r="E85" i="4"/>
  <c r="E84" i="4"/>
  <c r="E83" i="4"/>
  <c r="E82" i="4"/>
  <c r="W81" i="4"/>
  <c r="V81" i="4"/>
  <c r="M81" i="4"/>
  <c r="L81" i="4"/>
  <c r="K81" i="4"/>
  <c r="J81" i="4"/>
  <c r="I81" i="4"/>
  <c r="H81" i="4"/>
  <c r="G81" i="4"/>
  <c r="F81" i="4"/>
  <c r="D81" i="4"/>
  <c r="C81" i="4"/>
  <c r="B81" i="4"/>
  <c r="A78" i="4"/>
  <c r="E85" i="5"/>
  <c r="E84" i="5"/>
  <c r="E83" i="5"/>
  <c r="E82" i="5"/>
  <c r="W81" i="5"/>
  <c r="V81" i="5"/>
  <c r="M81" i="5"/>
  <c r="L81" i="5"/>
  <c r="K81" i="5"/>
  <c r="J81" i="5"/>
  <c r="I81" i="5"/>
  <c r="H81" i="5"/>
  <c r="G81" i="5"/>
  <c r="F81" i="5"/>
  <c r="D81" i="5"/>
  <c r="C81" i="5"/>
  <c r="B81" i="5"/>
  <c r="A78" i="5"/>
  <c r="E85" i="6"/>
  <c r="E84" i="6"/>
  <c r="E83" i="6"/>
  <c r="E82" i="6"/>
  <c r="W81" i="6"/>
  <c r="V81" i="6"/>
  <c r="M81" i="6"/>
  <c r="L81" i="6"/>
  <c r="K81" i="6"/>
  <c r="J81" i="6"/>
  <c r="I81" i="6"/>
  <c r="H81" i="6"/>
  <c r="G81" i="6"/>
  <c r="F81" i="6"/>
  <c r="D81" i="6"/>
  <c r="C81" i="6"/>
  <c r="B81" i="6"/>
  <c r="A78" i="6"/>
  <c r="E85" i="7"/>
  <c r="E84" i="7"/>
  <c r="E83" i="7"/>
  <c r="E81" i="7" s="1"/>
  <c r="E82" i="7"/>
  <c r="W81" i="7"/>
  <c r="V81" i="7"/>
  <c r="M81" i="7"/>
  <c r="L81" i="7"/>
  <c r="K81" i="7"/>
  <c r="J81" i="7"/>
  <c r="I81" i="7"/>
  <c r="H81" i="7"/>
  <c r="G81" i="7"/>
  <c r="F81" i="7"/>
  <c r="D81" i="7"/>
  <c r="C81" i="7"/>
  <c r="B81" i="7"/>
  <c r="A78" i="7"/>
  <c r="E85" i="8"/>
  <c r="E84" i="8"/>
  <c r="E83" i="8"/>
  <c r="E82" i="8"/>
  <c r="W81" i="8"/>
  <c r="V81" i="8"/>
  <c r="M81" i="8"/>
  <c r="L81" i="8"/>
  <c r="K81" i="8"/>
  <c r="J81" i="8"/>
  <c r="I81" i="8"/>
  <c r="H81" i="8"/>
  <c r="G81" i="8"/>
  <c r="F81" i="8"/>
  <c r="D81" i="8"/>
  <c r="C81" i="8"/>
  <c r="B81" i="8"/>
  <c r="A78" i="8"/>
  <c r="E85" i="9"/>
  <c r="E84" i="9"/>
  <c r="E83" i="9"/>
  <c r="E82" i="9"/>
  <c r="W81" i="9"/>
  <c r="V81" i="9"/>
  <c r="M81" i="9"/>
  <c r="L81" i="9"/>
  <c r="K81" i="9"/>
  <c r="J81" i="9"/>
  <c r="I81" i="9"/>
  <c r="H81" i="9"/>
  <c r="G81" i="9"/>
  <c r="F81" i="9"/>
  <c r="D81" i="9"/>
  <c r="C81" i="9"/>
  <c r="B81" i="9"/>
  <c r="A78" i="9"/>
  <c r="E85" i="10"/>
  <c r="E84" i="10"/>
  <c r="E83" i="10"/>
  <c r="E82" i="10"/>
  <c r="W81" i="10"/>
  <c r="V81" i="10"/>
  <c r="M81" i="10"/>
  <c r="L81" i="10"/>
  <c r="K81" i="10"/>
  <c r="J81" i="10"/>
  <c r="I81" i="10"/>
  <c r="H81" i="10"/>
  <c r="G81" i="10"/>
  <c r="F81" i="10"/>
  <c r="D81" i="10"/>
  <c r="C81" i="10"/>
  <c r="B81" i="10"/>
  <c r="A78" i="10"/>
  <c r="E85" i="11"/>
  <c r="E84" i="11"/>
  <c r="E83" i="11"/>
  <c r="E82" i="11"/>
  <c r="W81" i="11"/>
  <c r="V81" i="11"/>
  <c r="M81" i="11"/>
  <c r="L81" i="11"/>
  <c r="K81" i="11"/>
  <c r="J81" i="11"/>
  <c r="I81" i="11"/>
  <c r="H81" i="11"/>
  <c r="G81" i="11"/>
  <c r="F81" i="11"/>
  <c r="D81" i="11"/>
  <c r="C81" i="11"/>
  <c r="B81" i="11"/>
  <c r="A78" i="11"/>
  <c r="E85" i="12"/>
  <c r="E84" i="12"/>
  <c r="E83" i="12"/>
  <c r="E82" i="12"/>
  <c r="W81" i="12"/>
  <c r="V81" i="12"/>
  <c r="M81" i="12"/>
  <c r="L81" i="12"/>
  <c r="K81" i="12"/>
  <c r="J81" i="12"/>
  <c r="I81" i="12"/>
  <c r="H81" i="12"/>
  <c r="G81" i="12"/>
  <c r="F81" i="12"/>
  <c r="D81" i="12"/>
  <c r="C81" i="12"/>
  <c r="B81" i="12"/>
  <c r="A78" i="12"/>
  <c r="E85" i="13"/>
  <c r="E84" i="13"/>
  <c r="E83" i="13"/>
  <c r="E82" i="13"/>
  <c r="W81" i="13"/>
  <c r="V81" i="13"/>
  <c r="M81" i="13"/>
  <c r="L81" i="13"/>
  <c r="K81" i="13"/>
  <c r="J81" i="13"/>
  <c r="I81" i="13"/>
  <c r="H81" i="13"/>
  <c r="G81" i="13"/>
  <c r="F81" i="13"/>
  <c r="D81" i="13"/>
  <c r="C81" i="13"/>
  <c r="B81" i="13"/>
  <c r="A78" i="13"/>
  <c r="E85" i="14"/>
  <c r="E84" i="14"/>
  <c r="E83" i="14"/>
  <c r="E82" i="14"/>
  <c r="W81" i="14"/>
  <c r="V81" i="14"/>
  <c r="M81" i="14"/>
  <c r="L81" i="14"/>
  <c r="K81" i="14"/>
  <c r="J81" i="14"/>
  <c r="I81" i="14"/>
  <c r="H81" i="14"/>
  <c r="G81" i="14"/>
  <c r="F81" i="14"/>
  <c r="D81" i="14"/>
  <c r="C81" i="14"/>
  <c r="B81" i="14"/>
  <c r="A78" i="14"/>
  <c r="E85" i="15"/>
  <c r="E84" i="15"/>
  <c r="E83" i="15"/>
  <c r="E81" i="15" s="1"/>
  <c r="E82" i="15"/>
  <c r="W81" i="15"/>
  <c r="V81" i="15"/>
  <c r="M81" i="15"/>
  <c r="L81" i="15"/>
  <c r="K81" i="15"/>
  <c r="J81" i="15"/>
  <c r="I81" i="15"/>
  <c r="H81" i="15"/>
  <c r="G81" i="15"/>
  <c r="F81" i="15"/>
  <c r="D81" i="15"/>
  <c r="C81" i="15"/>
  <c r="B81" i="15"/>
  <c r="A78" i="15"/>
  <c r="E85" i="16"/>
  <c r="E84" i="16"/>
  <c r="E83" i="16"/>
  <c r="E82" i="16"/>
  <c r="W81" i="16"/>
  <c r="V81" i="16"/>
  <c r="M81" i="16"/>
  <c r="L81" i="16"/>
  <c r="K81" i="16"/>
  <c r="J81" i="16"/>
  <c r="I81" i="16"/>
  <c r="H81" i="16"/>
  <c r="G81" i="16"/>
  <c r="F81" i="16"/>
  <c r="D81" i="16"/>
  <c r="C81" i="16"/>
  <c r="B81" i="16"/>
  <c r="A78" i="16"/>
  <c r="E85" i="17"/>
  <c r="E84" i="17"/>
  <c r="E83" i="17"/>
  <c r="E82" i="17"/>
  <c r="W81" i="17"/>
  <c r="V81" i="17"/>
  <c r="M81" i="17"/>
  <c r="L81" i="17"/>
  <c r="K81" i="17"/>
  <c r="J81" i="17"/>
  <c r="I81" i="17"/>
  <c r="H81" i="17"/>
  <c r="G81" i="17"/>
  <c r="F81" i="17"/>
  <c r="D81" i="17"/>
  <c r="C81" i="17"/>
  <c r="B81" i="17"/>
  <c r="A78" i="17"/>
  <c r="E85" i="18"/>
  <c r="E84" i="18"/>
  <c r="E83" i="18"/>
  <c r="E82" i="18"/>
  <c r="W81" i="18"/>
  <c r="V81" i="18"/>
  <c r="M81" i="18"/>
  <c r="L81" i="18"/>
  <c r="K81" i="18"/>
  <c r="J81" i="18"/>
  <c r="I81" i="18"/>
  <c r="H81" i="18"/>
  <c r="G81" i="18"/>
  <c r="F81" i="18"/>
  <c r="D81" i="18"/>
  <c r="C81" i="18"/>
  <c r="B81" i="18"/>
  <c r="A78" i="18"/>
  <c r="E85" i="19"/>
  <c r="E84" i="19"/>
  <c r="E83" i="19"/>
  <c r="E82" i="19"/>
  <c r="W81" i="19"/>
  <c r="V81" i="19"/>
  <c r="M81" i="19"/>
  <c r="L81" i="19"/>
  <c r="K81" i="19"/>
  <c r="J81" i="19"/>
  <c r="I81" i="19"/>
  <c r="H81" i="19"/>
  <c r="G81" i="19"/>
  <c r="F81" i="19"/>
  <c r="D81" i="19"/>
  <c r="C81" i="19"/>
  <c r="B81" i="19"/>
  <c r="A78" i="19"/>
  <c r="E85" i="20"/>
  <c r="E84" i="20"/>
  <c r="E83" i="20"/>
  <c r="E82" i="20"/>
  <c r="W81" i="20"/>
  <c r="V81" i="20"/>
  <c r="M81" i="20"/>
  <c r="L81" i="20"/>
  <c r="K81" i="20"/>
  <c r="J81" i="20"/>
  <c r="I81" i="20"/>
  <c r="H81" i="20"/>
  <c r="G81" i="20"/>
  <c r="F81" i="20"/>
  <c r="D81" i="20"/>
  <c r="C81" i="20"/>
  <c r="B81" i="20"/>
  <c r="A78" i="20"/>
  <c r="E85" i="21"/>
  <c r="E84" i="21"/>
  <c r="E83" i="21"/>
  <c r="E82" i="21"/>
  <c r="W81" i="21"/>
  <c r="V81" i="21"/>
  <c r="M81" i="21"/>
  <c r="L81" i="21"/>
  <c r="K81" i="21"/>
  <c r="J81" i="21"/>
  <c r="I81" i="21"/>
  <c r="H81" i="21"/>
  <c r="G81" i="21"/>
  <c r="F81" i="21"/>
  <c r="D81" i="21"/>
  <c r="C81" i="21"/>
  <c r="B81" i="21"/>
  <c r="A78" i="21"/>
  <c r="E85" i="22"/>
  <c r="E84" i="22"/>
  <c r="E83" i="22"/>
  <c r="E82" i="22"/>
  <c r="W81" i="22"/>
  <c r="V81" i="22"/>
  <c r="M81" i="22"/>
  <c r="L81" i="22"/>
  <c r="K81" i="22"/>
  <c r="J81" i="22"/>
  <c r="I81" i="22"/>
  <c r="H81" i="22"/>
  <c r="G81" i="22"/>
  <c r="F81" i="22"/>
  <c r="D81" i="22"/>
  <c r="C81" i="22"/>
  <c r="B81" i="22"/>
  <c r="A78" i="22"/>
  <c r="E85" i="23"/>
  <c r="E84" i="23"/>
  <c r="E83" i="23"/>
  <c r="E82" i="23"/>
  <c r="W81" i="23"/>
  <c r="V81" i="23"/>
  <c r="M81" i="23"/>
  <c r="L81" i="23"/>
  <c r="K81" i="23"/>
  <c r="J81" i="23"/>
  <c r="I81" i="23"/>
  <c r="H81" i="23"/>
  <c r="G81" i="23"/>
  <c r="F81" i="23"/>
  <c r="D81" i="23"/>
  <c r="C81" i="23"/>
  <c r="B81" i="23"/>
  <c r="A78" i="23"/>
  <c r="E85" i="24"/>
  <c r="E84" i="24"/>
  <c r="E83" i="24"/>
  <c r="E82" i="24"/>
  <c r="W81" i="24"/>
  <c r="V81" i="24"/>
  <c r="M81" i="24"/>
  <c r="L81" i="24"/>
  <c r="K81" i="24"/>
  <c r="J81" i="24"/>
  <c r="I81" i="24"/>
  <c r="H81" i="24"/>
  <c r="G81" i="24"/>
  <c r="F81" i="24"/>
  <c r="D81" i="24"/>
  <c r="C81" i="24"/>
  <c r="B81" i="24"/>
  <c r="A78" i="24"/>
  <c r="E85" i="25"/>
  <c r="E84" i="25"/>
  <c r="E83" i="25"/>
  <c r="E82" i="25"/>
  <c r="W81" i="25"/>
  <c r="V81" i="25"/>
  <c r="M81" i="25"/>
  <c r="L81" i="25"/>
  <c r="K81" i="25"/>
  <c r="J81" i="25"/>
  <c r="I81" i="25"/>
  <c r="H81" i="25"/>
  <c r="G81" i="25"/>
  <c r="F81" i="25"/>
  <c r="D81" i="25"/>
  <c r="C81" i="25"/>
  <c r="B81" i="25"/>
  <c r="A78" i="25"/>
  <c r="E85" i="26"/>
  <c r="E84" i="26"/>
  <c r="E83" i="26"/>
  <c r="E82" i="26"/>
  <c r="W81" i="26"/>
  <c r="V81" i="26"/>
  <c r="M81" i="26"/>
  <c r="L81" i="26"/>
  <c r="K81" i="26"/>
  <c r="J81" i="26"/>
  <c r="I81" i="26"/>
  <c r="H81" i="26"/>
  <c r="G81" i="26"/>
  <c r="F81" i="26"/>
  <c r="D81" i="26"/>
  <c r="C81" i="26"/>
  <c r="B81" i="26"/>
  <c r="A78" i="26"/>
  <c r="E85" i="27"/>
  <c r="E84" i="27"/>
  <c r="E83" i="27"/>
  <c r="E82" i="27"/>
  <c r="W81" i="27"/>
  <c r="V81" i="27"/>
  <c r="M81" i="27"/>
  <c r="L81" i="27"/>
  <c r="K81" i="27"/>
  <c r="J81" i="27"/>
  <c r="I81" i="27"/>
  <c r="H81" i="27"/>
  <c r="G81" i="27"/>
  <c r="F81" i="27"/>
  <c r="D81" i="27"/>
  <c r="C81" i="27"/>
  <c r="B81" i="27"/>
  <c r="A78" i="27"/>
  <c r="E85" i="28"/>
  <c r="E84" i="28"/>
  <c r="E83" i="28"/>
  <c r="E82" i="28"/>
  <c r="W81" i="28"/>
  <c r="V81" i="28"/>
  <c r="M81" i="28"/>
  <c r="L81" i="28"/>
  <c r="K81" i="28"/>
  <c r="J81" i="28"/>
  <c r="I81" i="28"/>
  <c r="H81" i="28"/>
  <c r="G81" i="28"/>
  <c r="F81" i="28"/>
  <c r="D81" i="28"/>
  <c r="C81" i="28"/>
  <c r="B81" i="28"/>
  <c r="A78" i="28"/>
  <c r="E85" i="29"/>
  <c r="E84" i="29"/>
  <c r="E83" i="29"/>
  <c r="E82" i="29"/>
  <c r="W81" i="29"/>
  <c r="V81" i="29"/>
  <c r="M81" i="29"/>
  <c r="L81" i="29"/>
  <c r="K81" i="29"/>
  <c r="J81" i="29"/>
  <c r="I81" i="29"/>
  <c r="H81" i="29"/>
  <c r="G81" i="29"/>
  <c r="F81" i="29"/>
  <c r="D81" i="29"/>
  <c r="C81" i="29"/>
  <c r="B81" i="29"/>
  <c r="A78" i="29"/>
  <c r="E85" i="30"/>
  <c r="E84" i="30"/>
  <c r="E83" i="30"/>
  <c r="E82" i="30"/>
  <c r="W81" i="30"/>
  <c r="V81" i="30"/>
  <c r="M81" i="30"/>
  <c r="L81" i="30"/>
  <c r="K81" i="30"/>
  <c r="J81" i="30"/>
  <c r="I81" i="30"/>
  <c r="H81" i="30"/>
  <c r="G81" i="30"/>
  <c r="F81" i="30"/>
  <c r="D81" i="30"/>
  <c r="C81" i="30"/>
  <c r="B81" i="30"/>
  <c r="A78" i="30"/>
  <c r="E85" i="31"/>
  <c r="E84" i="31"/>
  <c r="E83" i="31"/>
  <c r="E82" i="31"/>
  <c r="W81" i="31"/>
  <c r="V81" i="31"/>
  <c r="M81" i="31"/>
  <c r="L81" i="31"/>
  <c r="K81" i="31"/>
  <c r="J81" i="31"/>
  <c r="I81" i="31"/>
  <c r="H81" i="31"/>
  <c r="G81" i="31"/>
  <c r="F81" i="31"/>
  <c r="D81" i="31"/>
  <c r="C81" i="31"/>
  <c r="B81" i="31"/>
  <c r="A78" i="31"/>
  <c r="E85" i="1"/>
  <c r="E84" i="1"/>
  <c r="E83" i="1"/>
  <c r="E82" i="1"/>
  <c r="W81" i="1"/>
  <c r="V81" i="1"/>
  <c r="M81" i="1"/>
  <c r="L81" i="1"/>
  <c r="K81" i="1"/>
  <c r="J81" i="1"/>
  <c r="I81" i="1"/>
  <c r="H81" i="1"/>
  <c r="G81" i="1"/>
  <c r="F81" i="1"/>
  <c r="D81" i="1"/>
  <c r="C81" i="1"/>
  <c r="B81" i="1"/>
  <c r="A78" i="1"/>
  <c r="S96" i="31"/>
  <c r="R96" i="31"/>
  <c r="Q96" i="31"/>
  <c r="P96" i="31"/>
  <c r="E96" i="31"/>
  <c r="U96" i="31" s="1"/>
  <c r="S95" i="31"/>
  <c r="R95" i="31"/>
  <c r="Q95" i="31"/>
  <c r="P95" i="31"/>
  <c r="E95" i="31"/>
  <c r="U95" i="31" s="1"/>
  <c r="S94" i="31"/>
  <c r="R94" i="31"/>
  <c r="Q94" i="31"/>
  <c r="P94" i="31"/>
  <c r="E94" i="31"/>
  <c r="U94" i="31" s="1"/>
  <c r="S93" i="31"/>
  <c r="R93" i="31"/>
  <c r="Q93" i="31"/>
  <c r="P93" i="31"/>
  <c r="E93" i="31"/>
  <c r="U93" i="31" s="1"/>
  <c r="U92" i="31"/>
  <c r="S92" i="31"/>
  <c r="R92" i="31"/>
  <c r="Q92" i="31"/>
  <c r="P92" i="31"/>
  <c r="E92" i="31"/>
  <c r="T92" i="31" s="1"/>
  <c r="S91" i="31"/>
  <c r="R91" i="31"/>
  <c r="Q91" i="31"/>
  <c r="U91" i="31" s="1"/>
  <c r="P91" i="31"/>
  <c r="T91" i="31" s="1"/>
  <c r="E91" i="31"/>
  <c r="S90" i="31"/>
  <c r="R90" i="31"/>
  <c r="Q90" i="31"/>
  <c r="P90" i="31"/>
  <c r="E90" i="31"/>
  <c r="S89" i="31"/>
  <c r="R89" i="31"/>
  <c r="Q89" i="31"/>
  <c r="P89" i="31"/>
  <c r="E89" i="31"/>
  <c r="U89" i="31" s="1"/>
  <c r="S88" i="31"/>
  <c r="R88" i="31"/>
  <c r="Q88" i="31"/>
  <c r="Q87" i="31" s="1"/>
  <c r="P88" i="31"/>
  <c r="E88" i="31"/>
  <c r="S86" i="31"/>
  <c r="R86" i="31"/>
  <c r="Q86" i="31"/>
  <c r="P86" i="31"/>
  <c r="E86" i="31"/>
  <c r="U86" i="31" s="1"/>
  <c r="O74" i="31"/>
  <c r="N74" i="31"/>
  <c r="M74" i="31"/>
  <c r="L74" i="31"/>
  <c r="K74" i="31"/>
  <c r="J74" i="31"/>
  <c r="I74" i="31"/>
  <c r="S74" i="31" s="1"/>
  <c r="H74" i="31"/>
  <c r="G74" i="31"/>
  <c r="F74" i="31"/>
  <c r="C74" i="31"/>
  <c r="B74" i="31"/>
  <c r="O73" i="31"/>
  <c r="N73" i="31"/>
  <c r="M73" i="31"/>
  <c r="L73" i="31"/>
  <c r="K73" i="31"/>
  <c r="J73" i="31"/>
  <c r="I73" i="31"/>
  <c r="S73" i="31" s="1"/>
  <c r="H73" i="31"/>
  <c r="R73" i="31" s="1"/>
  <c r="G73" i="31"/>
  <c r="F73" i="31"/>
  <c r="C73" i="31"/>
  <c r="E73" i="31" s="1"/>
  <c r="B73" i="31"/>
  <c r="O72" i="31"/>
  <c r="N72" i="31"/>
  <c r="M72" i="31"/>
  <c r="L72" i="31"/>
  <c r="K72" i="31"/>
  <c r="J72" i="31"/>
  <c r="I72" i="31"/>
  <c r="S72" i="31" s="1"/>
  <c r="H72" i="31"/>
  <c r="R72" i="31" s="1"/>
  <c r="G72" i="31"/>
  <c r="F72" i="31"/>
  <c r="E72" i="31"/>
  <c r="C72" i="31"/>
  <c r="B72" i="31"/>
  <c r="S71" i="31"/>
  <c r="R71" i="31"/>
  <c r="Q71" i="31"/>
  <c r="P71" i="31"/>
  <c r="E71" i="31"/>
  <c r="U71" i="31" s="1"/>
  <c r="S70" i="31"/>
  <c r="R70" i="31"/>
  <c r="Q70" i="31"/>
  <c r="P70" i="31"/>
  <c r="E70" i="31"/>
  <c r="U70" i="31" s="1"/>
  <c r="O68" i="31"/>
  <c r="N68" i="31"/>
  <c r="M68" i="31"/>
  <c r="L68" i="31"/>
  <c r="K68" i="31"/>
  <c r="J68" i="31"/>
  <c r="I68" i="31"/>
  <c r="H68" i="31"/>
  <c r="R68" i="31" s="1"/>
  <c r="G68" i="31"/>
  <c r="F68" i="31"/>
  <c r="C68" i="31"/>
  <c r="B68" i="31"/>
  <c r="E68" i="31" s="1"/>
  <c r="O67" i="31"/>
  <c r="N67" i="31"/>
  <c r="M67" i="31"/>
  <c r="L67" i="31"/>
  <c r="K67" i="31"/>
  <c r="J67" i="31"/>
  <c r="I67" i="31"/>
  <c r="S67" i="31" s="1"/>
  <c r="H67" i="31"/>
  <c r="R67" i="31" s="1"/>
  <c r="G67" i="31"/>
  <c r="F67" i="31"/>
  <c r="C67" i="31"/>
  <c r="B67" i="31"/>
  <c r="E67" i="31" s="1"/>
  <c r="S66" i="31"/>
  <c r="R66" i="31"/>
  <c r="Q66" i="31"/>
  <c r="P66" i="31"/>
  <c r="E66" i="31"/>
  <c r="U66" i="31" s="1"/>
  <c r="S65" i="31"/>
  <c r="R65" i="31"/>
  <c r="Q65" i="31"/>
  <c r="P65" i="31"/>
  <c r="E65" i="31"/>
  <c r="U65" i="31" s="1"/>
  <c r="U64" i="31"/>
  <c r="S64" i="31"/>
  <c r="R64" i="31"/>
  <c r="Q64" i="31"/>
  <c r="P64" i="31"/>
  <c r="E64" i="31"/>
  <c r="T64" i="31" s="1"/>
  <c r="U63" i="31"/>
  <c r="S63" i="31"/>
  <c r="R63" i="31"/>
  <c r="Q63" i="31"/>
  <c r="P63" i="31"/>
  <c r="E63" i="31"/>
  <c r="T63" i="31" s="1"/>
  <c r="T62" i="31"/>
  <c r="S62" i="31"/>
  <c r="R62" i="31"/>
  <c r="Q62" i="31"/>
  <c r="P62" i="31"/>
  <c r="E62" i="31"/>
  <c r="O60" i="31"/>
  <c r="N60" i="31"/>
  <c r="M60" i="31"/>
  <c r="L60" i="31"/>
  <c r="K60" i="31"/>
  <c r="J60" i="31"/>
  <c r="I60" i="31"/>
  <c r="H60" i="31"/>
  <c r="R60" i="31" s="1"/>
  <c r="C60" i="31"/>
  <c r="B60" i="31"/>
  <c r="T59" i="31"/>
  <c r="S59" i="31"/>
  <c r="R59" i="31"/>
  <c r="Q59" i="31"/>
  <c r="P59" i="31"/>
  <c r="E59" i="31"/>
  <c r="U59" i="31" s="1"/>
  <c r="T58" i="31"/>
  <c r="S58" i="31"/>
  <c r="R58" i="31"/>
  <c r="Q58" i="31"/>
  <c r="P58" i="31"/>
  <c r="E58" i="31"/>
  <c r="U58" i="31" s="1"/>
  <c r="S57" i="31"/>
  <c r="R57" i="31"/>
  <c r="Q57" i="31"/>
  <c r="P57" i="31"/>
  <c r="E57" i="31"/>
  <c r="U57" i="31" s="1"/>
  <c r="S56" i="31"/>
  <c r="R56" i="31"/>
  <c r="Q56" i="31"/>
  <c r="P56" i="31"/>
  <c r="E56" i="31"/>
  <c r="U56" i="31" s="1"/>
  <c r="S54" i="31"/>
  <c r="O54" i="31"/>
  <c r="N54" i="31"/>
  <c r="M54" i="31"/>
  <c r="L54" i="31"/>
  <c r="K54" i="31"/>
  <c r="J54" i="31"/>
  <c r="I54" i="31"/>
  <c r="H54" i="31"/>
  <c r="R54" i="31" s="1"/>
  <c r="G54" i="31"/>
  <c r="F54" i="31"/>
  <c r="C54" i="31"/>
  <c r="B54" i="31"/>
  <c r="E54" i="31" s="1"/>
  <c r="S53" i="31"/>
  <c r="R53" i="31"/>
  <c r="Q53" i="31"/>
  <c r="P53" i="31"/>
  <c r="E53" i="31"/>
  <c r="U53" i="31" s="1"/>
  <c r="U52" i="31"/>
  <c r="S52" i="31"/>
  <c r="R52" i="31"/>
  <c r="Q52" i="31"/>
  <c r="P52" i="31"/>
  <c r="E52" i="31"/>
  <c r="T52" i="31" s="1"/>
  <c r="U51" i="31"/>
  <c r="S51" i="31"/>
  <c r="R51" i="31"/>
  <c r="Q51" i="31"/>
  <c r="P51" i="31"/>
  <c r="E51" i="31"/>
  <c r="T51" i="31" s="1"/>
  <c r="S50" i="31"/>
  <c r="R50" i="31"/>
  <c r="Q50" i="31"/>
  <c r="P50" i="31"/>
  <c r="E50" i="31"/>
  <c r="U50" i="31" s="1"/>
  <c r="U49" i="31"/>
  <c r="S49" i="31"/>
  <c r="R49" i="31"/>
  <c r="Q49" i="31"/>
  <c r="P49" i="31"/>
  <c r="E49" i="31"/>
  <c r="T49" i="31" s="1"/>
  <c r="U48" i="31"/>
  <c r="S48" i="31"/>
  <c r="R48" i="31"/>
  <c r="Q48" i="31"/>
  <c r="P48" i="31"/>
  <c r="E48" i="31"/>
  <c r="T48" i="31" s="1"/>
  <c r="U47" i="31"/>
  <c r="T47" i="31"/>
  <c r="S47" i="31"/>
  <c r="R47" i="31"/>
  <c r="Q47" i="31"/>
  <c r="P47" i="31"/>
  <c r="E47" i="31"/>
  <c r="S46" i="31"/>
  <c r="R46" i="31"/>
  <c r="Q46" i="31"/>
  <c r="P46" i="31"/>
  <c r="E46" i="31"/>
  <c r="U46" i="31" s="1"/>
  <c r="S45" i="31"/>
  <c r="R45" i="31"/>
  <c r="Q45" i="31"/>
  <c r="P45" i="31"/>
  <c r="E45" i="31"/>
  <c r="U45" i="31" s="1"/>
  <c r="U44" i="31"/>
  <c r="S44" i="31"/>
  <c r="R44" i="31"/>
  <c r="Q44" i="31"/>
  <c r="P44" i="31"/>
  <c r="E44" i="31"/>
  <c r="T44" i="31" s="1"/>
  <c r="S43" i="31"/>
  <c r="R43" i="31"/>
  <c r="Q43" i="31"/>
  <c r="P43" i="31"/>
  <c r="E43" i="31"/>
  <c r="T43" i="31" s="1"/>
  <c r="O41" i="31"/>
  <c r="N41" i="31"/>
  <c r="M41" i="31"/>
  <c r="L41" i="31"/>
  <c r="K41" i="31"/>
  <c r="J41" i="31"/>
  <c r="I41" i="31"/>
  <c r="S41" i="31" s="1"/>
  <c r="H41" i="31"/>
  <c r="P41" i="31" s="1"/>
  <c r="G41" i="31"/>
  <c r="F41" i="31"/>
  <c r="C41" i="31"/>
  <c r="E41" i="31" s="1"/>
  <c r="B41" i="31"/>
  <c r="U40" i="31"/>
  <c r="S40" i="31"/>
  <c r="R40" i="31"/>
  <c r="Q40" i="31"/>
  <c r="P40" i="31"/>
  <c r="E40" i="31"/>
  <c r="T40" i="31" s="1"/>
  <c r="T39" i="31"/>
  <c r="S39" i="31"/>
  <c r="R39" i="31"/>
  <c r="Q39" i="31"/>
  <c r="P39" i="31"/>
  <c r="E39" i="31"/>
  <c r="U39" i="31" s="1"/>
  <c r="S38" i="31"/>
  <c r="R38" i="31"/>
  <c r="Q38" i="31"/>
  <c r="P38" i="31"/>
  <c r="E38" i="31"/>
  <c r="T38" i="31" s="1"/>
  <c r="S37" i="31"/>
  <c r="R37" i="31"/>
  <c r="Q37" i="31"/>
  <c r="P37" i="31"/>
  <c r="E37" i="31"/>
  <c r="T36" i="31"/>
  <c r="S36" i="31"/>
  <c r="R36" i="31"/>
  <c r="Q36" i="31"/>
  <c r="P36" i="31"/>
  <c r="E36" i="31"/>
  <c r="U36" i="31" s="1"/>
  <c r="O34" i="31"/>
  <c r="N34" i="31"/>
  <c r="M34" i="31"/>
  <c r="L34" i="31"/>
  <c r="K34" i="31"/>
  <c r="J34" i="31"/>
  <c r="I34" i="31"/>
  <c r="S34" i="31" s="1"/>
  <c r="H34" i="31"/>
  <c r="R34" i="31" s="1"/>
  <c r="G34" i="31"/>
  <c r="F34" i="31"/>
  <c r="E34" i="31"/>
  <c r="C34" i="31"/>
  <c r="B34" i="31"/>
  <c r="S33" i="31"/>
  <c r="R33" i="31"/>
  <c r="Q33" i="31"/>
  <c r="U33" i="31" s="1"/>
  <c r="P33" i="31"/>
  <c r="T33" i="31" s="1"/>
  <c r="E33" i="31"/>
  <c r="O31" i="31"/>
  <c r="N31" i="31"/>
  <c r="M31" i="31"/>
  <c r="L31" i="31"/>
  <c r="K31" i="31"/>
  <c r="J31" i="31"/>
  <c r="I31" i="31"/>
  <c r="S31" i="31" s="1"/>
  <c r="H31" i="31"/>
  <c r="G31" i="31"/>
  <c r="F31" i="31"/>
  <c r="C31" i="31"/>
  <c r="B31" i="31"/>
  <c r="E31" i="31" s="1"/>
  <c r="S30" i="31"/>
  <c r="R30" i="31"/>
  <c r="Q30" i="31"/>
  <c r="P30" i="31"/>
  <c r="T30" i="31" s="1"/>
  <c r="E30" i="31"/>
  <c r="S29" i="31"/>
  <c r="R29" i="31"/>
  <c r="Q29" i="31"/>
  <c r="P29" i="31"/>
  <c r="E29" i="31"/>
  <c r="U29" i="31" s="1"/>
  <c r="S28" i="31"/>
  <c r="R28" i="31"/>
  <c r="Q28" i="31"/>
  <c r="P28" i="31"/>
  <c r="E28" i="31"/>
  <c r="U28" i="31" s="1"/>
  <c r="U27" i="31"/>
  <c r="S27" i="31"/>
  <c r="R27" i="31"/>
  <c r="Q27" i="31"/>
  <c r="P27" i="31"/>
  <c r="E27" i="31"/>
  <c r="T27" i="31" s="1"/>
  <c r="O25" i="31"/>
  <c r="N25" i="31"/>
  <c r="M25" i="31"/>
  <c r="L25" i="31"/>
  <c r="K25" i="31"/>
  <c r="J25" i="31"/>
  <c r="I25" i="31"/>
  <c r="H25" i="31"/>
  <c r="G25" i="31"/>
  <c r="F25" i="31"/>
  <c r="C25" i="31"/>
  <c r="B25" i="31"/>
  <c r="U24" i="31"/>
  <c r="S24" i="31"/>
  <c r="R24" i="31"/>
  <c r="Q24" i="31"/>
  <c r="P24" i="31"/>
  <c r="E24" i="31"/>
  <c r="T24" i="31" s="1"/>
  <c r="U23" i="31"/>
  <c r="S23" i="31"/>
  <c r="R23" i="31"/>
  <c r="Q23" i="31"/>
  <c r="P23" i="31"/>
  <c r="E23" i="31"/>
  <c r="T23" i="31" s="1"/>
  <c r="T22" i="31"/>
  <c r="S22" i="31"/>
  <c r="R22" i="31"/>
  <c r="Q22" i="31"/>
  <c r="P22" i="31"/>
  <c r="E22" i="31"/>
  <c r="U22" i="31" s="1"/>
  <c r="S21" i="31"/>
  <c r="R21" i="31"/>
  <c r="Q21" i="31"/>
  <c r="P21" i="31"/>
  <c r="E21" i="31"/>
  <c r="T21" i="31" s="1"/>
  <c r="S20" i="31"/>
  <c r="R20" i="31"/>
  <c r="Q20" i="31"/>
  <c r="P20" i="31"/>
  <c r="T20" i="31" s="1"/>
  <c r="E20" i="31"/>
  <c r="U19" i="31"/>
  <c r="S19" i="31"/>
  <c r="R19" i="31"/>
  <c r="Q19" i="31"/>
  <c r="P19" i="31"/>
  <c r="E19" i="31"/>
  <c r="T19" i="31" s="1"/>
  <c r="S18" i="31"/>
  <c r="R18" i="31"/>
  <c r="Q18" i="31"/>
  <c r="P18" i="31"/>
  <c r="E18" i="31"/>
  <c r="O16" i="31"/>
  <c r="N16" i="31"/>
  <c r="M16" i="31"/>
  <c r="L16" i="31"/>
  <c r="K16" i="31"/>
  <c r="J16" i="31"/>
  <c r="I16" i="31"/>
  <c r="H16" i="31"/>
  <c r="R16" i="31" s="1"/>
  <c r="G16" i="31"/>
  <c r="F16" i="31"/>
  <c r="C16" i="31"/>
  <c r="E16" i="31" s="1"/>
  <c r="B16" i="31"/>
  <c r="S15" i="31"/>
  <c r="R15" i="31"/>
  <c r="Q15" i="31"/>
  <c r="P15" i="31"/>
  <c r="E15" i="31"/>
  <c r="S14" i="31"/>
  <c r="R14" i="31"/>
  <c r="Q14" i="31"/>
  <c r="P14" i="31"/>
  <c r="E14" i="31"/>
  <c r="U13" i="31"/>
  <c r="S13" i="31"/>
  <c r="R13" i="31"/>
  <c r="Q13" i="31"/>
  <c r="P13" i="31"/>
  <c r="E13" i="31"/>
  <c r="T13" i="31" s="1"/>
  <c r="U12" i="31"/>
  <c r="S12" i="31"/>
  <c r="R12" i="31"/>
  <c r="Q12" i="31"/>
  <c r="P12" i="31"/>
  <c r="E12" i="31"/>
  <c r="T12" i="31" s="1"/>
  <c r="T11" i="31"/>
  <c r="S11" i="31"/>
  <c r="R11" i="31"/>
  <c r="Q11" i="31"/>
  <c r="P11" i="31"/>
  <c r="E11" i="31"/>
  <c r="U11" i="31" s="1"/>
  <c r="U10" i="31"/>
  <c r="S10" i="31"/>
  <c r="R10" i="31"/>
  <c r="Q10" i="31"/>
  <c r="P10" i="31"/>
  <c r="T10" i="31" s="1"/>
  <c r="E10" i="31"/>
  <c r="T9" i="31"/>
  <c r="S9" i="31"/>
  <c r="R9" i="31"/>
  <c r="Q9" i="31"/>
  <c r="P9" i="31"/>
  <c r="E9" i="31"/>
  <c r="U9" i="31" s="1"/>
  <c r="S96" i="30"/>
  <c r="R96" i="30"/>
  <c r="Q96" i="30"/>
  <c r="P96" i="30"/>
  <c r="E96" i="30"/>
  <c r="S95" i="30"/>
  <c r="R95" i="30"/>
  <c r="Q95" i="30"/>
  <c r="P95" i="30"/>
  <c r="E95" i="30"/>
  <c r="U95" i="30" s="1"/>
  <c r="T94" i="30"/>
  <c r="S94" i="30"/>
  <c r="R94" i="30"/>
  <c r="Q94" i="30"/>
  <c r="P94" i="30"/>
  <c r="E94" i="30"/>
  <c r="S93" i="30"/>
  <c r="R93" i="30"/>
  <c r="Q93" i="30"/>
  <c r="P93" i="30"/>
  <c r="E93" i="30"/>
  <c r="U93" i="30" s="1"/>
  <c r="S92" i="30"/>
  <c r="R92" i="30"/>
  <c r="Q92" i="30"/>
  <c r="P92" i="30"/>
  <c r="E92" i="30"/>
  <c r="U92" i="30" s="1"/>
  <c r="S91" i="30"/>
  <c r="R91" i="30"/>
  <c r="Q91" i="30"/>
  <c r="P91" i="30"/>
  <c r="E91" i="30"/>
  <c r="U91" i="30" s="1"/>
  <c r="S90" i="30"/>
  <c r="R90" i="30"/>
  <c r="Q90" i="30"/>
  <c r="P90" i="30"/>
  <c r="E90" i="30"/>
  <c r="U90" i="30" s="1"/>
  <c r="S89" i="30"/>
  <c r="R89" i="30"/>
  <c r="Q89" i="30"/>
  <c r="P89" i="30"/>
  <c r="E89" i="30"/>
  <c r="T89" i="30" s="1"/>
  <c r="S88" i="30"/>
  <c r="R88" i="30"/>
  <c r="Q88" i="30"/>
  <c r="P88" i="30"/>
  <c r="E88" i="30"/>
  <c r="U88" i="30" s="1"/>
  <c r="S86" i="30"/>
  <c r="R86" i="30"/>
  <c r="Q86" i="30"/>
  <c r="P86" i="30"/>
  <c r="E86" i="30"/>
  <c r="T86" i="30" s="1"/>
  <c r="O74" i="30"/>
  <c r="N74" i="30"/>
  <c r="M74" i="30"/>
  <c r="L74" i="30"/>
  <c r="K74" i="30"/>
  <c r="J74" i="30"/>
  <c r="I74" i="30"/>
  <c r="H74" i="30"/>
  <c r="G74" i="30"/>
  <c r="F74" i="30"/>
  <c r="C74" i="30"/>
  <c r="B74" i="30"/>
  <c r="O73" i="30"/>
  <c r="N73" i="30"/>
  <c r="M73" i="30"/>
  <c r="L73" i="30"/>
  <c r="K73" i="30"/>
  <c r="S73" i="30" s="1"/>
  <c r="J73" i="30"/>
  <c r="I73" i="30"/>
  <c r="Q73" i="30" s="1"/>
  <c r="H73" i="30"/>
  <c r="G73" i="30"/>
  <c r="F73" i="30"/>
  <c r="C73" i="30"/>
  <c r="B73" i="30"/>
  <c r="E73" i="30" s="1"/>
  <c r="O72" i="30"/>
  <c r="N72" i="30"/>
  <c r="M72" i="30"/>
  <c r="L72" i="30"/>
  <c r="K72" i="30"/>
  <c r="J72" i="30"/>
  <c r="I72" i="30"/>
  <c r="H72" i="30"/>
  <c r="G72" i="30"/>
  <c r="F72" i="30"/>
  <c r="C72" i="30"/>
  <c r="E72" i="30" s="1"/>
  <c r="B72" i="30"/>
  <c r="S71" i="30"/>
  <c r="R71" i="30"/>
  <c r="Q71" i="30"/>
  <c r="P71" i="30"/>
  <c r="E71" i="30"/>
  <c r="T71" i="30" s="1"/>
  <c r="S70" i="30"/>
  <c r="R70" i="30"/>
  <c r="Q70" i="30"/>
  <c r="P70" i="30"/>
  <c r="E70" i="30"/>
  <c r="U70" i="30" s="1"/>
  <c r="O68" i="30"/>
  <c r="N68" i="30"/>
  <c r="M68" i="30"/>
  <c r="L68" i="30"/>
  <c r="K68" i="30"/>
  <c r="J68" i="30"/>
  <c r="I68" i="30"/>
  <c r="H68" i="30"/>
  <c r="G68" i="30"/>
  <c r="F68" i="30"/>
  <c r="C68" i="30"/>
  <c r="B68" i="30"/>
  <c r="E68" i="30" s="1"/>
  <c r="S67" i="30"/>
  <c r="O67" i="30"/>
  <c r="N67" i="30"/>
  <c r="M67" i="30"/>
  <c r="L67" i="30"/>
  <c r="K67" i="30"/>
  <c r="J67" i="30"/>
  <c r="I67" i="30"/>
  <c r="Q67" i="30" s="1"/>
  <c r="H67" i="30"/>
  <c r="G67" i="30"/>
  <c r="F67" i="30"/>
  <c r="C67" i="30"/>
  <c r="B67" i="30"/>
  <c r="E67" i="30" s="1"/>
  <c r="S66" i="30"/>
  <c r="R66" i="30"/>
  <c r="Q66" i="30"/>
  <c r="P66" i="30"/>
  <c r="E66" i="30"/>
  <c r="T66" i="30" s="1"/>
  <c r="S65" i="30"/>
  <c r="R65" i="30"/>
  <c r="Q65" i="30"/>
  <c r="P65" i="30"/>
  <c r="E65" i="30"/>
  <c r="U65" i="30" s="1"/>
  <c r="U64" i="30"/>
  <c r="S64" i="30"/>
  <c r="R64" i="30"/>
  <c r="Q64" i="30"/>
  <c r="P64" i="30"/>
  <c r="E64" i="30"/>
  <c r="T64" i="30" s="1"/>
  <c r="S63" i="30"/>
  <c r="R63" i="30"/>
  <c r="Q63" i="30"/>
  <c r="P63" i="30"/>
  <c r="E63" i="30"/>
  <c r="U63" i="30" s="1"/>
  <c r="U62" i="30"/>
  <c r="S62" i="30"/>
  <c r="R62" i="30"/>
  <c r="Q62" i="30"/>
  <c r="P62" i="30"/>
  <c r="E62" i="30"/>
  <c r="T62" i="30" s="1"/>
  <c r="O60" i="30"/>
  <c r="N60" i="30"/>
  <c r="M60" i="30"/>
  <c r="L60" i="30"/>
  <c r="K60" i="30"/>
  <c r="J60" i="30"/>
  <c r="I60" i="30"/>
  <c r="S60" i="30" s="1"/>
  <c r="H60" i="30"/>
  <c r="R60" i="30" s="1"/>
  <c r="C60" i="30"/>
  <c r="B60" i="30"/>
  <c r="S59" i="30"/>
  <c r="R59" i="30"/>
  <c r="Q59" i="30"/>
  <c r="P59" i="30"/>
  <c r="E59" i="30"/>
  <c r="T59" i="30" s="1"/>
  <c r="S58" i="30"/>
  <c r="R58" i="30"/>
  <c r="Q58" i="30"/>
  <c r="P58" i="30"/>
  <c r="E58" i="30"/>
  <c r="U58" i="30" s="1"/>
  <c r="S57" i="30"/>
  <c r="R57" i="30"/>
  <c r="Q57" i="30"/>
  <c r="P57" i="30"/>
  <c r="E57" i="30"/>
  <c r="T57" i="30" s="1"/>
  <c r="S56" i="30"/>
  <c r="R56" i="30"/>
  <c r="Q56" i="30"/>
  <c r="P56" i="30"/>
  <c r="E56" i="30"/>
  <c r="U56" i="30" s="1"/>
  <c r="O54" i="30"/>
  <c r="N54" i="30"/>
  <c r="M54" i="30"/>
  <c r="L54" i="30"/>
  <c r="K54" i="30"/>
  <c r="J54" i="30"/>
  <c r="I54" i="30"/>
  <c r="H54" i="30"/>
  <c r="G54" i="30"/>
  <c r="F54" i="30"/>
  <c r="C54" i="30"/>
  <c r="B54" i="30"/>
  <c r="S53" i="30"/>
  <c r="R53" i="30"/>
  <c r="Q53" i="30"/>
  <c r="P53" i="30"/>
  <c r="E53" i="30"/>
  <c r="U53" i="30" s="1"/>
  <c r="U52" i="30"/>
  <c r="S52" i="30"/>
  <c r="R52" i="30"/>
  <c r="Q52" i="30"/>
  <c r="P52" i="30"/>
  <c r="E52" i="30"/>
  <c r="T52" i="30" s="1"/>
  <c r="U51" i="30"/>
  <c r="S51" i="30"/>
  <c r="R51" i="30"/>
  <c r="Q51" i="30"/>
  <c r="P51" i="30"/>
  <c r="E51" i="30"/>
  <c r="T51" i="30" s="1"/>
  <c r="T50" i="30"/>
  <c r="S50" i="30"/>
  <c r="R50" i="30"/>
  <c r="Q50" i="30"/>
  <c r="P50" i="30"/>
  <c r="E50" i="30"/>
  <c r="U50" i="30" s="1"/>
  <c r="U49" i="30"/>
  <c r="S49" i="30"/>
  <c r="R49" i="30"/>
  <c r="Q49" i="30"/>
  <c r="P49" i="30"/>
  <c r="E49" i="30"/>
  <c r="T49" i="30" s="1"/>
  <c r="S48" i="30"/>
  <c r="R48" i="30"/>
  <c r="Q48" i="30"/>
  <c r="P48" i="30"/>
  <c r="E48" i="30"/>
  <c r="U48" i="30" s="1"/>
  <c r="T47" i="30"/>
  <c r="S47" i="30"/>
  <c r="R47" i="30"/>
  <c r="Q47" i="30"/>
  <c r="P47" i="30"/>
  <c r="E47" i="30"/>
  <c r="U47" i="30" s="1"/>
  <c r="S46" i="30"/>
  <c r="R46" i="30"/>
  <c r="Q46" i="30"/>
  <c r="P46" i="30"/>
  <c r="E46" i="30"/>
  <c r="T46" i="30" s="1"/>
  <c r="S45" i="30"/>
  <c r="R45" i="30"/>
  <c r="Q45" i="30"/>
  <c r="P45" i="30"/>
  <c r="E45" i="30"/>
  <c r="U45" i="30" s="1"/>
  <c r="U44" i="30"/>
  <c r="S44" i="30"/>
  <c r="R44" i="30"/>
  <c r="Q44" i="30"/>
  <c r="P44" i="30"/>
  <c r="E44" i="30"/>
  <c r="T44" i="30" s="1"/>
  <c r="U43" i="30"/>
  <c r="S43" i="30"/>
  <c r="R43" i="30"/>
  <c r="Q43" i="30"/>
  <c r="P43" i="30"/>
  <c r="E43" i="30"/>
  <c r="T43" i="30" s="1"/>
  <c r="O41" i="30"/>
  <c r="N41" i="30"/>
  <c r="M41" i="30"/>
  <c r="L41" i="30"/>
  <c r="K41" i="30"/>
  <c r="J41" i="30"/>
  <c r="I41" i="30"/>
  <c r="S41" i="30" s="1"/>
  <c r="H41" i="30"/>
  <c r="P41" i="30" s="1"/>
  <c r="G41" i="30"/>
  <c r="F41" i="30"/>
  <c r="C41" i="30"/>
  <c r="B41" i="30"/>
  <c r="S40" i="30"/>
  <c r="R40" i="30"/>
  <c r="Q40" i="30"/>
  <c r="P40" i="30"/>
  <c r="E40" i="30"/>
  <c r="U40" i="30" s="1"/>
  <c r="U39" i="30"/>
  <c r="S39" i="30"/>
  <c r="R39" i="30"/>
  <c r="Q39" i="30"/>
  <c r="P39" i="30"/>
  <c r="E39" i="30"/>
  <c r="T39" i="30" s="1"/>
  <c r="S38" i="30"/>
  <c r="R38" i="30"/>
  <c r="Q38" i="30"/>
  <c r="P38" i="30"/>
  <c r="E38" i="30"/>
  <c r="T37" i="30"/>
  <c r="S37" i="30"/>
  <c r="R37" i="30"/>
  <c r="Q37" i="30"/>
  <c r="P37" i="30"/>
  <c r="E37" i="30"/>
  <c r="U37" i="30" s="1"/>
  <c r="S36" i="30"/>
  <c r="R36" i="30"/>
  <c r="Q36" i="30"/>
  <c r="P36" i="30"/>
  <c r="T36" i="30" s="1"/>
  <c r="E36" i="30"/>
  <c r="O34" i="30"/>
  <c r="N34" i="30"/>
  <c r="M34" i="30"/>
  <c r="L34" i="30"/>
  <c r="K34" i="30"/>
  <c r="J34" i="30"/>
  <c r="I34" i="30"/>
  <c r="Q34" i="30" s="1"/>
  <c r="H34" i="30"/>
  <c r="G34" i="30"/>
  <c r="F34" i="30"/>
  <c r="C34" i="30"/>
  <c r="E34" i="30" s="1"/>
  <c r="B34" i="30"/>
  <c r="S33" i="30"/>
  <c r="R33" i="30"/>
  <c r="Q33" i="30"/>
  <c r="P33" i="30"/>
  <c r="E33" i="30"/>
  <c r="U33" i="30" s="1"/>
  <c r="O31" i="30"/>
  <c r="N31" i="30"/>
  <c r="M31" i="30"/>
  <c r="L31" i="30"/>
  <c r="K31" i="30"/>
  <c r="J31" i="30"/>
  <c r="I31" i="30"/>
  <c r="H31" i="30"/>
  <c r="R31" i="30" s="1"/>
  <c r="G31" i="30"/>
  <c r="F31" i="30"/>
  <c r="C31" i="30"/>
  <c r="B31" i="30"/>
  <c r="E31" i="30" s="1"/>
  <c r="S30" i="30"/>
  <c r="R30" i="30"/>
  <c r="Q30" i="30"/>
  <c r="P30" i="30"/>
  <c r="E30" i="30"/>
  <c r="U30" i="30" s="1"/>
  <c r="S29" i="30"/>
  <c r="R29" i="30"/>
  <c r="Q29" i="30"/>
  <c r="P29" i="30"/>
  <c r="E29" i="30"/>
  <c r="T29" i="30" s="1"/>
  <c r="S28" i="30"/>
  <c r="R28" i="30"/>
  <c r="Q28" i="30"/>
  <c r="P28" i="30"/>
  <c r="E28" i="30"/>
  <c r="U28" i="30" s="1"/>
  <c r="S27" i="30"/>
  <c r="R27" i="30"/>
  <c r="Q27" i="30"/>
  <c r="P27" i="30"/>
  <c r="E27" i="30"/>
  <c r="O25" i="30"/>
  <c r="N25" i="30"/>
  <c r="M25" i="30"/>
  <c r="L25" i="30"/>
  <c r="K25" i="30"/>
  <c r="J25" i="30"/>
  <c r="I25" i="30"/>
  <c r="H25" i="30"/>
  <c r="G25" i="30"/>
  <c r="F25" i="30"/>
  <c r="C25" i="30"/>
  <c r="B25" i="30"/>
  <c r="E25" i="30" s="1"/>
  <c r="S24" i="30"/>
  <c r="R24" i="30"/>
  <c r="Q24" i="30"/>
  <c r="P24" i="30"/>
  <c r="E24" i="30"/>
  <c r="T24" i="30" s="1"/>
  <c r="T23" i="30"/>
  <c r="S23" i="30"/>
  <c r="R23" i="30"/>
  <c r="Q23" i="30"/>
  <c r="P23" i="30"/>
  <c r="E23" i="30"/>
  <c r="U23" i="30" s="1"/>
  <c r="S22" i="30"/>
  <c r="R22" i="30"/>
  <c r="Q22" i="30"/>
  <c r="P22" i="30"/>
  <c r="E22" i="30"/>
  <c r="U22" i="30" s="1"/>
  <c r="U21" i="30"/>
  <c r="S21" i="30"/>
  <c r="R21" i="30"/>
  <c r="Q21" i="30"/>
  <c r="P21" i="30"/>
  <c r="E21" i="30"/>
  <c r="T21" i="30" s="1"/>
  <c r="S20" i="30"/>
  <c r="R20" i="30"/>
  <c r="Q20" i="30"/>
  <c r="P20" i="30"/>
  <c r="E20" i="30"/>
  <c r="S19" i="30"/>
  <c r="R19" i="30"/>
  <c r="Q19" i="30"/>
  <c r="P19" i="30"/>
  <c r="E19" i="30"/>
  <c r="U19" i="30" s="1"/>
  <c r="S18" i="30"/>
  <c r="R18" i="30"/>
  <c r="Q18" i="30"/>
  <c r="P18" i="30"/>
  <c r="E18" i="30"/>
  <c r="T18" i="30" s="1"/>
  <c r="O16" i="30"/>
  <c r="N16" i="30"/>
  <c r="M16" i="30"/>
  <c r="L16" i="30"/>
  <c r="K16" i="30"/>
  <c r="S16" i="30" s="1"/>
  <c r="J16" i="30"/>
  <c r="I16" i="30"/>
  <c r="H16" i="30"/>
  <c r="G16" i="30"/>
  <c r="F16" i="30"/>
  <c r="C16" i="30"/>
  <c r="B16" i="30"/>
  <c r="E16" i="30" s="1"/>
  <c r="S15" i="30"/>
  <c r="R15" i="30"/>
  <c r="Q15" i="30"/>
  <c r="P15" i="30"/>
  <c r="E15" i="30"/>
  <c r="T15" i="30" s="1"/>
  <c r="S14" i="30"/>
  <c r="R14" i="30"/>
  <c r="Q14" i="30"/>
  <c r="P14" i="30"/>
  <c r="E14" i="30"/>
  <c r="U14" i="30" s="1"/>
  <c r="U13" i="30"/>
  <c r="S13" i="30"/>
  <c r="R13" i="30"/>
  <c r="Q13" i="30"/>
  <c r="P13" i="30"/>
  <c r="E13" i="30"/>
  <c r="T13" i="30" s="1"/>
  <c r="U12" i="30"/>
  <c r="S12" i="30"/>
  <c r="R12" i="30"/>
  <c r="Q12" i="30"/>
  <c r="P12" i="30"/>
  <c r="E12" i="30"/>
  <c r="T12" i="30" s="1"/>
  <c r="U11" i="30"/>
  <c r="T11" i="30"/>
  <c r="S11" i="30"/>
  <c r="R11" i="30"/>
  <c r="Q11" i="30"/>
  <c r="P11" i="30"/>
  <c r="E11" i="30"/>
  <c r="U10" i="30"/>
  <c r="S10" i="30"/>
  <c r="R10" i="30"/>
  <c r="Q10" i="30"/>
  <c r="P10" i="30"/>
  <c r="T10" i="30" s="1"/>
  <c r="E10" i="30"/>
  <c r="T9" i="30"/>
  <c r="S9" i="30"/>
  <c r="R9" i="30"/>
  <c r="Q9" i="30"/>
  <c r="P9" i="30"/>
  <c r="E9" i="30"/>
  <c r="U9" i="30" s="1"/>
  <c r="S96" i="29"/>
  <c r="R96" i="29"/>
  <c r="Q96" i="29"/>
  <c r="P96" i="29"/>
  <c r="E96" i="29"/>
  <c r="U96" i="29" s="1"/>
  <c r="S95" i="29"/>
  <c r="R95" i="29"/>
  <c r="Q95" i="29"/>
  <c r="P95" i="29"/>
  <c r="E95" i="29"/>
  <c r="T95" i="29" s="1"/>
  <c r="S94" i="29"/>
  <c r="R94" i="29"/>
  <c r="Q94" i="29"/>
  <c r="P94" i="29"/>
  <c r="E94" i="29"/>
  <c r="S93" i="29"/>
  <c r="R93" i="29"/>
  <c r="Q93" i="29"/>
  <c r="P93" i="29"/>
  <c r="E93" i="29"/>
  <c r="U93" i="29" s="1"/>
  <c r="U92" i="29"/>
  <c r="S92" i="29"/>
  <c r="R92" i="29"/>
  <c r="Q92" i="29"/>
  <c r="P92" i="29"/>
  <c r="E92" i="29"/>
  <c r="T92" i="29" s="1"/>
  <c r="U91" i="29"/>
  <c r="T91" i="29"/>
  <c r="S91" i="29"/>
  <c r="R91" i="29"/>
  <c r="Q91" i="29"/>
  <c r="P91" i="29"/>
  <c r="E91" i="29"/>
  <c r="U90" i="29"/>
  <c r="T90" i="29"/>
  <c r="S90" i="29"/>
  <c r="R90" i="29"/>
  <c r="Q90" i="29"/>
  <c r="P90" i="29"/>
  <c r="E90" i="29"/>
  <c r="T89" i="29"/>
  <c r="S89" i="29"/>
  <c r="R89" i="29"/>
  <c r="Q89" i="29"/>
  <c r="P89" i="29"/>
  <c r="E89" i="29"/>
  <c r="U89" i="29" s="1"/>
  <c r="S88" i="29"/>
  <c r="R88" i="29"/>
  <c r="Q88" i="29"/>
  <c r="P88" i="29"/>
  <c r="E88" i="29"/>
  <c r="T88" i="29" s="1"/>
  <c r="S86" i="29"/>
  <c r="R86" i="29"/>
  <c r="Q86" i="29"/>
  <c r="P86" i="29"/>
  <c r="E86" i="29"/>
  <c r="T86" i="29" s="1"/>
  <c r="O74" i="29"/>
  <c r="N74" i="29"/>
  <c r="M74" i="29"/>
  <c r="L74" i="29"/>
  <c r="K74" i="29"/>
  <c r="S74" i="29" s="1"/>
  <c r="J74" i="29"/>
  <c r="I74" i="29"/>
  <c r="H74" i="29"/>
  <c r="G74" i="29"/>
  <c r="F74" i="29"/>
  <c r="C74" i="29"/>
  <c r="B74" i="29"/>
  <c r="O73" i="29"/>
  <c r="N73" i="29"/>
  <c r="M73" i="29"/>
  <c r="L73" i="29"/>
  <c r="K73" i="29"/>
  <c r="J73" i="29"/>
  <c r="I73" i="29"/>
  <c r="Q73" i="29" s="1"/>
  <c r="H73" i="29"/>
  <c r="G73" i="29"/>
  <c r="F73" i="29"/>
  <c r="C73" i="29"/>
  <c r="B73" i="29"/>
  <c r="E73" i="29" s="1"/>
  <c r="O72" i="29"/>
  <c r="N72" i="29"/>
  <c r="M72" i="29"/>
  <c r="L72" i="29"/>
  <c r="K72" i="29"/>
  <c r="J72" i="29"/>
  <c r="I72" i="29"/>
  <c r="S72" i="29" s="1"/>
  <c r="H72" i="29"/>
  <c r="R72" i="29" s="1"/>
  <c r="G72" i="29"/>
  <c r="F72" i="29"/>
  <c r="E72" i="29"/>
  <c r="C72" i="29"/>
  <c r="B72" i="29"/>
  <c r="T71" i="29"/>
  <c r="S71" i="29"/>
  <c r="R71" i="29"/>
  <c r="Q71" i="29"/>
  <c r="P71" i="29"/>
  <c r="E71" i="29"/>
  <c r="U71" i="29" s="1"/>
  <c r="S70" i="29"/>
  <c r="R70" i="29"/>
  <c r="Q70" i="29"/>
  <c r="P70" i="29"/>
  <c r="E70" i="29"/>
  <c r="O68" i="29"/>
  <c r="N68" i="29"/>
  <c r="M68" i="29"/>
  <c r="L68" i="29"/>
  <c r="K68" i="29"/>
  <c r="J68" i="29"/>
  <c r="I68" i="29"/>
  <c r="H68" i="29"/>
  <c r="R68" i="29" s="1"/>
  <c r="G68" i="29"/>
  <c r="F68" i="29"/>
  <c r="C68" i="29"/>
  <c r="B68" i="29"/>
  <c r="E68" i="29" s="1"/>
  <c r="O67" i="29"/>
  <c r="N67" i="29"/>
  <c r="M67" i="29"/>
  <c r="L67" i="29"/>
  <c r="K67" i="29"/>
  <c r="J67" i="29"/>
  <c r="I67" i="29"/>
  <c r="S67" i="29" s="1"/>
  <c r="H67" i="29"/>
  <c r="R67" i="29" s="1"/>
  <c r="G67" i="29"/>
  <c r="F67" i="29"/>
  <c r="E67" i="29"/>
  <c r="C67" i="29"/>
  <c r="B67" i="29"/>
  <c r="S66" i="29"/>
  <c r="R66" i="29"/>
  <c r="Q66" i="29"/>
  <c r="P66" i="29"/>
  <c r="E66" i="29"/>
  <c r="U66" i="29" s="1"/>
  <c r="S65" i="29"/>
  <c r="R65" i="29"/>
  <c r="Q65" i="29"/>
  <c r="P65" i="29"/>
  <c r="E65" i="29"/>
  <c r="U65" i="29" s="1"/>
  <c r="S64" i="29"/>
  <c r="R64" i="29"/>
  <c r="Q64" i="29"/>
  <c r="P64" i="29"/>
  <c r="E64" i="29"/>
  <c r="T64" i="29" s="1"/>
  <c r="S63" i="29"/>
  <c r="R63" i="29"/>
  <c r="Q63" i="29"/>
  <c r="P63" i="29"/>
  <c r="E63" i="29"/>
  <c r="U63" i="29" s="1"/>
  <c r="S62" i="29"/>
  <c r="R62" i="29"/>
  <c r="Q62" i="29"/>
  <c r="P62" i="29"/>
  <c r="E62" i="29"/>
  <c r="U62" i="29" s="1"/>
  <c r="O60" i="29"/>
  <c r="N60" i="29"/>
  <c r="M60" i="29"/>
  <c r="L60" i="29"/>
  <c r="K60" i="29"/>
  <c r="J60" i="29"/>
  <c r="I60" i="29"/>
  <c r="H60" i="29"/>
  <c r="C60" i="29"/>
  <c r="B60" i="29"/>
  <c r="S59" i="29"/>
  <c r="R59" i="29"/>
  <c r="Q59" i="29"/>
  <c r="P59" i="29"/>
  <c r="E59" i="29"/>
  <c r="U59" i="29" s="1"/>
  <c r="S58" i="29"/>
  <c r="R58" i="29"/>
  <c r="Q58" i="29"/>
  <c r="P58" i="29"/>
  <c r="E58" i="29"/>
  <c r="T58" i="29" s="1"/>
  <c r="S57" i="29"/>
  <c r="R57" i="29"/>
  <c r="Q57" i="29"/>
  <c r="P57" i="29"/>
  <c r="E57" i="29"/>
  <c r="U57" i="29" s="1"/>
  <c r="S56" i="29"/>
  <c r="R56" i="29"/>
  <c r="Q56" i="29"/>
  <c r="P56" i="29"/>
  <c r="E56" i="29"/>
  <c r="U56" i="29" s="1"/>
  <c r="O54" i="29"/>
  <c r="N54" i="29"/>
  <c r="M54" i="29"/>
  <c r="L54" i="29"/>
  <c r="K54" i="29"/>
  <c r="J54" i="29"/>
  <c r="I54" i="29"/>
  <c r="H54" i="29"/>
  <c r="R54" i="29" s="1"/>
  <c r="G54" i="29"/>
  <c r="F54" i="29"/>
  <c r="C54" i="29"/>
  <c r="B54" i="29"/>
  <c r="S53" i="29"/>
  <c r="R53" i="29"/>
  <c r="Q53" i="29"/>
  <c r="P53" i="29"/>
  <c r="E53" i="29"/>
  <c r="U53" i="29" s="1"/>
  <c r="S52" i="29"/>
  <c r="R52" i="29"/>
  <c r="Q52" i="29"/>
  <c r="P52" i="29"/>
  <c r="E52" i="29"/>
  <c r="T52" i="29" s="1"/>
  <c r="S51" i="29"/>
  <c r="R51" i="29"/>
  <c r="Q51" i="29"/>
  <c r="P51" i="29"/>
  <c r="E51" i="29"/>
  <c r="U51" i="29" s="1"/>
  <c r="S50" i="29"/>
  <c r="R50" i="29"/>
  <c r="Q50" i="29"/>
  <c r="P50" i="29"/>
  <c r="E50" i="29"/>
  <c r="U50" i="29" s="1"/>
  <c r="T49" i="29"/>
  <c r="S49" i="29"/>
  <c r="R49" i="29"/>
  <c r="Q49" i="29"/>
  <c r="P49" i="29"/>
  <c r="E49" i="29"/>
  <c r="U49" i="29" s="1"/>
  <c r="U48" i="29"/>
  <c r="S48" i="29"/>
  <c r="R48" i="29"/>
  <c r="Q48" i="29"/>
  <c r="P48" i="29"/>
  <c r="E48" i="29"/>
  <c r="T48" i="29" s="1"/>
  <c r="U47" i="29"/>
  <c r="T47" i="29"/>
  <c r="S47" i="29"/>
  <c r="R47" i="29"/>
  <c r="Q47" i="29"/>
  <c r="P47" i="29"/>
  <c r="E47" i="29"/>
  <c r="S46" i="29"/>
  <c r="R46" i="29"/>
  <c r="Q46" i="29"/>
  <c r="P46" i="29"/>
  <c r="E46" i="29"/>
  <c r="U46" i="29" s="1"/>
  <c r="S45" i="29"/>
  <c r="R45" i="29"/>
  <c r="Q45" i="29"/>
  <c r="P45" i="29"/>
  <c r="E45" i="29"/>
  <c r="U45" i="29" s="1"/>
  <c r="S44" i="29"/>
  <c r="R44" i="29"/>
  <c r="Q44" i="29"/>
  <c r="P44" i="29"/>
  <c r="E44" i="29"/>
  <c r="U44" i="29" s="1"/>
  <c r="S43" i="29"/>
  <c r="R43" i="29"/>
  <c r="Q43" i="29"/>
  <c r="P43" i="29"/>
  <c r="E43" i="29"/>
  <c r="U43" i="29" s="1"/>
  <c r="O41" i="29"/>
  <c r="N41" i="29"/>
  <c r="M41" i="29"/>
  <c r="L41" i="29"/>
  <c r="K41" i="29"/>
  <c r="J41" i="29"/>
  <c r="I41" i="29"/>
  <c r="H41" i="29"/>
  <c r="G41" i="29"/>
  <c r="F41" i="29"/>
  <c r="C41" i="29"/>
  <c r="B41" i="29"/>
  <c r="S40" i="29"/>
  <c r="R40" i="29"/>
  <c r="Q40" i="29"/>
  <c r="P40" i="29"/>
  <c r="E40" i="29"/>
  <c r="U40" i="29" s="1"/>
  <c r="S39" i="29"/>
  <c r="R39" i="29"/>
  <c r="Q39" i="29"/>
  <c r="P39" i="29"/>
  <c r="E39" i="29"/>
  <c r="U39" i="29" s="1"/>
  <c r="S38" i="29"/>
  <c r="R38" i="29"/>
  <c r="Q38" i="29"/>
  <c r="P38" i="29"/>
  <c r="E38" i="29"/>
  <c r="U37" i="29"/>
  <c r="T37" i="29"/>
  <c r="S37" i="29"/>
  <c r="R37" i="29"/>
  <c r="Q37" i="29"/>
  <c r="P37" i="29"/>
  <c r="E37" i="29"/>
  <c r="U36" i="29"/>
  <c r="S36" i="29"/>
  <c r="R36" i="29"/>
  <c r="Q36" i="29"/>
  <c r="P36" i="29"/>
  <c r="E36" i="29"/>
  <c r="T36" i="29" s="1"/>
  <c r="O34" i="29"/>
  <c r="N34" i="29"/>
  <c r="M34" i="29"/>
  <c r="L34" i="29"/>
  <c r="K34" i="29"/>
  <c r="J34" i="29"/>
  <c r="I34" i="29"/>
  <c r="S34" i="29" s="1"/>
  <c r="H34" i="29"/>
  <c r="R34" i="29" s="1"/>
  <c r="G34" i="29"/>
  <c r="F34" i="29"/>
  <c r="C34" i="29"/>
  <c r="B34" i="29"/>
  <c r="E34" i="29" s="1"/>
  <c r="S33" i="29"/>
  <c r="R33" i="29"/>
  <c r="Q33" i="29"/>
  <c r="P33" i="29"/>
  <c r="E33" i="29"/>
  <c r="U33" i="29" s="1"/>
  <c r="O31" i="29"/>
  <c r="N31" i="29"/>
  <c r="M31" i="29"/>
  <c r="L31" i="29"/>
  <c r="K31" i="29"/>
  <c r="J31" i="29"/>
  <c r="I31" i="29"/>
  <c r="S31" i="29" s="1"/>
  <c r="H31" i="29"/>
  <c r="R31" i="29" s="1"/>
  <c r="G31" i="29"/>
  <c r="F31" i="29"/>
  <c r="C31" i="29"/>
  <c r="B31" i="29"/>
  <c r="E31" i="29" s="1"/>
  <c r="U30" i="29"/>
  <c r="S30" i="29"/>
  <c r="R30" i="29"/>
  <c r="Q30" i="29"/>
  <c r="P30" i="29"/>
  <c r="E30" i="29"/>
  <c r="T30" i="29" s="1"/>
  <c r="U29" i="29"/>
  <c r="T29" i="29"/>
  <c r="S29" i="29"/>
  <c r="R29" i="29"/>
  <c r="Q29" i="29"/>
  <c r="P29" i="29"/>
  <c r="E29" i="29"/>
  <c r="S28" i="29"/>
  <c r="R28" i="29"/>
  <c r="Q28" i="29"/>
  <c r="P28" i="29"/>
  <c r="E28" i="29"/>
  <c r="U28" i="29" s="1"/>
  <c r="S27" i="29"/>
  <c r="R27" i="29"/>
  <c r="Q27" i="29"/>
  <c r="P27" i="29"/>
  <c r="E27" i="29"/>
  <c r="T27" i="29" s="1"/>
  <c r="S25" i="29"/>
  <c r="O25" i="29"/>
  <c r="N25" i="29"/>
  <c r="M25" i="29"/>
  <c r="L25" i="29"/>
  <c r="K25" i="29"/>
  <c r="J25" i="29"/>
  <c r="I25" i="29"/>
  <c r="Q25" i="29" s="1"/>
  <c r="H25" i="29"/>
  <c r="G25" i="29"/>
  <c r="F25" i="29"/>
  <c r="C25" i="29"/>
  <c r="E25" i="29" s="1"/>
  <c r="B25" i="29"/>
  <c r="S24" i="29"/>
  <c r="R24" i="29"/>
  <c r="Q24" i="29"/>
  <c r="P24" i="29"/>
  <c r="E24" i="29"/>
  <c r="T24" i="29" s="1"/>
  <c r="S23" i="29"/>
  <c r="R23" i="29"/>
  <c r="Q23" i="29"/>
  <c r="P23" i="29"/>
  <c r="E23" i="29"/>
  <c r="U23" i="29" s="1"/>
  <c r="S22" i="29"/>
  <c r="R22" i="29"/>
  <c r="Q22" i="29"/>
  <c r="P22" i="29"/>
  <c r="E22" i="29"/>
  <c r="U22" i="29" s="1"/>
  <c r="S21" i="29"/>
  <c r="R21" i="29"/>
  <c r="Q21" i="29"/>
  <c r="P21" i="29"/>
  <c r="E21" i="29"/>
  <c r="U21" i="29" s="1"/>
  <c r="S20" i="29"/>
  <c r="R20" i="29"/>
  <c r="Q20" i="29"/>
  <c r="P20" i="29"/>
  <c r="E20" i="29"/>
  <c r="U19" i="29"/>
  <c r="T19" i="29"/>
  <c r="S19" i="29"/>
  <c r="R19" i="29"/>
  <c r="Q19" i="29"/>
  <c r="P19" i="29"/>
  <c r="E19" i="29"/>
  <c r="U18" i="29"/>
  <c r="S18" i="29"/>
  <c r="R18" i="29"/>
  <c r="Q18" i="29"/>
  <c r="P18" i="29"/>
  <c r="E18" i="29"/>
  <c r="T18" i="29" s="1"/>
  <c r="O16" i="29"/>
  <c r="N16" i="29"/>
  <c r="M16" i="29"/>
  <c r="L16" i="29"/>
  <c r="K16" i="29"/>
  <c r="J16" i="29"/>
  <c r="I16" i="29"/>
  <c r="S16" i="29" s="1"/>
  <c r="H16" i="29"/>
  <c r="R16" i="29" s="1"/>
  <c r="G16" i="29"/>
  <c r="F16" i="29"/>
  <c r="C16" i="29"/>
  <c r="E16" i="29" s="1"/>
  <c r="B16" i="29"/>
  <c r="S15" i="29"/>
  <c r="R15" i="29"/>
  <c r="Q15" i="29"/>
  <c r="P15" i="29"/>
  <c r="E15" i="29"/>
  <c r="U15" i="29" s="1"/>
  <c r="S14" i="29"/>
  <c r="R14" i="29"/>
  <c r="Q14" i="29"/>
  <c r="P14" i="29"/>
  <c r="E14" i="29"/>
  <c r="U14" i="29" s="1"/>
  <c r="S13" i="29"/>
  <c r="R13" i="29"/>
  <c r="Q13" i="29"/>
  <c r="P13" i="29"/>
  <c r="E13" i="29"/>
  <c r="T13" i="29" s="1"/>
  <c r="S12" i="29"/>
  <c r="R12" i="29"/>
  <c r="Q12" i="29"/>
  <c r="P12" i="29"/>
  <c r="E12" i="29"/>
  <c r="U12" i="29" s="1"/>
  <c r="S11" i="29"/>
  <c r="R11" i="29"/>
  <c r="Q11" i="29"/>
  <c r="P11" i="29"/>
  <c r="E11" i="29"/>
  <c r="U11" i="29" s="1"/>
  <c r="T10" i="29"/>
  <c r="S10" i="29"/>
  <c r="R10" i="29"/>
  <c r="Q10" i="29"/>
  <c r="P10" i="29"/>
  <c r="E10" i="29"/>
  <c r="U10" i="29" s="1"/>
  <c r="U9" i="29"/>
  <c r="S9" i="29"/>
  <c r="R9" i="29"/>
  <c r="Q9" i="29"/>
  <c r="P9" i="29"/>
  <c r="E9" i="29"/>
  <c r="T9" i="29" s="1"/>
  <c r="U96" i="28"/>
  <c r="T96" i="28"/>
  <c r="S96" i="28"/>
  <c r="R96" i="28"/>
  <c r="Q96" i="28"/>
  <c r="P96" i="28"/>
  <c r="E96" i="28"/>
  <c r="S95" i="28"/>
  <c r="R95" i="28"/>
  <c r="Q95" i="28"/>
  <c r="P95" i="28"/>
  <c r="E95" i="28"/>
  <c r="U95" i="28" s="1"/>
  <c r="S94" i="28"/>
  <c r="R94" i="28"/>
  <c r="Q94" i="28"/>
  <c r="P94" i="28"/>
  <c r="E94" i="28"/>
  <c r="S93" i="28"/>
  <c r="R93" i="28"/>
  <c r="Q93" i="28"/>
  <c r="P93" i="28"/>
  <c r="E93" i="28"/>
  <c r="T93" i="28" s="1"/>
  <c r="S92" i="28"/>
  <c r="R92" i="28"/>
  <c r="Q92" i="28"/>
  <c r="P92" i="28"/>
  <c r="E92" i="28"/>
  <c r="U92" i="28" s="1"/>
  <c r="S91" i="28"/>
  <c r="R91" i="28"/>
  <c r="Q91" i="28"/>
  <c r="P91" i="28"/>
  <c r="E91" i="28"/>
  <c r="U91" i="28" s="1"/>
  <c r="T90" i="28"/>
  <c r="S90" i="28"/>
  <c r="R90" i="28"/>
  <c r="Q90" i="28"/>
  <c r="P90" i="28"/>
  <c r="E90" i="28"/>
  <c r="U90" i="28" s="1"/>
  <c r="U89" i="28"/>
  <c r="S89" i="28"/>
  <c r="R89" i="28"/>
  <c r="Q89" i="28"/>
  <c r="P89" i="28"/>
  <c r="E89" i="28"/>
  <c r="T89" i="28" s="1"/>
  <c r="U88" i="28"/>
  <c r="T88" i="28"/>
  <c r="S88" i="28"/>
  <c r="R88" i="28"/>
  <c r="Q88" i="28"/>
  <c r="P88" i="28"/>
  <c r="E88" i="28"/>
  <c r="S86" i="28"/>
  <c r="R86" i="28"/>
  <c r="Q86" i="28"/>
  <c r="P86" i="28"/>
  <c r="E86" i="28"/>
  <c r="T86" i="28" s="1"/>
  <c r="O74" i="28"/>
  <c r="N74" i="28"/>
  <c r="M74" i="28"/>
  <c r="L74" i="28"/>
  <c r="K74" i="28"/>
  <c r="J74" i="28"/>
  <c r="I74" i="28"/>
  <c r="H74" i="28"/>
  <c r="R74" i="28" s="1"/>
  <c r="G74" i="28"/>
  <c r="F74" i="28"/>
  <c r="C74" i="28"/>
  <c r="B74" i="28"/>
  <c r="E74" i="28" s="1"/>
  <c r="O73" i="28"/>
  <c r="N73" i="28"/>
  <c r="M73" i="28"/>
  <c r="L73" i="28"/>
  <c r="K73" i="28"/>
  <c r="J73" i="28"/>
  <c r="I73" i="28"/>
  <c r="H73" i="28"/>
  <c r="R73" i="28" s="1"/>
  <c r="G73" i="28"/>
  <c r="F73" i="28"/>
  <c r="C73" i="28"/>
  <c r="B73" i="28"/>
  <c r="O72" i="28"/>
  <c r="N72" i="28"/>
  <c r="M72" i="28"/>
  <c r="L72" i="28"/>
  <c r="K72" i="28"/>
  <c r="J72" i="28"/>
  <c r="I72" i="28"/>
  <c r="S72" i="28" s="1"/>
  <c r="H72" i="28"/>
  <c r="R72" i="28" s="1"/>
  <c r="G72" i="28"/>
  <c r="F72" i="28"/>
  <c r="C72" i="28"/>
  <c r="B72" i="28"/>
  <c r="E72" i="28" s="1"/>
  <c r="U71" i="28"/>
  <c r="S71" i="28"/>
  <c r="R71" i="28"/>
  <c r="Q71" i="28"/>
  <c r="P71" i="28"/>
  <c r="E71" i="28"/>
  <c r="T71" i="28" s="1"/>
  <c r="U70" i="28"/>
  <c r="T70" i="28"/>
  <c r="S70" i="28"/>
  <c r="R70" i="28"/>
  <c r="Q70" i="28"/>
  <c r="P70" i="28"/>
  <c r="E70" i="28"/>
  <c r="O68" i="28"/>
  <c r="N68" i="28"/>
  <c r="M68" i="28"/>
  <c r="L68" i="28"/>
  <c r="K68" i="28"/>
  <c r="J68" i="28"/>
  <c r="I68" i="28"/>
  <c r="H68" i="28"/>
  <c r="G68" i="28"/>
  <c r="F68" i="28"/>
  <c r="C68" i="28"/>
  <c r="B68" i="28"/>
  <c r="O67" i="28"/>
  <c r="N67" i="28"/>
  <c r="M67" i="28"/>
  <c r="L67" i="28"/>
  <c r="K67" i="28"/>
  <c r="J67" i="28"/>
  <c r="I67" i="28"/>
  <c r="S67" i="28" s="1"/>
  <c r="H67" i="28"/>
  <c r="R67" i="28" s="1"/>
  <c r="G67" i="28"/>
  <c r="F67" i="28"/>
  <c r="C67" i="28"/>
  <c r="B67" i="28"/>
  <c r="S66" i="28"/>
  <c r="R66" i="28"/>
  <c r="Q66" i="28"/>
  <c r="P66" i="28"/>
  <c r="E66" i="28"/>
  <c r="U66" i="28" s="1"/>
  <c r="S65" i="28"/>
  <c r="R65" i="28"/>
  <c r="Q65" i="28"/>
  <c r="P65" i="28"/>
  <c r="E65" i="28"/>
  <c r="U65" i="28" s="1"/>
  <c r="S64" i="28"/>
  <c r="R64" i="28"/>
  <c r="Q64" i="28"/>
  <c r="P64" i="28"/>
  <c r="E64" i="28"/>
  <c r="S63" i="28"/>
  <c r="R63" i="28"/>
  <c r="Q63" i="28"/>
  <c r="P63" i="28"/>
  <c r="E63" i="28"/>
  <c r="T63" i="28" s="1"/>
  <c r="S62" i="28"/>
  <c r="R62" i="28"/>
  <c r="Q62" i="28"/>
  <c r="P62" i="28"/>
  <c r="E62" i="28"/>
  <c r="U62" i="28" s="1"/>
  <c r="O60" i="28"/>
  <c r="N60" i="28"/>
  <c r="M60" i="28"/>
  <c r="L60" i="28"/>
  <c r="K60" i="28"/>
  <c r="J60" i="28"/>
  <c r="I60" i="28"/>
  <c r="H60" i="28"/>
  <c r="C60" i="28"/>
  <c r="B60" i="28"/>
  <c r="E60" i="28" s="1"/>
  <c r="U59" i="28"/>
  <c r="S59" i="28"/>
  <c r="R59" i="28"/>
  <c r="Q59" i="28"/>
  <c r="P59" i="28"/>
  <c r="E59" i="28"/>
  <c r="T59" i="28" s="1"/>
  <c r="S58" i="28"/>
  <c r="R58" i="28"/>
  <c r="Q58" i="28"/>
  <c r="P58" i="28"/>
  <c r="E58" i="28"/>
  <c r="U58" i="28" s="1"/>
  <c r="T57" i="28"/>
  <c r="S57" i="28"/>
  <c r="R57" i="28"/>
  <c r="Q57" i="28"/>
  <c r="P57" i="28"/>
  <c r="E57" i="28"/>
  <c r="U57" i="28" s="1"/>
  <c r="U56" i="28"/>
  <c r="S56" i="28"/>
  <c r="R56" i="28"/>
  <c r="Q56" i="28"/>
  <c r="P56" i="28"/>
  <c r="E56" i="28"/>
  <c r="T56" i="28" s="1"/>
  <c r="O54" i="28"/>
  <c r="N54" i="28"/>
  <c r="M54" i="28"/>
  <c r="L54" i="28"/>
  <c r="K54" i="28"/>
  <c r="J54" i="28"/>
  <c r="I54" i="28"/>
  <c r="H54" i="28"/>
  <c r="R54" i="28" s="1"/>
  <c r="G54" i="28"/>
  <c r="F54" i="28"/>
  <c r="C54" i="28"/>
  <c r="B54" i="28"/>
  <c r="E54" i="28" s="1"/>
  <c r="S53" i="28"/>
  <c r="R53" i="28"/>
  <c r="Q53" i="28"/>
  <c r="P53" i="28"/>
  <c r="E53" i="28"/>
  <c r="U53" i="28" s="1"/>
  <c r="S52" i="28"/>
  <c r="R52" i="28"/>
  <c r="Q52" i="28"/>
  <c r="P52" i="28"/>
  <c r="T52" i="28" s="1"/>
  <c r="E52" i="28"/>
  <c r="U51" i="28"/>
  <c r="S51" i="28"/>
  <c r="R51" i="28"/>
  <c r="Q51" i="28"/>
  <c r="P51" i="28"/>
  <c r="E51" i="28"/>
  <c r="T51" i="28" s="1"/>
  <c r="S50" i="28"/>
  <c r="R50" i="28"/>
  <c r="Q50" i="28"/>
  <c r="P50" i="28"/>
  <c r="E50" i="28"/>
  <c r="T50" i="28" s="1"/>
  <c r="S49" i="28"/>
  <c r="R49" i="28"/>
  <c r="Q49" i="28"/>
  <c r="P49" i="28"/>
  <c r="E49" i="28"/>
  <c r="U49" i="28" s="1"/>
  <c r="S48" i="28"/>
  <c r="R48" i="28"/>
  <c r="Q48" i="28"/>
  <c r="P48" i="28"/>
  <c r="E48" i="28"/>
  <c r="T48" i="28" s="1"/>
  <c r="U47" i="28"/>
  <c r="T47" i="28"/>
  <c r="S47" i="28"/>
  <c r="R47" i="28"/>
  <c r="Q47" i="28"/>
  <c r="P47" i="28"/>
  <c r="E47" i="28"/>
  <c r="S46" i="28"/>
  <c r="R46" i="28"/>
  <c r="Q46" i="28"/>
  <c r="P46" i="28"/>
  <c r="E46" i="28"/>
  <c r="U46" i="28" s="1"/>
  <c r="S45" i="28"/>
  <c r="R45" i="28"/>
  <c r="Q45" i="28"/>
  <c r="P45" i="28"/>
  <c r="E45" i="28"/>
  <c r="U45" i="28" s="1"/>
  <c r="T44" i="28"/>
  <c r="S44" i="28"/>
  <c r="R44" i="28"/>
  <c r="Q44" i="28"/>
  <c r="P44" i="28"/>
  <c r="E44" i="28"/>
  <c r="U43" i="28"/>
  <c r="S43" i="28"/>
  <c r="R43" i="28"/>
  <c r="Q43" i="28"/>
  <c r="P43" i="28"/>
  <c r="E43" i="28"/>
  <c r="T43" i="28" s="1"/>
  <c r="O41" i="28"/>
  <c r="N41" i="28"/>
  <c r="M41" i="28"/>
  <c r="L41" i="28"/>
  <c r="K41" i="28"/>
  <c r="J41" i="28"/>
  <c r="I41" i="28"/>
  <c r="H41" i="28"/>
  <c r="R41" i="28" s="1"/>
  <c r="G41" i="28"/>
  <c r="F41" i="28"/>
  <c r="E41" i="28"/>
  <c r="C41" i="28"/>
  <c r="B41" i="28"/>
  <c r="S40" i="28"/>
  <c r="R40" i="28"/>
  <c r="Q40" i="28"/>
  <c r="P40" i="28"/>
  <c r="E40" i="28"/>
  <c r="S39" i="28"/>
  <c r="R39" i="28"/>
  <c r="Q39" i="28"/>
  <c r="P39" i="28"/>
  <c r="E39" i="28"/>
  <c r="T39" i="28" s="1"/>
  <c r="S38" i="28"/>
  <c r="R38" i="28"/>
  <c r="Q38" i="28"/>
  <c r="P38" i="28"/>
  <c r="E38" i="28"/>
  <c r="U38" i="28" s="1"/>
  <c r="S37" i="28"/>
  <c r="R37" i="28"/>
  <c r="Q37" i="28"/>
  <c r="P37" i="28"/>
  <c r="E37" i="28"/>
  <c r="T36" i="28"/>
  <c r="S36" i="28"/>
  <c r="R36" i="28"/>
  <c r="Q36" i="28"/>
  <c r="P36" i="28"/>
  <c r="E36" i="28"/>
  <c r="U36" i="28" s="1"/>
  <c r="O34" i="28"/>
  <c r="N34" i="28"/>
  <c r="M34" i="28"/>
  <c r="L34" i="28"/>
  <c r="K34" i="28"/>
  <c r="J34" i="28"/>
  <c r="R34" i="28" s="1"/>
  <c r="I34" i="28"/>
  <c r="S34" i="28" s="1"/>
  <c r="H34" i="28"/>
  <c r="G34" i="28"/>
  <c r="F34" i="28"/>
  <c r="C34" i="28"/>
  <c r="B34" i="28"/>
  <c r="S33" i="28"/>
  <c r="R33" i="28"/>
  <c r="Q33" i="28"/>
  <c r="P33" i="28"/>
  <c r="E33" i="28"/>
  <c r="U33" i="28" s="1"/>
  <c r="O31" i="28"/>
  <c r="N31" i="28"/>
  <c r="M31" i="28"/>
  <c r="L31" i="28"/>
  <c r="K31" i="28"/>
  <c r="J31" i="28"/>
  <c r="I31" i="28"/>
  <c r="S31" i="28" s="1"/>
  <c r="H31" i="28"/>
  <c r="G31" i="28"/>
  <c r="F31" i="28"/>
  <c r="C31" i="28"/>
  <c r="B31" i="28"/>
  <c r="U30" i="28"/>
  <c r="S30" i="28"/>
  <c r="R30" i="28"/>
  <c r="Q30" i="28"/>
  <c r="P30" i="28"/>
  <c r="E30" i="28"/>
  <c r="T30" i="28" s="1"/>
  <c r="T29" i="28"/>
  <c r="S29" i="28"/>
  <c r="R29" i="28"/>
  <c r="Q29" i="28"/>
  <c r="P29" i="28"/>
  <c r="E29" i="28"/>
  <c r="U29" i="28" s="1"/>
  <c r="U28" i="28"/>
  <c r="S28" i="28"/>
  <c r="R28" i="28"/>
  <c r="Q28" i="28"/>
  <c r="P28" i="28"/>
  <c r="E28" i="28"/>
  <c r="T28" i="28" s="1"/>
  <c r="S27" i="28"/>
  <c r="R27" i="28"/>
  <c r="Q27" i="28"/>
  <c r="P27" i="28"/>
  <c r="E27" i="28"/>
  <c r="U27" i="28" s="1"/>
  <c r="O25" i="28"/>
  <c r="N25" i="28"/>
  <c r="M25" i="28"/>
  <c r="L25" i="28"/>
  <c r="K25" i="28"/>
  <c r="J25" i="28"/>
  <c r="I25" i="28"/>
  <c r="S25" i="28" s="1"/>
  <c r="H25" i="28"/>
  <c r="R25" i="28" s="1"/>
  <c r="G25" i="28"/>
  <c r="F25" i="28"/>
  <c r="C25" i="28"/>
  <c r="B25" i="28"/>
  <c r="E25" i="28" s="1"/>
  <c r="S24" i="28"/>
  <c r="R24" i="28"/>
  <c r="Q24" i="28"/>
  <c r="P24" i="28"/>
  <c r="E24" i="28"/>
  <c r="U24" i="28" s="1"/>
  <c r="S23" i="28"/>
  <c r="R23" i="28"/>
  <c r="Q23" i="28"/>
  <c r="P23" i="28"/>
  <c r="E23" i="28"/>
  <c r="T23" i="28" s="1"/>
  <c r="S22" i="28"/>
  <c r="R22" i="28"/>
  <c r="Q22" i="28"/>
  <c r="P22" i="28"/>
  <c r="E22" i="28"/>
  <c r="T22" i="28" s="1"/>
  <c r="S21" i="28"/>
  <c r="R21" i="28"/>
  <c r="Q21" i="28"/>
  <c r="P21" i="28"/>
  <c r="E21" i="28"/>
  <c r="S20" i="28"/>
  <c r="R20" i="28"/>
  <c r="Q20" i="28"/>
  <c r="P20" i="28"/>
  <c r="E20" i="28"/>
  <c r="T20" i="28" s="1"/>
  <c r="S19" i="28"/>
  <c r="R19" i="28"/>
  <c r="Q19" i="28"/>
  <c r="P19" i="28"/>
  <c r="E19" i="28"/>
  <c r="U19" i="28" s="1"/>
  <c r="S18" i="28"/>
  <c r="R18" i="28"/>
  <c r="Q18" i="28"/>
  <c r="P18" i="28"/>
  <c r="E18" i="28"/>
  <c r="O16" i="28"/>
  <c r="N16" i="28"/>
  <c r="M16" i="28"/>
  <c r="L16" i="28"/>
  <c r="K16" i="28"/>
  <c r="J16" i="28"/>
  <c r="I16" i="28"/>
  <c r="H16" i="28"/>
  <c r="R16" i="28" s="1"/>
  <c r="G16" i="28"/>
  <c r="F16" i="28"/>
  <c r="C16" i="28"/>
  <c r="B16" i="28"/>
  <c r="E16" i="28" s="1"/>
  <c r="U15" i="28"/>
  <c r="T15" i="28"/>
  <c r="S15" i="28"/>
  <c r="R15" i="28"/>
  <c r="Q15" i="28"/>
  <c r="P15" i="28"/>
  <c r="E15" i="28"/>
  <c r="U14" i="28"/>
  <c r="T14" i="28"/>
  <c r="S14" i="28"/>
  <c r="R14" i="28"/>
  <c r="Q14" i="28"/>
  <c r="P14" i="28"/>
  <c r="E14" i="28"/>
  <c r="S13" i="28"/>
  <c r="R13" i="28"/>
  <c r="Q13" i="28"/>
  <c r="P13" i="28"/>
  <c r="E13" i="28"/>
  <c r="U13" i="28" s="1"/>
  <c r="U12" i="28"/>
  <c r="S12" i="28"/>
  <c r="R12" i="28"/>
  <c r="Q12" i="28"/>
  <c r="P12" i="28"/>
  <c r="E12" i="28"/>
  <c r="T12" i="28" s="1"/>
  <c r="S11" i="28"/>
  <c r="R11" i="28"/>
  <c r="Q11" i="28"/>
  <c r="P11" i="28"/>
  <c r="E11" i="28"/>
  <c r="T11" i="28" s="1"/>
  <c r="S10" i="28"/>
  <c r="R10" i="28"/>
  <c r="Q10" i="28"/>
  <c r="P10" i="28"/>
  <c r="E10" i="28"/>
  <c r="U9" i="28"/>
  <c r="S9" i="28"/>
  <c r="R9" i="28"/>
  <c r="Q9" i="28"/>
  <c r="P9" i="28"/>
  <c r="E9" i="28"/>
  <c r="T9" i="28" s="1"/>
  <c r="U96" i="27"/>
  <c r="S96" i="27"/>
  <c r="R96" i="27"/>
  <c r="Q96" i="27"/>
  <c r="P96" i="27"/>
  <c r="E96" i="27"/>
  <c r="T96" i="27" s="1"/>
  <c r="U95" i="27"/>
  <c r="T95" i="27"/>
  <c r="S95" i="27"/>
  <c r="R95" i="27"/>
  <c r="Q95" i="27"/>
  <c r="P95" i="27"/>
  <c r="E95" i="27"/>
  <c r="U94" i="27"/>
  <c r="S94" i="27"/>
  <c r="R94" i="27"/>
  <c r="Q94" i="27"/>
  <c r="P94" i="27"/>
  <c r="E94" i="27"/>
  <c r="T94" i="27" s="1"/>
  <c r="S93" i="27"/>
  <c r="R93" i="27"/>
  <c r="Q93" i="27"/>
  <c r="P93" i="27"/>
  <c r="E93" i="27"/>
  <c r="U93" i="27" s="1"/>
  <c r="S92" i="27"/>
  <c r="R92" i="27"/>
  <c r="Q92" i="27"/>
  <c r="P92" i="27"/>
  <c r="E92" i="27"/>
  <c r="S91" i="27"/>
  <c r="R91" i="27"/>
  <c r="Q91" i="27"/>
  <c r="P91" i="27"/>
  <c r="E91" i="27"/>
  <c r="S90" i="27"/>
  <c r="R90" i="27"/>
  <c r="Q90" i="27"/>
  <c r="P90" i="27"/>
  <c r="E90" i="27"/>
  <c r="S89" i="27"/>
  <c r="R89" i="27"/>
  <c r="Q89" i="27"/>
  <c r="P89" i="27"/>
  <c r="E89" i="27"/>
  <c r="T88" i="27"/>
  <c r="S88" i="27"/>
  <c r="R88" i="27"/>
  <c r="Q88" i="27"/>
  <c r="P88" i="27"/>
  <c r="E88" i="27"/>
  <c r="U88" i="27" s="1"/>
  <c r="S86" i="27"/>
  <c r="R86" i="27"/>
  <c r="Q86" i="27"/>
  <c r="P86" i="27"/>
  <c r="E86" i="27"/>
  <c r="U86" i="27" s="1"/>
  <c r="O74" i="27"/>
  <c r="N74" i="27"/>
  <c r="M74" i="27"/>
  <c r="L74" i="27"/>
  <c r="K74" i="27"/>
  <c r="J74" i="27"/>
  <c r="I74" i="27"/>
  <c r="S74" i="27" s="1"/>
  <c r="H74" i="27"/>
  <c r="G74" i="27"/>
  <c r="F74" i="27"/>
  <c r="C74" i="27"/>
  <c r="B74" i="27"/>
  <c r="O73" i="27"/>
  <c r="N73" i="27"/>
  <c r="M73" i="27"/>
  <c r="L73" i="27"/>
  <c r="K73" i="27"/>
  <c r="J73" i="27"/>
  <c r="I73" i="27"/>
  <c r="S73" i="27" s="1"/>
  <c r="H73" i="27"/>
  <c r="G73" i="27"/>
  <c r="F73" i="27"/>
  <c r="C73" i="27"/>
  <c r="B73" i="27"/>
  <c r="E73" i="27" s="1"/>
  <c r="O72" i="27"/>
  <c r="N72" i="27"/>
  <c r="M72" i="27"/>
  <c r="L72" i="27"/>
  <c r="K72" i="27"/>
  <c r="J72" i="27"/>
  <c r="I72" i="27"/>
  <c r="H72" i="27"/>
  <c r="R72" i="27" s="1"/>
  <c r="G72" i="27"/>
  <c r="F72" i="27"/>
  <c r="C72" i="27"/>
  <c r="B72" i="27"/>
  <c r="S71" i="27"/>
  <c r="R71" i="27"/>
  <c r="Q71" i="27"/>
  <c r="P71" i="27"/>
  <c r="E71" i="27"/>
  <c r="T71" i="27" s="1"/>
  <c r="S70" i="27"/>
  <c r="R70" i="27"/>
  <c r="Q70" i="27"/>
  <c r="P70" i="27"/>
  <c r="E70" i="27"/>
  <c r="O68" i="27"/>
  <c r="N68" i="27"/>
  <c r="M68" i="27"/>
  <c r="L68" i="27"/>
  <c r="K68" i="27"/>
  <c r="J68" i="27"/>
  <c r="I68" i="27"/>
  <c r="S68" i="27" s="1"/>
  <c r="H68" i="27"/>
  <c r="R68" i="27" s="1"/>
  <c r="G68" i="27"/>
  <c r="F68" i="27"/>
  <c r="C68" i="27"/>
  <c r="B68" i="27"/>
  <c r="O67" i="27"/>
  <c r="N67" i="27"/>
  <c r="M67" i="27"/>
  <c r="L67" i="27"/>
  <c r="K67" i="27"/>
  <c r="J67" i="27"/>
  <c r="I67" i="27"/>
  <c r="S67" i="27" s="1"/>
  <c r="H67" i="27"/>
  <c r="R67" i="27" s="1"/>
  <c r="G67" i="27"/>
  <c r="F67" i="27"/>
  <c r="C67" i="27"/>
  <c r="B67" i="27"/>
  <c r="E67" i="27" s="1"/>
  <c r="S66" i="27"/>
  <c r="R66" i="27"/>
  <c r="Q66" i="27"/>
  <c r="P66" i="27"/>
  <c r="E66" i="27"/>
  <c r="T65" i="27"/>
  <c r="S65" i="27"/>
  <c r="R65" i="27"/>
  <c r="Q65" i="27"/>
  <c r="P65" i="27"/>
  <c r="E65" i="27"/>
  <c r="U65" i="27" s="1"/>
  <c r="U64" i="27"/>
  <c r="S64" i="27"/>
  <c r="R64" i="27"/>
  <c r="Q64" i="27"/>
  <c r="P64" i="27"/>
  <c r="E64" i="27"/>
  <c r="T64" i="27" s="1"/>
  <c r="U63" i="27"/>
  <c r="T63" i="27"/>
  <c r="S63" i="27"/>
  <c r="R63" i="27"/>
  <c r="Q63" i="27"/>
  <c r="P63" i="27"/>
  <c r="E63" i="27"/>
  <c r="T62" i="27"/>
  <c r="S62" i="27"/>
  <c r="R62" i="27"/>
  <c r="Q62" i="27"/>
  <c r="P62" i="27"/>
  <c r="E62" i="27"/>
  <c r="O60" i="27"/>
  <c r="N60" i="27"/>
  <c r="M60" i="27"/>
  <c r="L60" i="27"/>
  <c r="K60" i="27"/>
  <c r="J60" i="27"/>
  <c r="I60" i="27"/>
  <c r="S60" i="27" s="1"/>
  <c r="H60" i="27"/>
  <c r="R60" i="27" s="1"/>
  <c r="C60" i="27"/>
  <c r="B60" i="27"/>
  <c r="S59" i="27"/>
  <c r="R59" i="27"/>
  <c r="Q59" i="27"/>
  <c r="P59" i="27"/>
  <c r="E59" i="27"/>
  <c r="S58" i="27"/>
  <c r="R58" i="27"/>
  <c r="Q58" i="27"/>
  <c r="P58" i="27"/>
  <c r="E58" i="27"/>
  <c r="U57" i="27"/>
  <c r="S57" i="27"/>
  <c r="R57" i="27"/>
  <c r="Q57" i="27"/>
  <c r="P57" i="27"/>
  <c r="E57" i="27"/>
  <c r="T57" i="27" s="1"/>
  <c r="T56" i="27"/>
  <c r="S56" i="27"/>
  <c r="R56" i="27"/>
  <c r="Q56" i="27"/>
  <c r="P56" i="27"/>
  <c r="E56" i="27"/>
  <c r="U56" i="27" s="1"/>
  <c r="O54" i="27"/>
  <c r="N54" i="27"/>
  <c r="M54" i="27"/>
  <c r="L54" i="27"/>
  <c r="K54" i="27"/>
  <c r="J54" i="27"/>
  <c r="I54" i="27"/>
  <c r="S54" i="27" s="1"/>
  <c r="H54" i="27"/>
  <c r="R54" i="27" s="1"/>
  <c r="G54" i="27"/>
  <c r="F54" i="27"/>
  <c r="C54" i="27"/>
  <c r="B54" i="27"/>
  <c r="S53" i="27"/>
  <c r="R53" i="27"/>
  <c r="Q53" i="27"/>
  <c r="P53" i="27"/>
  <c r="E53" i="27"/>
  <c r="U53" i="27" s="1"/>
  <c r="U52" i="27"/>
  <c r="S52" i="27"/>
  <c r="R52" i="27"/>
  <c r="Q52" i="27"/>
  <c r="P52" i="27"/>
  <c r="E52" i="27"/>
  <c r="T52" i="27" s="1"/>
  <c r="T51" i="27"/>
  <c r="S51" i="27"/>
  <c r="R51" i="27"/>
  <c r="Q51" i="27"/>
  <c r="P51" i="27"/>
  <c r="E51" i="27"/>
  <c r="U51" i="27" s="1"/>
  <c r="S50" i="27"/>
  <c r="R50" i="27"/>
  <c r="Q50" i="27"/>
  <c r="P50" i="27"/>
  <c r="E50" i="27"/>
  <c r="U50" i="27" s="1"/>
  <c r="U49" i="27"/>
  <c r="S49" i="27"/>
  <c r="R49" i="27"/>
  <c r="Q49" i="27"/>
  <c r="P49" i="27"/>
  <c r="E49" i="27"/>
  <c r="T49" i="27" s="1"/>
  <c r="S48" i="27"/>
  <c r="R48" i="27"/>
  <c r="Q48" i="27"/>
  <c r="P48" i="27"/>
  <c r="E48" i="27"/>
  <c r="S47" i="27"/>
  <c r="R47" i="27"/>
  <c r="Q47" i="27"/>
  <c r="P47" i="27"/>
  <c r="E47" i="27"/>
  <c r="S46" i="27"/>
  <c r="R46" i="27"/>
  <c r="Q46" i="27"/>
  <c r="P46" i="27"/>
  <c r="E46" i="27"/>
  <c r="T46" i="27" s="1"/>
  <c r="T45" i="27"/>
  <c r="S45" i="27"/>
  <c r="R45" i="27"/>
  <c r="Q45" i="27"/>
  <c r="P45" i="27"/>
  <c r="E45" i="27"/>
  <c r="U45" i="27" s="1"/>
  <c r="U44" i="27"/>
  <c r="S44" i="27"/>
  <c r="R44" i="27"/>
  <c r="Q44" i="27"/>
  <c r="P44" i="27"/>
  <c r="E44" i="27"/>
  <c r="T44" i="27" s="1"/>
  <c r="T43" i="27"/>
  <c r="S43" i="27"/>
  <c r="R43" i="27"/>
  <c r="Q43" i="27"/>
  <c r="P43" i="27"/>
  <c r="E43" i="27"/>
  <c r="U43" i="27" s="1"/>
  <c r="O41" i="27"/>
  <c r="N41" i="27"/>
  <c r="M41" i="27"/>
  <c r="L41" i="27"/>
  <c r="K41" i="27"/>
  <c r="J41" i="27"/>
  <c r="I41" i="27"/>
  <c r="S41" i="27" s="1"/>
  <c r="H41" i="27"/>
  <c r="G41" i="27"/>
  <c r="F41" i="27"/>
  <c r="C41" i="27"/>
  <c r="B41" i="27"/>
  <c r="U40" i="27"/>
  <c r="T40" i="27"/>
  <c r="S40" i="27"/>
  <c r="R40" i="27"/>
  <c r="Q40" i="27"/>
  <c r="P40" i="27"/>
  <c r="E40" i="27"/>
  <c r="T39" i="27"/>
  <c r="S39" i="27"/>
  <c r="R39" i="27"/>
  <c r="Q39" i="27"/>
  <c r="P39" i="27"/>
  <c r="E39" i="27"/>
  <c r="U39" i="27" s="1"/>
  <c r="U38" i="27"/>
  <c r="S38" i="27"/>
  <c r="R38" i="27"/>
  <c r="Q38" i="27"/>
  <c r="P38" i="27"/>
  <c r="E38" i="27"/>
  <c r="T38" i="27" s="1"/>
  <c r="S37" i="27"/>
  <c r="R37" i="27"/>
  <c r="Q37" i="27"/>
  <c r="P37" i="27"/>
  <c r="E37" i="27"/>
  <c r="U37" i="27" s="1"/>
  <c r="S36" i="27"/>
  <c r="R36" i="27"/>
  <c r="Q36" i="27"/>
  <c r="P36" i="27"/>
  <c r="E36" i="27"/>
  <c r="S34" i="27"/>
  <c r="O34" i="27"/>
  <c r="N34" i="27"/>
  <c r="M34" i="27"/>
  <c r="L34" i="27"/>
  <c r="K34" i="27"/>
  <c r="J34" i="27"/>
  <c r="I34" i="27"/>
  <c r="H34" i="27"/>
  <c r="R34" i="27" s="1"/>
  <c r="G34" i="27"/>
  <c r="F34" i="27"/>
  <c r="C34" i="27"/>
  <c r="B34" i="27"/>
  <c r="E34" i="27" s="1"/>
  <c r="S33" i="27"/>
  <c r="R33" i="27"/>
  <c r="Q33" i="27"/>
  <c r="P33" i="27"/>
  <c r="E33" i="27"/>
  <c r="S31" i="27"/>
  <c r="O31" i="27"/>
  <c r="N31" i="27"/>
  <c r="M31" i="27"/>
  <c r="L31" i="27"/>
  <c r="K31" i="27"/>
  <c r="J31" i="27"/>
  <c r="I31" i="27"/>
  <c r="H31" i="27"/>
  <c r="R31" i="27" s="1"/>
  <c r="G31" i="27"/>
  <c r="F31" i="27"/>
  <c r="C31" i="27"/>
  <c r="B31" i="27"/>
  <c r="S30" i="27"/>
  <c r="R30" i="27"/>
  <c r="Q30" i="27"/>
  <c r="P30" i="27"/>
  <c r="E30" i="27"/>
  <c r="S29" i="27"/>
  <c r="R29" i="27"/>
  <c r="Q29" i="27"/>
  <c r="P29" i="27"/>
  <c r="E29" i="27"/>
  <c r="T29" i="27" s="1"/>
  <c r="T28" i="27"/>
  <c r="S28" i="27"/>
  <c r="R28" i="27"/>
  <c r="Q28" i="27"/>
  <c r="P28" i="27"/>
  <c r="E28" i="27"/>
  <c r="U28" i="27" s="1"/>
  <c r="S27" i="27"/>
  <c r="R27" i="27"/>
  <c r="Q27" i="27"/>
  <c r="P27" i="27"/>
  <c r="E27" i="27"/>
  <c r="U27" i="27" s="1"/>
  <c r="O25" i="27"/>
  <c r="N25" i="27"/>
  <c r="M25" i="27"/>
  <c r="L25" i="27"/>
  <c r="K25" i="27"/>
  <c r="J25" i="27"/>
  <c r="I25" i="27"/>
  <c r="S25" i="27" s="1"/>
  <c r="H25" i="27"/>
  <c r="P25" i="27" s="1"/>
  <c r="G25" i="27"/>
  <c r="F25" i="27"/>
  <c r="C25" i="27"/>
  <c r="E25" i="27" s="1"/>
  <c r="B25" i="27"/>
  <c r="S24" i="27"/>
  <c r="R24" i="27"/>
  <c r="Q24" i="27"/>
  <c r="P24" i="27"/>
  <c r="E24" i="27"/>
  <c r="U24" i="27" s="1"/>
  <c r="S23" i="27"/>
  <c r="R23" i="27"/>
  <c r="Q23" i="27"/>
  <c r="P23" i="27"/>
  <c r="E23" i="27"/>
  <c r="U23" i="27" s="1"/>
  <c r="U22" i="27"/>
  <c r="S22" i="27"/>
  <c r="R22" i="27"/>
  <c r="Q22" i="27"/>
  <c r="P22" i="27"/>
  <c r="E22" i="27"/>
  <c r="T22" i="27" s="1"/>
  <c r="U21" i="27"/>
  <c r="S21" i="27"/>
  <c r="R21" i="27"/>
  <c r="Q21" i="27"/>
  <c r="P21" i="27"/>
  <c r="E21" i="27"/>
  <c r="T21" i="27" s="1"/>
  <c r="S20" i="27"/>
  <c r="R20" i="27"/>
  <c r="Q20" i="27"/>
  <c r="P20" i="27"/>
  <c r="E20" i="27"/>
  <c r="U20" i="27" s="1"/>
  <c r="S19" i="27"/>
  <c r="R19" i="27"/>
  <c r="Q19" i="27"/>
  <c r="P19" i="27"/>
  <c r="E19" i="27"/>
  <c r="U19" i="27" s="1"/>
  <c r="S18" i="27"/>
  <c r="R18" i="27"/>
  <c r="Q18" i="27"/>
  <c r="P18" i="27"/>
  <c r="E18" i="27"/>
  <c r="U18" i="27" s="1"/>
  <c r="S16" i="27"/>
  <c r="O16" i="27"/>
  <c r="N16" i="27"/>
  <c r="M16" i="27"/>
  <c r="L16" i="27"/>
  <c r="K16" i="27"/>
  <c r="J16" i="27"/>
  <c r="I16" i="27"/>
  <c r="Q16" i="27" s="1"/>
  <c r="H16" i="27"/>
  <c r="R16" i="27" s="1"/>
  <c r="G16" i="27"/>
  <c r="F16" i="27"/>
  <c r="C16" i="27"/>
  <c r="B16" i="27"/>
  <c r="E16" i="27" s="1"/>
  <c r="S15" i="27"/>
  <c r="R15" i="27"/>
  <c r="Q15" i="27"/>
  <c r="P15" i="27"/>
  <c r="E15" i="27"/>
  <c r="U15" i="27" s="1"/>
  <c r="S14" i="27"/>
  <c r="R14" i="27"/>
  <c r="Q14" i="27"/>
  <c r="P14" i="27"/>
  <c r="E14" i="27"/>
  <c r="S13" i="27"/>
  <c r="R13" i="27"/>
  <c r="Q13" i="27"/>
  <c r="P13" i="27"/>
  <c r="E13" i="27"/>
  <c r="U13" i="27" s="1"/>
  <c r="S12" i="27"/>
  <c r="R12" i="27"/>
  <c r="Q12" i="27"/>
  <c r="P12" i="27"/>
  <c r="E12" i="27"/>
  <c r="U12" i="27" s="1"/>
  <c r="S11" i="27"/>
  <c r="R11" i="27"/>
  <c r="Q11" i="27"/>
  <c r="P11" i="27"/>
  <c r="E11" i="27"/>
  <c r="S10" i="27"/>
  <c r="R10" i="27"/>
  <c r="Q10" i="27"/>
  <c r="P10" i="27"/>
  <c r="E10" i="27"/>
  <c r="T10" i="27" s="1"/>
  <c r="U9" i="27"/>
  <c r="T9" i="27"/>
  <c r="S9" i="27"/>
  <c r="R9" i="27"/>
  <c r="Q9" i="27"/>
  <c r="P9" i="27"/>
  <c r="E9" i="27"/>
  <c r="T96" i="26"/>
  <c r="S96" i="26"/>
  <c r="R96" i="26"/>
  <c r="Q96" i="26"/>
  <c r="P96" i="26"/>
  <c r="E96" i="26"/>
  <c r="S95" i="26"/>
  <c r="R95" i="26"/>
  <c r="Q95" i="26"/>
  <c r="P95" i="26"/>
  <c r="E95" i="26"/>
  <c r="U95" i="26" s="1"/>
  <c r="S94" i="26"/>
  <c r="R94" i="26"/>
  <c r="Q94" i="26"/>
  <c r="P94" i="26"/>
  <c r="E94" i="26"/>
  <c r="T94" i="26" s="1"/>
  <c r="S93" i="26"/>
  <c r="R93" i="26"/>
  <c r="Q93" i="26"/>
  <c r="P93" i="26"/>
  <c r="E93" i="26"/>
  <c r="S92" i="26"/>
  <c r="R92" i="26"/>
  <c r="Q92" i="26"/>
  <c r="P92" i="26"/>
  <c r="E92" i="26"/>
  <c r="U92" i="26" s="1"/>
  <c r="S91" i="26"/>
  <c r="R91" i="26"/>
  <c r="Q91" i="26"/>
  <c r="P91" i="26"/>
  <c r="E91" i="26"/>
  <c r="T91" i="26" s="1"/>
  <c r="U90" i="26"/>
  <c r="T90" i="26"/>
  <c r="S90" i="26"/>
  <c r="R90" i="26"/>
  <c r="Q90" i="26"/>
  <c r="P90" i="26"/>
  <c r="E90" i="26"/>
  <c r="U89" i="26"/>
  <c r="T89" i="26"/>
  <c r="S89" i="26"/>
  <c r="R89" i="26"/>
  <c r="Q89" i="26"/>
  <c r="P89" i="26"/>
  <c r="E89" i="26"/>
  <c r="S88" i="26"/>
  <c r="R88" i="26"/>
  <c r="Q88" i="26"/>
  <c r="P88" i="26"/>
  <c r="E88" i="26"/>
  <c r="U88" i="26" s="1"/>
  <c r="S86" i="26"/>
  <c r="R86" i="26"/>
  <c r="Q86" i="26"/>
  <c r="P86" i="26"/>
  <c r="E86" i="26"/>
  <c r="U86" i="26" s="1"/>
  <c r="O74" i="26"/>
  <c r="N74" i="26"/>
  <c r="M74" i="26"/>
  <c r="L74" i="26"/>
  <c r="K74" i="26"/>
  <c r="J74" i="26"/>
  <c r="I74" i="26"/>
  <c r="H74" i="26"/>
  <c r="R74" i="26" s="1"/>
  <c r="G74" i="26"/>
  <c r="F74" i="26"/>
  <c r="C74" i="26"/>
  <c r="B74" i="26"/>
  <c r="O73" i="26"/>
  <c r="N73" i="26"/>
  <c r="M73" i="26"/>
  <c r="L73" i="26"/>
  <c r="K73" i="26"/>
  <c r="J73" i="26"/>
  <c r="I73" i="26"/>
  <c r="H73" i="26"/>
  <c r="R73" i="26" s="1"/>
  <c r="G73" i="26"/>
  <c r="F73" i="26"/>
  <c r="C73" i="26"/>
  <c r="E73" i="26" s="1"/>
  <c r="B73" i="26"/>
  <c r="O72" i="26"/>
  <c r="N72" i="26"/>
  <c r="M72" i="26"/>
  <c r="L72" i="26"/>
  <c r="K72" i="26"/>
  <c r="J72" i="26"/>
  <c r="I72" i="26"/>
  <c r="S72" i="26" s="1"/>
  <c r="H72" i="26"/>
  <c r="R72" i="26" s="1"/>
  <c r="G72" i="26"/>
  <c r="F72" i="26"/>
  <c r="C72" i="26"/>
  <c r="E72" i="26" s="1"/>
  <c r="B72" i="26"/>
  <c r="T71" i="26"/>
  <c r="S71" i="26"/>
  <c r="R71" i="26"/>
  <c r="Q71" i="26"/>
  <c r="P71" i="26"/>
  <c r="E71" i="26"/>
  <c r="U71" i="26" s="1"/>
  <c r="S70" i="26"/>
  <c r="R70" i="26"/>
  <c r="Q70" i="26"/>
  <c r="P70" i="26"/>
  <c r="E70" i="26"/>
  <c r="U70" i="26" s="1"/>
  <c r="O68" i="26"/>
  <c r="N68" i="26"/>
  <c r="M68" i="26"/>
  <c r="L68" i="26"/>
  <c r="K68" i="26"/>
  <c r="J68" i="26"/>
  <c r="I68" i="26"/>
  <c r="S68" i="26" s="1"/>
  <c r="H68" i="26"/>
  <c r="R68" i="26" s="1"/>
  <c r="G68" i="26"/>
  <c r="F68" i="26"/>
  <c r="C68" i="26"/>
  <c r="B68" i="26"/>
  <c r="O67" i="26"/>
  <c r="N67" i="26"/>
  <c r="M67" i="26"/>
  <c r="L67" i="26"/>
  <c r="K67" i="26"/>
  <c r="J67" i="26"/>
  <c r="I67" i="26"/>
  <c r="S67" i="26" s="1"/>
  <c r="H67" i="26"/>
  <c r="R67" i="26" s="1"/>
  <c r="G67" i="26"/>
  <c r="F67" i="26"/>
  <c r="C67" i="26"/>
  <c r="E67" i="26" s="1"/>
  <c r="B67" i="26"/>
  <c r="S66" i="26"/>
  <c r="R66" i="26"/>
  <c r="Q66" i="26"/>
  <c r="P66" i="26"/>
  <c r="E66" i="26"/>
  <c r="S65" i="26"/>
  <c r="R65" i="26"/>
  <c r="Q65" i="26"/>
  <c r="P65" i="26"/>
  <c r="E65" i="26"/>
  <c r="U65" i="26" s="1"/>
  <c r="S64" i="26"/>
  <c r="R64" i="26"/>
  <c r="Q64" i="26"/>
  <c r="P64" i="26"/>
  <c r="E64" i="26"/>
  <c r="U64" i="26" s="1"/>
  <c r="S63" i="26"/>
  <c r="R63" i="26"/>
  <c r="Q63" i="26"/>
  <c r="P63" i="26"/>
  <c r="E63" i="26"/>
  <c r="S62" i="26"/>
  <c r="R62" i="26"/>
  <c r="Q62" i="26"/>
  <c r="P62" i="26"/>
  <c r="E62" i="26"/>
  <c r="O60" i="26"/>
  <c r="N60" i="26"/>
  <c r="M60" i="26"/>
  <c r="L60" i="26"/>
  <c r="K60" i="26"/>
  <c r="J60" i="26"/>
  <c r="I60" i="26"/>
  <c r="S60" i="26" s="1"/>
  <c r="H60" i="26"/>
  <c r="C60" i="26"/>
  <c r="B60" i="26"/>
  <c r="U59" i="26"/>
  <c r="S59" i="26"/>
  <c r="R59" i="26"/>
  <c r="Q59" i="26"/>
  <c r="P59" i="26"/>
  <c r="E59" i="26"/>
  <c r="T59" i="26" s="1"/>
  <c r="U58" i="26"/>
  <c r="T58" i="26"/>
  <c r="S58" i="26"/>
  <c r="R58" i="26"/>
  <c r="Q58" i="26"/>
  <c r="P58" i="26"/>
  <c r="E58" i="26"/>
  <c r="T57" i="26"/>
  <c r="S57" i="26"/>
  <c r="R57" i="26"/>
  <c r="Q57" i="26"/>
  <c r="P57" i="26"/>
  <c r="E57" i="26"/>
  <c r="U57" i="26" s="1"/>
  <c r="S56" i="26"/>
  <c r="R56" i="26"/>
  <c r="Q56" i="26"/>
  <c r="P56" i="26"/>
  <c r="E56" i="26"/>
  <c r="U56" i="26" s="1"/>
  <c r="O54" i="26"/>
  <c r="N54" i="26"/>
  <c r="M54" i="26"/>
  <c r="L54" i="26"/>
  <c r="K54" i="26"/>
  <c r="J54" i="26"/>
  <c r="I54" i="26"/>
  <c r="S54" i="26" s="1"/>
  <c r="H54" i="26"/>
  <c r="R54" i="26" s="1"/>
  <c r="G54" i="26"/>
  <c r="F54" i="26"/>
  <c r="C54" i="26"/>
  <c r="B54" i="26"/>
  <c r="S53" i="26"/>
  <c r="R53" i="26"/>
  <c r="Q53" i="26"/>
  <c r="P53" i="26"/>
  <c r="E53" i="26"/>
  <c r="U53" i="26" s="1"/>
  <c r="S52" i="26"/>
  <c r="R52" i="26"/>
  <c r="Q52" i="26"/>
  <c r="P52" i="26"/>
  <c r="E52" i="26"/>
  <c r="U52" i="26" s="1"/>
  <c r="U51" i="26"/>
  <c r="S51" i="26"/>
  <c r="R51" i="26"/>
  <c r="Q51" i="26"/>
  <c r="P51" i="26"/>
  <c r="E51" i="26"/>
  <c r="T51" i="26" s="1"/>
  <c r="S50" i="26"/>
  <c r="R50" i="26"/>
  <c r="Q50" i="26"/>
  <c r="P50" i="26"/>
  <c r="E50" i="26"/>
  <c r="U50" i="26" s="1"/>
  <c r="S49" i="26"/>
  <c r="R49" i="26"/>
  <c r="Q49" i="26"/>
  <c r="P49" i="26"/>
  <c r="E49" i="26"/>
  <c r="U49" i="26" s="1"/>
  <c r="U48" i="26"/>
  <c r="S48" i="26"/>
  <c r="R48" i="26"/>
  <c r="Q48" i="26"/>
  <c r="P48" i="26"/>
  <c r="E48" i="26"/>
  <c r="T48" i="26" s="1"/>
  <c r="T47" i="26"/>
  <c r="S47" i="26"/>
  <c r="R47" i="26"/>
  <c r="Q47" i="26"/>
  <c r="P47" i="26"/>
  <c r="E47" i="26"/>
  <c r="U47" i="26" s="1"/>
  <c r="S46" i="26"/>
  <c r="R46" i="26"/>
  <c r="Q46" i="26"/>
  <c r="P46" i="26"/>
  <c r="E46" i="26"/>
  <c r="U46" i="26" s="1"/>
  <c r="S45" i="26"/>
  <c r="R45" i="26"/>
  <c r="Q45" i="26"/>
  <c r="P45" i="26"/>
  <c r="E45" i="26"/>
  <c r="U45" i="26" s="1"/>
  <c r="S44" i="26"/>
  <c r="R44" i="26"/>
  <c r="Q44" i="26"/>
  <c r="P44" i="26"/>
  <c r="E44" i="26"/>
  <c r="U44" i="26" s="1"/>
  <c r="S43" i="26"/>
  <c r="R43" i="26"/>
  <c r="Q43" i="26"/>
  <c r="P43" i="26"/>
  <c r="E43" i="26"/>
  <c r="T43" i="26" s="1"/>
  <c r="O41" i="26"/>
  <c r="N41" i="26"/>
  <c r="M41" i="26"/>
  <c r="L41" i="26"/>
  <c r="K41" i="26"/>
  <c r="J41" i="26"/>
  <c r="I41" i="26"/>
  <c r="S41" i="26" s="1"/>
  <c r="H41" i="26"/>
  <c r="G41" i="26"/>
  <c r="F41" i="26"/>
  <c r="C41" i="26"/>
  <c r="B41" i="26"/>
  <c r="E41" i="26" s="1"/>
  <c r="S40" i="26"/>
  <c r="R40" i="26"/>
  <c r="Q40" i="26"/>
  <c r="P40" i="26"/>
  <c r="E40" i="26"/>
  <c r="T40" i="26" s="1"/>
  <c r="S39" i="26"/>
  <c r="R39" i="26"/>
  <c r="Q39" i="26"/>
  <c r="P39" i="26"/>
  <c r="E39" i="26"/>
  <c r="U39" i="26" s="1"/>
  <c r="S38" i="26"/>
  <c r="R38" i="26"/>
  <c r="Q38" i="26"/>
  <c r="P38" i="26"/>
  <c r="E38" i="26"/>
  <c r="U38" i="26" s="1"/>
  <c r="S37" i="26"/>
  <c r="R37" i="26"/>
  <c r="Q37" i="26"/>
  <c r="P37" i="26"/>
  <c r="E37" i="26"/>
  <c r="T37" i="26" s="1"/>
  <c r="T36" i="26"/>
  <c r="S36" i="26"/>
  <c r="R36" i="26"/>
  <c r="Q36" i="26"/>
  <c r="U36" i="26" s="1"/>
  <c r="P36" i="26"/>
  <c r="E36" i="26"/>
  <c r="O34" i="26"/>
  <c r="N34" i="26"/>
  <c r="M34" i="26"/>
  <c r="L34" i="26"/>
  <c r="K34" i="26"/>
  <c r="J34" i="26"/>
  <c r="R34" i="26" s="1"/>
  <c r="I34" i="26"/>
  <c r="S34" i="26" s="1"/>
  <c r="H34" i="26"/>
  <c r="G34" i="26"/>
  <c r="F34" i="26"/>
  <c r="C34" i="26"/>
  <c r="B34" i="26"/>
  <c r="E34" i="26" s="1"/>
  <c r="S33" i="26"/>
  <c r="R33" i="26"/>
  <c r="Q33" i="26"/>
  <c r="P33" i="26"/>
  <c r="E33" i="26"/>
  <c r="T33" i="26" s="1"/>
  <c r="O31" i="26"/>
  <c r="N31" i="26"/>
  <c r="M31" i="26"/>
  <c r="L31" i="26"/>
  <c r="K31" i="26"/>
  <c r="J31" i="26"/>
  <c r="I31" i="26"/>
  <c r="S31" i="26" s="1"/>
  <c r="H31" i="26"/>
  <c r="G31" i="26"/>
  <c r="F31" i="26"/>
  <c r="C31" i="26"/>
  <c r="B31" i="26"/>
  <c r="S30" i="26"/>
  <c r="R30" i="26"/>
  <c r="Q30" i="26"/>
  <c r="P30" i="26"/>
  <c r="E30" i="26"/>
  <c r="U30" i="26" s="1"/>
  <c r="U29" i="26"/>
  <c r="T29" i="26"/>
  <c r="S29" i="26"/>
  <c r="R29" i="26"/>
  <c r="Q29" i="26"/>
  <c r="P29" i="26"/>
  <c r="E29" i="26"/>
  <c r="S28" i="26"/>
  <c r="R28" i="26"/>
  <c r="Q28" i="26"/>
  <c r="P28" i="26"/>
  <c r="E28" i="26"/>
  <c r="U28" i="26" s="1"/>
  <c r="S27" i="26"/>
  <c r="R27" i="26"/>
  <c r="Q27" i="26"/>
  <c r="P27" i="26"/>
  <c r="E27" i="26"/>
  <c r="U27" i="26" s="1"/>
  <c r="O25" i="26"/>
  <c r="N25" i="26"/>
  <c r="M25" i="26"/>
  <c r="L25" i="26"/>
  <c r="K25" i="26"/>
  <c r="J25" i="26"/>
  <c r="I25" i="26"/>
  <c r="Q25" i="26" s="1"/>
  <c r="H25" i="26"/>
  <c r="R25" i="26" s="1"/>
  <c r="G25" i="26"/>
  <c r="F25" i="26"/>
  <c r="C25" i="26"/>
  <c r="B25" i="26"/>
  <c r="E25" i="26" s="1"/>
  <c r="S24" i="26"/>
  <c r="R24" i="26"/>
  <c r="Q24" i="26"/>
  <c r="P24" i="26"/>
  <c r="E24" i="26"/>
  <c r="U24" i="26" s="1"/>
  <c r="U23" i="26"/>
  <c r="S23" i="26"/>
  <c r="R23" i="26"/>
  <c r="Q23" i="26"/>
  <c r="P23" i="26"/>
  <c r="E23" i="26"/>
  <c r="T23" i="26" s="1"/>
  <c r="S22" i="26"/>
  <c r="R22" i="26"/>
  <c r="Q22" i="26"/>
  <c r="P22" i="26"/>
  <c r="E22" i="26"/>
  <c r="U22" i="26" s="1"/>
  <c r="S21" i="26"/>
  <c r="R21" i="26"/>
  <c r="Q21" i="26"/>
  <c r="P21" i="26"/>
  <c r="E21" i="26"/>
  <c r="U21" i="26" s="1"/>
  <c r="U20" i="26"/>
  <c r="S20" i="26"/>
  <c r="R20" i="26"/>
  <c r="Q20" i="26"/>
  <c r="P20" i="26"/>
  <c r="E20" i="26"/>
  <c r="T20" i="26" s="1"/>
  <c r="S19" i="26"/>
  <c r="R19" i="26"/>
  <c r="Q19" i="26"/>
  <c r="P19" i="26"/>
  <c r="E19" i="26"/>
  <c r="U19" i="26" s="1"/>
  <c r="U18" i="26"/>
  <c r="T18" i="26"/>
  <c r="S18" i="26"/>
  <c r="R18" i="26"/>
  <c r="Q18" i="26"/>
  <c r="P18" i="26"/>
  <c r="E18" i="26"/>
  <c r="O16" i="26"/>
  <c r="N16" i="26"/>
  <c r="M16" i="26"/>
  <c r="L16" i="26"/>
  <c r="K16" i="26"/>
  <c r="J16" i="26"/>
  <c r="I16" i="26"/>
  <c r="S16" i="26" s="1"/>
  <c r="H16" i="26"/>
  <c r="G16" i="26"/>
  <c r="F16" i="26"/>
  <c r="C16" i="26"/>
  <c r="B16" i="26"/>
  <c r="E16" i="26" s="1"/>
  <c r="U15" i="26"/>
  <c r="T15" i="26"/>
  <c r="S15" i="26"/>
  <c r="R15" i="26"/>
  <c r="Q15" i="26"/>
  <c r="P15" i="26"/>
  <c r="E15" i="26"/>
  <c r="S14" i="26"/>
  <c r="R14" i="26"/>
  <c r="Q14" i="26"/>
  <c r="P14" i="26"/>
  <c r="E14" i="26"/>
  <c r="U14" i="26" s="1"/>
  <c r="S13" i="26"/>
  <c r="R13" i="26"/>
  <c r="Q13" i="26"/>
  <c r="P13" i="26"/>
  <c r="E13" i="26"/>
  <c r="U13" i="26" s="1"/>
  <c r="U12" i="26"/>
  <c r="S12" i="26"/>
  <c r="R12" i="26"/>
  <c r="Q12" i="26"/>
  <c r="P12" i="26"/>
  <c r="E12" i="26"/>
  <c r="T12" i="26" s="1"/>
  <c r="S11" i="26"/>
  <c r="R11" i="26"/>
  <c r="Q11" i="26"/>
  <c r="P11" i="26"/>
  <c r="E11" i="26"/>
  <c r="U11" i="26" s="1"/>
  <c r="S10" i="26"/>
  <c r="R10" i="26"/>
  <c r="Q10" i="26"/>
  <c r="P10" i="26"/>
  <c r="E10" i="26"/>
  <c r="U10" i="26" s="1"/>
  <c r="U9" i="26"/>
  <c r="S9" i="26"/>
  <c r="R9" i="26"/>
  <c r="Q9" i="26"/>
  <c r="P9" i="26"/>
  <c r="E9" i="26"/>
  <c r="T96" i="25"/>
  <c r="S96" i="25"/>
  <c r="R96" i="25"/>
  <c r="Q96" i="25"/>
  <c r="P96" i="25"/>
  <c r="E96" i="25"/>
  <c r="S95" i="25"/>
  <c r="R95" i="25"/>
  <c r="Q95" i="25"/>
  <c r="P95" i="25"/>
  <c r="E95" i="25"/>
  <c r="U95" i="25" s="1"/>
  <c r="S94" i="25"/>
  <c r="R94" i="25"/>
  <c r="Q94" i="25"/>
  <c r="P94" i="25"/>
  <c r="E94" i="25"/>
  <c r="U94" i="25" s="1"/>
  <c r="S93" i="25"/>
  <c r="R93" i="25"/>
  <c r="Q93" i="25"/>
  <c r="P93" i="25"/>
  <c r="E93" i="25"/>
  <c r="S92" i="25"/>
  <c r="R92" i="25"/>
  <c r="Q92" i="25"/>
  <c r="P92" i="25"/>
  <c r="E92" i="25"/>
  <c r="T92" i="25" s="1"/>
  <c r="S91" i="25"/>
  <c r="R91" i="25"/>
  <c r="Q91" i="25"/>
  <c r="P91" i="25"/>
  <c r="E91" i="25"/>
  <c r="U91" i="25" s="1"/>
  <c r="S90" i="25"/>
  <c r="R90" i="25"/>
  <c r="Q90" i="25"/>
  <c r="P90" i="25"/>
  <c r="E90" i="25"/>
  <c r="U90" i="25" s="1"/>
  <c r="S89" i="25"/>
  <c r="R89" i="25"/>
  <c r="Q89" i="25"/>
  <c r="P89" i="25"/>
  <c r="E89" i="25"/>
  <c r="T89" i="25" s="1"/>
  <c r="U88" i="25"/>
  <c r="T88" i="25"/>
  <c r="S88" i="25"/>
  <c r="R88" i="25"/>
  <c r="Q88" i="25"/>
  <c r="P88" i="25"/>
  <c r="E88" i="25"/>
  <c r="U86" i="25"/>
  <c r="S86" i="25"/>
  <c r="R86" i="25"/>
  <c r="Q86" i="25"/>
  <c r="P86" i="25"/>
  <c r="E86" i="25"/>
  <c r="T86" i="25" s="1"/>
  <c r="O74" i="25"/>
  <c r="N74" i="25"/>
  <c r="M74" i="25"/>
  <c r="L74" i="25"/>
  <c r="K74" i="25"/>
  <c r="J74" i="25"/>
  <c r="I74" i="25"/>
  <c r="H74" i="25"/>
  <c r="R74" i="25" s="1"/>
  <c r="G74" i="25"/>
  <c r="F74" i="25"/>
  <c r="C74" i="25"/>
  <c r="B74" i="25"/>
  <c r="O73" i="25"/>
  <c r="N73" i="25"/>
  <c r="M73" i="25"/>
  <c r="L73" i="25"/>
  <c r="K73" i="25"/>
  <c r="J73" i="25"/>
  <c r="I73" i="25"/>
  <c r="H73" i="25"/>
  <c r="P73" i="25" s="1"/>
  <c r="G73" i="25"/>
  <c r="F73" i="25"/>
  <c r="C73" i="25"/>
  <c r="B73" i="25"/>
  <c r="O72" i="25"/>
  <c r="N72" i="25"/>
  <c r="M72" i="25"/>
  <c r="L72" i="25"/>
  <c r="K72" i="25"/>
  <c r="J72" i="25"/>
  <c r="I72" i="25"/>
  <c r="H72" i="25"/>
  <c r="G72" i="25"/>
  <c r="F72" i="25"/>
  <c r="C72" i="25"/>
  <c r="B72" i="25"/>
  <c r="S71" i="25"/>
  <c r="R71" i="25"/>
  <c r="Q71" i="25"/>
  <c r="P71" i="25"/>
  <c r="E71" i="25"/>
  <c r="T71" i="25" s="1"/>
  <c r="S70" i="25"/>
  <c r="R70" i="25"/>
  <c r="Q70" i="25"/>
  <c r="P70" i="25"/>
  <c r="T70" i="25" s="1"/>
  <c r="E70" i="25"/>
  <c r="O68" i="25"/>
  <c r="N68" i="25"/>
  <c r="M68" i="25"/>
  <c r="L68" i="25"/>
  <c r="K68" i="25"/>
  <c r="J68" i="25"/>
  <c r="I68" i="25"/>
  <c r="H68" i="25"/>
  <c r="G68" i="25"/>
  <c r="F68" i="25"/>
  <c r="C68" i="25"/>
  <c r="B68" i="25"/>
  <c r="O67" i="25"/>
  <c r="N67" i="25"/>
  <c r="M67" i="25"/>
  <c r="L67" i="25"/>
  <c r="K67" i="25"/>
  <c r="J67" i="25"/>
  <c r="I67" i="25"/>
  <c r="Q67" i="25" s="1"/>
  <c r="H67" i="25"/>
  <c r="G67" i="25"/>
  <c r="F67" i="25"/>
  <c r="C67" i="25"/>
  <c r="B67" i="25"/>
  <c r="E67" i="25" s="1"/>
  <c r="S66" i="25"/>
  <c r="R66" i="25"/>
  <c r="Q66" i="25"/>
  <c r="P66" i="25"/>
  <c r="E66" i="25"/>
  <c r="T66" i="25" s="1"/>
  <c r="U65" i="25"/>
  <c r="T65" i="25"/>
  <c r="S65" i="25"/>
  <c r="R65" i="25"/>
  <c r="Q65" i="25"/>
  <c r="P65" i="25"/>
  <c r="E65" i="25"/>
  <c r="U64" i="25"/>
  <c r="T64" i="25"/>
  <c r="S64" i="25"/>
  <c r="R64" i="25"/>
  <c r="Q64" i="25"/>
  <c r="P64" i="25"/>
  <c r="E64" i="25"/>
  <c r="S63" i="25"/>
  <c r="R63" i="25"/>
  <c r="Q63" i="25"/>
  <c r="P63" i="25"/>
  <c r="E63" i="25"/>
  <c r="U63" i="25" s="1"/>
  <c r="S62" i="25"/>
  <c r="R62" i="25"/>
  <c r="Q62" i="25"/>
  <c r="P62" i="25"/>
  <c r="E62" i="25"/>
  <c r="U62" i="25" s="1"/>
  <c r="O60" i="25"/>
  <c r="N60" i="25"/>
  <c r="M60" i="25"/>
  <c r="L60" i="25"/>
  <c r="K60" i="25"/>
  <c r="J60" i="25"/>
  <c r="I60" i="25"/>
  <c r="S60" i="25" s="1"/>
  <c r="H60" i="25"/>
  <c r="R60" i="25" s="1"/>
  <c r="C60" i="25"/>
  <c r="B60" i="25"/>
  <c r="E60" i="25" s="1"/>
  <c r="S59" i="25"/>
  <c r="R59" i="25"/>
  <c r="Q59" i="25"/>
  <c r="P59" i="25"/>
  <c r="E59" i="25"/>
  <c r="U59" i="25" s="1"/>
  <c r="U58" i="25"/>
  <c r="S58" i="25"/>
  <c r="R58" i="25"/>
  <c r="Q58" i="25"/>
  <c r="P58" i="25"/>
  <c r="E58" i="25"/>
  <c r="T58" i="25" s="1"/>
  <c r="S57" i="25"/>
  <c r="R57" i="25"/>
  <c r="Q57" i="25"/>
  <c r="P57" i="25"/>
  <c r="E57" i="25"/>
  <c r="T57" i="25" s="1"/>
  <c r="S56" i="25"/>
  <c r="R56" i="25"/>
  <c r="Q56" i="25"/>
  <c r="P56" i="25"/>
  <c r="E56" i="25"/>
  <c r="O54" i="25"/>
  <c r="N54" i="25"/>
  <c r="M54" i="25"/>
  <c r="L54" i="25"/>
  <c r="K54" i="25"/>
  <c r="J54" i="25"/>
  <c r="I54" i="25"/>
  <c r="S54" i="25" s="1"/>
  <c r="H54" i="25"/>
  <c r="G54" i="25"/>
  <c r="F54" i="25"/>
  <c r="C54" i="25"/>
  <c r="B54" i="25"/>
  <c r="T53" i="25"/>
  <c r="S53" i="25"/>
  <c r="R53" i="25"/>
  <c r="Q53" i="25"/>
  <c r="P53" i="25"/>
  <c r="E53" i="25"/>
  <c r="U53" i="25" s="1"/>
  <c r="S52" i="25"/>
  <c r="R52" i="25"/>
  <c r="Q52" i="25"/>
  <c r="P52" i="25"/>
  <c r="T52" i="25" s="1"/>
  <c r="E52" i="25"/>
  <c r="U52" i="25" s="1"/>
  <c r="S51" i="25"/>
  <c r="R51" i="25"/>
  <c r="Q51" i="25"/>
  <c r="P51" i="25"/>
  <c r="E51" i="25"/>
  <c r="U51" i="25" s="1"/>
  <c r="S50" i="25"/>
  <c r="R50" i="25"/>
  <c r="Q50" i="25"/>
  <c r="P50" i="25"/>
  <c r="E50" i="25"/>
  <c r="U50" i="25" s="1"/>
  <c r="S49" i="25"/>
  <c r="R49" i="25"/>
  <c r="Q49" i="25"/>
  <c r="P49" i="25"/>
  <c r="E49" i="25"/>
  <c r="T49" i="25" s="1"/>
  <c r="S48" i="25"/>
  <c r="R48" i="25"/>
  <c r="Q48" i="25"/>
  <c r="P48" i="25"/>
  <c r="E48" i="25"/>
  <c r="U48" i="25" s="1"/>
  <c r="S47" i="25"/>
  <c r="R47" i="25"/>
  <c r="Q47" i="25"/>
  <c r="P47" i="25"/>
  <c r="E47" i="25"/>
  <c r="U47" i="25" s="1"/>
  <c r="S46" i="25"/>
  <c r="R46" i="25"/>
  <c r="Q46" i="25"/>
  <c r="P46" i="25"/>
  <c r="E46" i="25"/>
  <c r="T46" i="25" s="1"/>
  <c r="S45" i="25"/>
  <c r="R45" i="25"/>
  <c r="Q45" i="25"/>
  <c r="P45" i="25"/>
  <c r="E45" i="25"/>
  <c r="S44" i="25"/>
  <c r="R44" i="25"/>
  <c r="Q44" i="25"/>
  <c r="P44" i="25"/>
  <c r="E44" i="25"/>
  <c r="U44" i="25" s="1"/>
  <c r="S43" i="25"/>
  <c r="R43" i="25"/>
  <c r="Q43" i="25"/>
  <c r="P43" i="25"/>
  <c r="E43" i="25"/>
  <c r="U43" i="25" s="1"/>
  <c r="O41" i="25"/>
  <c r="N41" i="25"/>
  <c r="M41" i="25"/>
  <c r="L41" i="25"/>
  <c r="K41" i="25"/>
  <c r="J41" i="25"/>
  <c r="I41" i="25"/>
  <c r="S41" i="25" s="1"/>
  <c r="H41" i="25"/>
  <c r="R41" i="25" s="1"/>
  <c r="G41" i="25"/>
  <c r="F41" i="25"/>
  <c r="C41" i="25"/>
  <c r="B41" i="25"/>
  <c r="S40" i="25"/>
  <c r="R40" i="25"/>
  <c r="Q40" i="25"/>
  <c r="P40" i="25"/>
  <c r="E40" i="25"/>
  <c r="U40" i="25" s="1"/>
  <c r="S39" i="25"/>
  <c r="R39" i="25"/>
  <c r="Q39" i="25"/>
  <c r="P39" i="25"/>
  <c r="E39" i="25"/>
  <c r="U39" i="25" s="1"/>
  <c r="S38" i="25"/>
  <c r="R38" i="25"/>
  <c r="Q38" i="25"/>
  <c r="P38" i="25"/>
  <c r="E38" i="25"/>
  <c r="S37" i="25"/>
  <c r="R37" i="25"/>
  <c r="Q37" i="25"/>
  <c r="P37" i="25"/>
  <c r="E37" i="25"/>
  <c r="S36" i="25"/>
  <c r="R36" i="25"/>
  <c r="Q36" i="25"/>
  <c r="P36" i="25"/>
  <c r="E36" i="25"/>
  <c r="O34" i="25"/>
  <c r="N34" i="25"/>
  <c r="M34" i="25"/>
  <c r="L34" i="25"/>
  <c r="K34" i="25"/>
  <c r="S34" i="25" s="1"/>
  <c r="J34" i="25"/>
  <c r="I34" i="25"/>
  <c r="H34" i="25"/>
  <c r="R34" i="25" s="1"/>
  <c r="G34" i="25"/>
  <c r="F34" i="25"/>
  <c r="C34" i="25"/>
  <c r="B34" i="25"/>
  <c r="S33" i="25"/>
  <c r="R33" i="25"/>
  <c r="Q33" i="25"/>
  <c r="P33" i="25"/>
  <c r="E33" i="25"/>
  <c r="O31" i="25"/>
  <c r="N31" i="25"/>
  <c r="M31" i="25"/>
  <c r="L31" i="25"/>
  <c r="K31" i="25"/>
  <c r="J31" i="25"/>
  <c r="I31" i="25"/>
  <c r="S31" i="25" s="1"/>
  <c r="H31" i="25"/>
  <c r="R31" i="25" s="1"/>
  <c r="G31" i="25"/>
  <c r="F31" i="25"/>
  <c r="C31" i="25"/>
  <c r="B31" i="25"/>
  <c r="S30" i="25"/>
  <c r="R30" i="25"/>
  <c r="Q30" i="25"/>
  <c r="P30" i="25"/>
  <c r="E30" i="25"/>
  <c r="U30" i="25" s="1"/>
  <c r="S29" i="25"/>
  <c r="R29" i="25"/>
  <c r="Q29" i="25"/>
  <c r="P29" i="25"/>
  <c r="E29" i="25"/>
  <c r="S28" i="25"/>
  <c r="R28" i="25"/>
  <c r="Q28" i="25"/>
  <c r="P28" i="25"/>
  <c r="E28" i="25"/>
  <c r="U28" i="25" s="1"/>
  <c r="U27" i="25"/>
  <c r="T27" i="25"/>
  <c r="S27" i="25"/>
  <c r="R27" i="25"/>
  <c r="Q27" i="25"/>
  <c r="P27" i="25"/>
  <c r="E27" i="25"/>
  <c r="O25" i="25"/>
  <c r="N25" i="25"/>
  <c r="M25" i="25"/>
  <c r="L25" i="25"/>
  <c r="K25" i="25"/>
  <c r="J25" i="25"/>
  <c r="I25" i="25"/>
  <c r="S25" i="25" s="1"/>
  <c r="H25" i="25"/>
  <c r="R25" i="25" s="1"/>
  <c r="G25" i="25"/>
  <c r="F25" i="25"/>
  <c r="E25" i="25"/>
  <c r="C25" i="25"/>
  <c r="B25" i="25"/>
  <c r="U24" i="25"/>
  <c r="S24" i="25"/>
  <c r="R24" i="25"/>
  <c r="Q24" i="25"/>
  <c r="P24" i="25"/>
  <c r="E24" i="25"/>
  <c r="T24" i="25" s="1"/>
  <c r="S23" i="25"/>
  <c r="R23" i="25"/>
  <c r="Q23" i="25"/>
  <c r="P23" i="25"/>
  <c r="E23" i="25"/>
  <c r="U23" i="25" s="1"/>
  <c r="S22" i="25"/>
  <c r="R22" i="25"/>
  <c r="Q22" i="25"/>
  <c r="P22" i="25"/>
  <c r="E22" i="25"/>
  <c r="U22" i="25" s="1"/>
  <c r="S21" i="25"/>
  <c r="R21" i="25"/>
  <c r="Q21" i="25"/>
  <c r="P21" i="25"/>
  <c r="E21" i="25"/>
  <c r="T21" i="25" s="1"/>
  <c r="S20" i="25"/>
  <c r="R20" i="25"/>
  <c r="Q20" i="25"/>
  <c r="P20" i="25"/>
  <c r="E20" i="25"/>
  <c r="S19" i="25"/>
  <c r="R19" i="25"/>
  <c r="Q19" i="25"/>
  <c r="P19" i="25"/>
  <c r="E19" i="25"/>
  <c r="U19" i="25" s="1"/>
  <c r="S18" i="25"/>
  <c r="R18" i="25"/>
  <c r="Q18" i="25"/>
  <c r="P18" i="25"/>
  <c r="E18" i="25"/>
  <c r="T18" i="25" s="1"/>
  <c r="O16" i="25"/>
  <c r="N16" i="25"/>
  <c r="M16" i="25"/>
  <c r="L16" i="25"/>
  <c r="K16" i="25"/>
  <c r="J16" i="25"/>
  <c r="R16" i="25" s="1"/>
  <c r="I16" i="25"/>
  <c r="Q16" i="25" s="1"/>
  <c r="H16" i="25"/>
  <c r="G16" i="25"/>
  <c r="F16" i="25"/>
  <c r="C16" i="25"/>
  <c r="B16" i="25"/>
  <c r="E16" i="25" s="1"/>
  <c r="U15" i="25"/>
  <c r="S15" i="25"/>
  <c r="R15" i="25"/>
  <c r="Q15" i="25"/>
  <c r="P15" i="25"/>
  <c r="E15" i="25"/>
  <c r="T15" i="25" s="1"/>
  <c r="U14" i="25"/>
  <c r="T14" i="25"/>
  <c r="S14" i="25"/>
  <c r="R14" i="25"/>
  <c r="Q14" i="25"/>
  <c r="P14" i="25"/>
  <c r="E14" i="25"/>
  <c r="U13" i="25"/>
  <c r="S13" i="25"/>
  <c r="R13" i="25"/>
  <c r="Q13" i="25"/>
  <c r="P13" i="25"/>
  <c r="E13" i="25"/>
  <c r="T13" i="25" s="1"/>
  <c r="S12" i="25"/>
  <c r="R12" i="25"/>
  <c r="Q12" i="25"/>
  <c r="P12" i="25"/>
  <c r="E12" i="25"/>
  <c r="U12" i="25" s="1"/>
  <c r="U11" i="25"/>
  <c r="S11" i="25"/>
  <c r="R11" i="25"/>
  <c r="Q11" i="25"/>
  <c r="P11" i="25"/>
  <c r="E11" i="25"/>
  <c r="T11" i="25" s="1"/>
  <c r="S10" i="25"/>
  <c r="R10" i="25"/>
  <c r="Q10" i="25"/>
  <c r="U10" i="25" s="1"/>
  <c r="P10" i="25"/>
  <c r="E10" i="25"/>
  <c r="S9" i="25"/>
  <c r="R9" i="25"/>
  <c r="Q9" i="25"/>
  <c r="P9" i="25"/>
  <c r="E9" i="25"/>
  <c r="S96" i="24"/>
  <c r="R96" i="24"/>
  <c r="Q96" i="24"/>
  <c r="P96" i="24"/>
  <c r="E96" i="24"/>
  <c r="U96" i="24" s="1"/>
  <c r="U95" i="24"/>
  <c r="S95" i="24"/>
  <c r="R95" i="24"/>
  <c r="Q95" i="24"/>
  <c r="P95" i="24"/>
  <c r="E95" i="24"/>
  <c r="T95" i="24" s="1"/>
  <c r="S94" i="24"/>
  <c r="R94" i="24"/>
  <c r="Q94" i="24"/>
  <c r="P94" i="24"/>
  <c r="E94" i="24"/>
  <c r="S93" i="24"/>
  <c r="R93" i="24"/>
  <c r="Q93" i="24"/>
  <c r="P93" i="24"/>
  <c r="E93" i="24"/>
  <c r="U93" i="24" s="1"/>
  <c r="S92" i="24"/>
  <c r="R92" i="24"/>
  <c r="Q92" i="24"/>
  <c r="P92" i="24"/>
  <c r="E92" i="24"/>
  <c r="U92" i="24" s="1"/>
  <c r="S91" i="24"/>
  <c r="R91" i="24"/>
  <c r="Q91" i="24"/>
  <c r="P91" i="24"/>
  <c r="T91" i="24" s="1"/>
  <c r="E91" i="24"/>
  <c r="S90" i="24"/>
  <c r="R90" i="24"/>
  <c r="Q90" i="24"/>
  <c r="P90" i="24"/>
  <c r="E90" i="24"/>
  <c r="T90" i="24" s="1"/>
  <c r="S89" i="24"/>
  <c r="R89" i="24"/>
  <c r="Q89" i="24"/>
  <c r="P89" i="24"/>
  <c r="E89" i="24"/>
  <c r="S88" i="24"/>
  <c r="R88" i="24"/>
  <c r="Q88" i="24"/>
  <c r="P88" i="24"/>
  <c r="E88" i="24"/>
  <c r="S86" i="24"/>
  <c r="R86" i="24"/>
  <c r="Q86" i="24"/>
  <c r="P86" i="24"/>
  <c r="E86" i="24"/>
  <c r="T86" i="24" s="1"/>
  <c r="O74" i="24"/>
  <c r="N74" i="24"/>
  <c r="M74" i="24"/>
  <c r="L74" i="24"/>
  <c r="K74" i="24"/>
  <c r="J74" i="24"/>
  <c r="I74" i="24"/>
  <c r="H74" i="24"/>
  <c r="G74" i="24"/>
  <c r="F74" i="24"/>
  <c r="C74" i="24"/>
  <c r="B74" i="24"/>
  <c r="O73" i="24"/>
  <c r="N73" i="24"/>
  <c r="M73" i="24"/>
  <c r="L73" i="24"/>
  <c r="K73" i="24"/>
  <c r="J73" i="24"/>
  <c r="I73" i="24"/>
  <c r="S73" i="24" s="1"/>
  <c r="H73" i="24"/>
  <c r="G73" i="24"/>
  <c r="F73" i="24"/>
  <c r="C73" i="24"/>
  <c r="B73" i="24"/>
  <c r="E73" i="24" s="1"/>
  <c r="O72" i="24"/>
  <c r="N72" i="24"/>
  <c r="M72" i="24"/>
  <c r="L72" i="24"/>
  <c r="K72" i="24"/>
  <c r="J72" i="24"/>
  <c r="I72" i="24"/>
  <c r="H72" i="24"/>
  <c r="R72" i="24" s="1"/>
  <c r="G72" i="24"/>
  <c r="F72" i="24"/>
  <c r="C72" i="24"/>
  <c r="E72" i="24" s="1"/>
  <c r="B72" i="24"/>
  <c r="S71" i="24"/>
  <c r="R71" i="24"/>
  <c r="Q71" i="24"/>
  <c r="P71" i="24"/>
  <c r="E71" i="24"/>
  <c r="S70" i="24"/>
  <c r="R70" i="24"/>
  <c r="Q70" i="24"/>
  <c r="P70" i="24"/>
  <c r="E70" i="24"/>
  <c r="O68" i="24"/>
  <c r="N68" i="24"/>
  <c r="M68" i="24"/>
  <c r="L68" i="24"/>
  <c r="K68" i="24"/>
  <c r="J68" i="24"/>
  <c r="I68" i="24"/>
  <c r="H68" i="24"/>
  <c r="G68" i="24"/>
  <c r="F68" i="24"/>
  <c r="C68" i="24"/>
  <c r="B68" i="24"/>
  <c r="O67" i="24"/>
  <c r="N67" i="24"/>
  <c r="M67" i="24"/>
  <c r="L67" i="24"/>
  <c r="K67" i="24"/>
  <c r="J67" i="24"/>
  <c r="I67" i="24"/>
  <c r="S67" i="24" s="1"/>
  <c r="H67" i="24"/>
  <c r="R67" i="24" s="1"/>
  <c r="G67" i="24"/>
  <c r="F67" i="24"/>
  <c r="C67" i="24"/>
  <c r="B67" i="24"/>
  <c r="T66" i="24"/>
  <c r="S66" i="24"/>
  <c r="R66" i="24"/>
  <c r="Q66" i="24"/>
  <c r="P66" i="24"/>
  <c r="E66" i="24"/>
  <c r="U66" i="24" s="1"/>
  <c r="S65" i="24"/>
  <c r="R65" i="24"/>
  <c r="Q65" i="24"/>
  <c r="P65" i="24"/>
  <c r="E65" i="24"/>
  <c r="U65" i="24" s="1"/>
  <c r="S64" i="24"/>
  <c r="R64" i="24"/>
  <c r="Q64" i="24"/>
  <c r="P64" i="24"/>
  <c r="E64" i="24"/>
  <c r="U63" i="24"/>
  <c r="S63" i="24"/>
  <c r="R63" i="24"/>
  <c r="Q63" i="24"/>
  <c r="P63" i="24"/>
  <c r="E63" i="24"/>
  <c r="T63" i="24" s="1"/>
  <c r="U62" i="24"/>
  <c r="T62" i="24"/>
  <c r="S62" i="24"/>
  <c r="R62" i="24"/>
  <c r="Q62" i="24"/>
  <c r="P62" i="24"/>
  <c r="E62" i="24"/>
  <c r="O60" i="24"/>
  <c r="N60" i="24"/>
  <c r="M60" i="24"/>
  <c r="L60" i="24"/>
  <c r="K60" i="24"/>
  <c r="J60" i="24"/>
  <c r="I60" i="24"/>
  <c r="S60" i="24" s="1"/>
  <c r="H60" i="24"/>
  <c r="R60" i="24" s="1"/>
  <c r="C60" i="24"/>
  <c r="B60" i="24"/>
  <c r="E60" i="24" s="1"/>
  <c r="U59" i="24"/>
  <c r="S59" i="24"/>
  <c r="R59" i="24"/>
  <c r="Q59" i="24"/>
  <c r="P59" i="24"/>
  <c r="E59" i="24"/>
  <c r="T59" i="24" s="1"/>
  <c r="S58" i="24"/>
  <c r="R58" i="24"/>
  <c r="Q58" i="24"/>
  <c r="P58" i="24"/>
  <c r="E58" i="24"/>
  <c r="T58" i="24" s="1"/>
  <c r="S57" i="24"/>
  <c r="R57" i="24"/>
  <c r="Q57" i="24"/>
  <c r="P57" i="24"/>
  <c r="E57" i="24"/>
  <c r="U57" i="24" s="1"/>
  <c r="S56" i="24"/>
  <c r="R56" i="24"/>
  <c r="Q56" i="24"/>
  <c r="P56" i="24"/>
  <c r="E56" i="24"/>
  <c r="U56" i="24" s="1"/>
  <c r="O54" i="24"/>
  <c r="N54" i="24"/>
  <c r="M54" i="24"/>
  <c r="L54" i="24"/>
  <c r="K54" i="24"/>
  <c r="J54" i="24"/>
  <c r="I54" i="24"/>
  <c r="H54" i="24"/>
  <c r="R54" i="24" s="1"/>
  <c r="G54" i="24"/>
  <c r="F54" i="24"/>
  <c r="C54" i="24"/>
  <c r="B54" i="24"/>
  <c r="S53" i="24"/>
  <c r="R53" i="24"/>
  <c r="Q53" i="24"/>
  <c r="P53" i="24"/>
  <c r="E53" i="24"/>
  <c r="U53" i="24" s="1"/>
  <c r="U52" i="24"/>
  <c r="S52" i="24"/>
  <c r="R52" i="24"/>
  <c r="Q52" i="24"/>
  <c r="P52" i="24"/>
  <c r="E52" i="24"/>
  <c r="T52" i="24" s="1"/>
  <c r="T51" i="24"/>
  <c r="S51" i="24"/>
  <c r="R51" i="24"/>
  <c r="Q51" i="24"/>
  <c r="P51" i="24"/>
  <c r="E51" i="24"/>
  <c r="U51" i="24" s="1"/>
  <c r="U50" i="24"/>
  <c r="T50" i="24"/>
  <c r="S50" i="24"/>
  <c r="R50" i="24"/>
  <c r="Q50" i="24"/>
  <c r="P50" i="24"/>
  <c r="E50" i="24"/>
  <c r="S49" i="24"/>
  <c r="R49" i="24"/>
  <c r="Q49" i="24"/>
  <c r="P49" i="24"/>
  <c r="E49" i="24"/>
  <c r="U48" i="24"/>
  <c r="S48" i="24"/>
  <c r="R48" i="24"/>
  <c r="Q48" i="24"/>
  <c r="P48" i="24"/>
  <c r="E48" i="24"/>
  <c r="T48" i="24" s="1"/>
  <c r="U47" i="24"/>
  <c r="S47" i="24"/>
  <c r="R47" i="24"/>
  <c r="Q47" i="24"/>
  <c r="P47" i="24"/>
  <c r="E47" i="24"/>
  <c r="T47" i="24" s="1"/>
  <c r="S46" i="24"/>
  <c r="R46" i="24"/>
  <c r="Q46" i="24"/>
  <c r="P46" i="24"/>
  <c r="E46" i="24"/>
  <c r="U46" i="24" s="1"/>
  <c r="S45" i="24"/>
  <c r="R45" i="24"/>
  <c r="Q45" i="24"/>
  <c r="P45" i="24"/>
  <c r="E45" i="24"/>
  <c r="U45" i="24" s="1"/>
  <c r="U44" i="24"/>
  <c r="S44" i="24"/>
  <c r="R44" i="24"/>
  <c r="Q44" i="24"/>
  <c r="P44" i="24"/>
  <c r="E44" i="24"/>
  <c r="T43" i="24"/>
  <c r="S43" i="24"/>
  <c r="R43" i="24"/>
  <c r="Q43" i="24"/>
  <c r="P43" i="24"/>
  <c r="E43" i="24"/>
  <c r="U43" i="24" s="1"/>
  <c r="O41" i="24"/>
  <c r="N41" i="24"/>
  <c r="M41" i="24"/>
  <c r="L41" i="24"/>
  <c r="K41" i="24"/>
  <c r="J41" i="24"/>
  <c r="I41" i="24"/>
  <c r="S41" i="24" s="1"/>
  <c r="H41" i="24"/>
  <c r="G41" i="24"/>
  <c r="F41" i="24"/>
  <c r="C41" i="24"/>
  <c r="B41" i="24"/>
  <c r="E41" i="24" s="1"/>
  <c r="S40" i="24"/>
  <c r="R40" i="24"/>
  <c r="Q40" i="24"/>
  <c r="P40" i="24"/>
  <c r="E40" i="24"/>
  <c r="U39" i="24"/>
  <c r="S39" i="24"/>
  <c r="R39" i="24"/>
  <c r="Q39" i="24"/>
  <c r="P39" i="24"/>
  <c r="E39" i="24"/>
  <c r="T39" i="24" s="1"/>
  <c r="S38" i="24"/>
  <c r="R38" i="24"/>
  <c r="Q38" i="24"/>
  <c r="P38" i="24"/>
  <c r="E38" i="24"/>
  <c r="U37" i="24"/>
  <c r="S37" i="24"/>
  <c r="R37" i="24"/>
  <c r="Q37" i="24"/>
  <c r="P37" i="24"/>
  <c r="E37" i="24"/>
  <c r="T37" i="24" s="1"/>
  <c r="S36" i="24"/>
  <c r="R36" i="24"/>
  <c r="Q36" i="24"/>
  <c r="P36" i="24"/>
  <c r="E36" i="24"/>
  <c r="O34" i="24"/>
  <c r="N34" i="24"/>
  <c r="M34" i="24"/>
  <c r="L34" i="24"/>
  <c r="K34" i="24"/>
  <c r="J34" i="24"/>
  <c r="I34" i="24"/>
  <c r="S34" i="24" s="1"/>
  <c r="H34" i="24"/>
  <c r="G34" i="24"/>
  <c r="F34" i="24"/>
  <c r="C34" i="24"/>
  <c r="B34" i="24"/>
  <c r="E34" i="24" s="1"/>
  <c r="U33" i="24"/>
  <c r="S33" i="24"/>
  <c r="R33" i="24"/>
  <c r="Q33" i="24"/>
  <c r="P33" i="24"/>
  <c r="E33" i="24"/>
  <c r="O31" i="24"/>
  <c r="N31" i="24"/>
  <c r="M31" i="24"/>
  <c r="L31" i="24"/>
  <c r="K31" i="24"/>
  <c r="J31" i="24"/>
  <c r="I31" i="24"/>
  <c r="S31" i="24" s="1"/>
  <c r="H31" i="24"/>
  <c r="R31" i="24" s="1"/>
  <c r="G31" i="24"/>
  <c r="F31" i="24"/>
  <c r="E31" i="24"/>
  <c r="C31" i="24"/>
  <c r="B31" i="24"/>
  <c r="S30" i="24"/>
  <c r="R30" i="24"/>
  <c r="Q30" i="24"/>
  <c r="P30" i="24"/>
  <c r="E30" i="24"/>
  <c r="T30" i="24" s="1"/>
  <c r="T29" i="24"/>
  <c r="S29" i="24"/>
  <c r="R29" i="24"/>
  <c r="Q29" i="24"/>
  <c r="P29" i="24"/>
  <c r="E29" i="24"/>
  <c r="U29" i="24" s="1"/>
  <c r="U28" i="24"/>
  <c r="S28" i="24"/>
  <c r="R28" i="24"/>
  <c r="Q28" i="24"/>
  <c r="P28" i="24"/>
  <c r="E28" i="24"/>
  <c r="T28" i="24" s="1"/>
  <c r="U27" i="24"/>
  <c r="T27" i="24"/>
  <c r="S27" i="24"/>
  <c r="R27" i="24"/>
  <c r="Q27" i="24"/>
  <c r="P27" i="24"/>
  <c r="E27" i="24"/>
  <c r="O25" i="24"/>
  <c r="N25" i="24"/>
  <c r="M25" i="24"/>
  <c r="L25" i="24"/>
  <c r="K25" i="24"/>
  <c r="J25" i="24"/>
  <c r="I25" i="24"/>
  <c r="S25" i="24" s="1"/>
  <c r="H25" i="24"/>
  <c r="R25" i="24" s="1"/>
  <c r="G25" i="24"/>
  <c r="F25" i="24"/>
  <c r="C25" i="24"/>
  <c r="B25" i="24"/>
  <c r="E25" i="24" s="1"/>
  <c r="U24" i="24"/>
  <c r="S24" i="24"/>
  <c r="R24" i="24"/>
  <c r="Q24" i="24"/>
  <c r="P24" i="24"/>
  <c r="E24" i="24"/>
  <c r="T24" i="24" s="1"/>
  <c r="U23" i="24"/>
  <c r="T23" i="24"/>
  <c r="S23" i="24"/>
  <c r="R23" i="24"/>
  <c r="Q23" i="24"/>
  <c r="P23" i="24"/>
  <c r="E23" i="24"/>
  <c r="U22" i="24"/>
  <c r="T22" i="24"/>
  <c r="S22" i="24"/>
  <c r="R22" i="24"/>
  <c r="Q22" i="24"/>
  <c r="P22" i="24"/>
  <c r="E22" i="24"/>
  <c r="S21" i="24"/>
  <c r="R21" i="24"/>
  <c r="Q21" i="24"/>
  <c r="P21" i="24"/>
  <c r="E21" i="24"/>
  <c r="S20" i="24"/>
  <c r="R20" i="24"/>
  <c r="Q20" i="24"/>
  <c r="P20" i="24"/>
  <c r="E20" i="24"/>
  <c r="S19" i="24"/>
  <c r="R19" i="24"/>
  <c r="Q19" i="24"/>
  <c r="P19" i="24"/>
  <c r="E19" i="24"/>
  <c r="T19" i="24" s="1"/>
  <c r="T18" i="24"/>
  <c r="S18" i="24"/>
  <c r="R18" i="24"/>
  <c r="Q18" i="24"/>
  <c r="P18" i="24"/>
  <c r="E18" i="24"/>
  <c r="U18" i="24" s="1"/>
  <c r="O16" i="24"/>
  <c r="N16" i="24"/>
  <c r="M16" i="24"/>
  <c r="L16" i="24"/>
  <c r="K16" i="24"/>
  <c r="J16" i="24"/>
  <c r="I16" i="24"/>
  <c r="H16" i="24"/>
  <c r="R16" i="24" s="1"/>
  <c r="G16" i="24"/>
  <c r="F16" i="24"/>
  <c r="C16" i="24"/>
  <c r="B16" i="24"/>
  <c r="S15" i="24"/>
  <c r="R15" i="24"/>
  <c r="Q15" i="24"/>
  <c r="P15" i="24"/>
  <c r="E15" i="24"/>
  <c r="U15" i="24" s="1"/>
  <c r="U14" i="24"/>
  <c r="S14" i="24"/>
  <c r="R14" i="24"/>
  <c r="Q14" i="24"/>
  <c r="P14" i="24"/>
  <c r="E14" i="24"/>
  <c r="T14" i="24" s="1"/>
  <c r="U13" i="24"/>
  <c r="T13" i="24"/>
  <c r="S13" i="24"/>
  <c r="R13" i="24"/>
  <c r="Q13" i="24"/>
  <c r="P13" i="24"/>
  <c r="E13" i="24"/>
  <c r="S12" i="24"/>
  <c r="R12" i="24"/>
  <c r="Q12" i="24"/>
  <c r="P12" i="24"/>
  <c r="E12" i="24"/>
  <c r="U12" i="24" s="1"/>
  <c r="S11" i="24"/>
  <c r="R11" i="24"/>
  <c r="Q11" i="24"/>
  <c r="P11" i="24"/>
  <c r="E11" i="24"/>
  <c r="S10" i="24"/>
  <c r="R10" i="24"/>
  <c r="Q10" i="24"/>
  <c r="P10" i="24"/>
  <c r="E10" i="24"/>
  <c r="U9" i="24"/>
  <c r="T9" i="24"/>
  <c r="S9" i="24"/>
  <c r="R9" i="24"/>
  <c r="Q9" i="24"/>
  <c r="P9" i="24"/>
  <c r="E9" i="24"/>
  <c r="S96" i="23"/>
  <c r="R96" i="23"/>
  <c r="Q96" i="23"/>
  <c r="P96" i="23"/>
  <c r="E96" i="23"/>
  <c r="S95" i="23"/>
  <c r="R95" i="23"/>
  <c r="Q95" i="23"/>
  <c r="P95" i="23"/>
  <c r="E95" i="23"/>
  <c r="S94" i="23"/>
  <c r="R94" i="23"/>
  <c r="Q94" i="23"/>
  <c r="P94" i="23"/>
  <c r="E94" i="23"/>
  <c r="S93" i="23"/>
  <c r="R93" i="23"/>
  <c r="Q93" i="23"/>
  <c r="P93" i="23"/>
  <c r="E93" i="23"/>
  <c r="S92" i="23"/>
  <c r="R92" i="23"/>
  <c r="Q92" i="23"/>
  <c r="P92" i="23"/>
  <c r="E92" i="23"/>
  <c r="T92" i="23" s="1"/>
  <c r="U91" i="23"/>
  <c r="S91" i="23"/>
  <c r="R91" i="23"/>
  <c r="Q91" i="23"/>
  <c r="P91" i="23"/>
  <c r="T91" i="23" s="1"/>
  <c r="E91" i="23"/>
  <c r="T90" i="23"/>
  <c r="S90" i="23"/>
  <c r="R90" i="23"/>
  <c r="Q90" i="23"/>
  <c r="P90" i="23"/>
  <c r="E90" i="23"/>
  <c r="U90" i="23" s="1"/>
  <c r="U89" i="23"/>
  <c r="T89" i="23"/>
  <c r="S89" i="23"/>
  <c r="R89" i="23"/>
  <c r="Q89" i="23"/>
  <c r="P89" i="23"/>
  <c r="E89" i="23"/>
  <c r="S88" i="23"/>
  <c r="R88" i="23"/>
  <c r="Q88" i="23"/>
  <c r="P88" i="23"/>
  <c r="E88" i="23"/>
  <c r="S86" i="23"/>
  <c r="R86" i="23"/>
  <c r="Q86" i="23"/>
  <c r="P86" i="23"/>
  <c r="E86" i="23"/>
  <c r="U86" i="23" s="1"/>
  <c r="O74" i="23"/>
  <c r="N74" i="23"/>
  <c r="M74" i="23"/>
  <c r="L74" i="23"/>
  <c r="K74" i="23"/>
  <c r="J74" i="23"/>
  <c r="I74" i="23"/>
  <c r="H74" i="23"/>
  <c r="R74" i="23" s="1"/>
  <c r="G74" i="23"/>
  <c r="F74" i="23"/>
  <c r="C74" i="23"/>
  <c r="B74" i="23"/>
  <c r="O73" i="23"/>
  <c r="N73" i="23"/>
  <c r="M73" i="23"/>
  <c r="L73" i="23"/>
  <c r="K73" i="23"/>
  <c r="J73" i="23"/>
  <c r="I73" i="23"/>
  <c r="S73" i="23" s="1"/>
  <c r="H73" i="23"/>
  <c r="R73" i="23" s="1"/>
  <c r="G73" i="23"/>
  <c r="F73" i="23"/>
  <c r="C73" i="23"/>
  <c r="B73" i="23"/>
  <c r="E73" i="23" s="1"/>
  <c r="S72" i="23"/>
  <c r="O72" i="23"/>
  <c r="N72" i="23"/>
  <c r="M72" i="23"/>
  <c r="L72" i="23"/>
  <c r="K72" i="23"/>
  <c r="J72" i="23"/>
  <c r="I72" i="23"/>
  <c r="H72" i="23"/>
  <c r="R72" i="23" s="1"/>
  <c r="G72" i="23"/>
  <c r="F72" i="23"/>
  <c r="C72" i="23"/>
  <c r="B72" i="23"/>
  <c r="E72" i="23" s="1"/>
  <c r="T71" i="23"/>
  <c r="S71" i="23"/>
  <c r="R71" i="23"/>
  <c r="Q71" i="23"/>
  <c r="P71" i="23"/>
  <c r="E71" i="23"/>
  <c r="U71" i="23" s="1"/>
  <c r="S70" i="23"/>
  <c r="R70" i="23"/>
  <c r="Q70" i="23"/>
  <c r="P70" i="23"/>
  <c r="E70" i="23"/>
  <c r="T70" i="23" s="1"/>
  <c r="O68" i="23"/>
  <c r="N68" i="23"/>
  <c r="M68" i="23"/>
  <c r="L68" i="23"/>
  <c r="K68" i="23"/>
  <c r="J68" i="23"/>
  <c r="I68" i="23"/>
  <c r="S68" i="23" s="1"/>
  <c r="H68" i="23"/>
  <c r="G68" i="23"/>
  <c r="F68" i="23"/>
  <c r="C68" i="23"/>
  <c r="B68" i="23"/>
  <c r="E68" i="23" s="1"/>
  <c r="O67" i="23"/>
  <c r="N67" i="23"/>
  <c r="M67" i="23"/>
  <c r="L67" i="23"/>
  <c r="K67" i="23"/>
  <c r="J67" i="23"/>
  <c r="I67" i="23"/>
  <c r="S67" i="23" s="1"/>
  <c r="H67" i="23"/>
  <c r="R67" i="23" s="1"/>
  <c r="G67" i="23"/>
  <c r="F67" i="23"/>
  <c r="C67" i="23"/>
  <c r="B67" i="23"/>
  <c r="E67" i="23" s="1"/>
  <c r="T66" i="23"/>
  <c r="S66" i="23"/>
  <c r="R66" i="23"/>
  <c r="Q66" i="23"/>
  <c r="P66" i="23"/>
  <c r="E66" i="23"/>
  <c r="U66" i="23" s="1"/>
  <c r="S65" i="23"/>
  <c r="R65" i="23"/>
  <c r="Q65" i="23"/>
  <c r="P65" i="23"/>
  <c r="E65" i="23"/>
  <c r="U65" i="23" s="1"/>
  <c r="S64" i="23"/>
  <c r="R64" i="23"/>
  <c r="Q64" i="23"/>
  <c r="P64" i="23"/>
  <c r="E64" i="23"/>
  <c r="U64" i="23" s="1"/>
  <c r="S63" i="23"/>
  <c r="R63" i="23"/>
  <c r="Q63" i="23"/>
  <c r="P63" i="23"/>
  <c r="E63" i="23"/>
  <c r="T63" i="23" s="1"/>
  <c r="S62" i="23"/>
  <c r="R62" i="23"/>
  <c r="Q62" i="23"/>
  <c r="P62" i="23"/>
  <c r="E62" i="23"/>
  <c r="O60" i="23"/>
  <c r="N60" i="23"/>
  <c r="M60" i="23"/>
  <c r="L60" i="23"/>
  <c r="K60" i="23"/>
  <c r="J60" i="23"/>
  <c r="I60" i="23"/>
  <c r="S60" i="23" s="1"/>
  <c r="H60" i="23"/>
  <c r="R60" i="23" s="1"/>
  <c r="C60" i="23"/>
  <c r="E60" i="23" s="1"/>
  <c r="B60" i="23"/>
  <c r="S59" i="23"/>
  <c r="R59" i="23"/>
  <c r="Q59" i="23"/>
  <c r="P59" i="23"/>
  <c r="E59" i="23"/>
  <c r="U59" i="23" s="1"/>
  <c r="S58" i="23"/>
  <c r="R58" i="23"/>
  <c r="Q58" i="23"/>
  <c r="P58" i="23"/>
  <c r="E58" i="23"/>
  <c r="T58" i="23" s="1"/>
  <c r="U57" i="23"/>
  <c r="T57" i="23"/>
  <c r="S57" i="23"/>
  <c r="R57" i="23"/>
  <c r="Q57" i="23"/>
  <c r="P57" i="23"/>
  <c r="E57" i="23"/>
  <c r="U56" i="23"/>
  <c r="T56" i="23"/>
  <c r="S56" i="23"/>
  <c r="R56" i="23"/>
  <c r="Q56" i="23"/>
  <c r="P56" i="23"/>
  <c r="E56" i="23"/>
  <c r="O54" i="23"/>
  <c r="N54" i="23"/>
  <c r="M54" i="23"/>
  <c r="L54" i="23"/>
  <c r="K54" i="23"/>
  <c r="J54" i="23"/>
  <c r="I54" i="23"/>
  <c r="H54" i="23"/>
  <c r="G54" i="23"/>
  <c r="F54" i="23"/>
  <c r="C54" i="23"/>
  <c r="B54" i="23"/>
  <c r="S53" i="23"/>
  <c r="R53" i="23"/>
  <c r="Q53" i="23"/>
  <c r="P53" i="23"/>
  <c r="E53" i="23"/>
  <c r="U53" i="23" s="1"/>
  <c r="S52" i="23"/>
  <c r="R52" i="23"/>
  <c r="Q52" i="23"/>
  <c r="P52" i="23"/>
  <c r="T52" i="23" s="1"/>
  <c r="E52" i="23"/>
  <c r="S51" i="23"/>
  <c r="R51" i="23"/>
  <c r="Q51" i="23"/>
  <c r="P51" i="23"/>
  <c r="E51" i="23"/>
  <c r="T51" i="23" s="1"/>
  <c r="S50" i="23"/>
  <c r="R50" i="23"/>
  <c r="Q50" i="23"/>
  <c r="P50" i="23"/>
  <c r="E50" i="23"/>
  <c r="T50" i="23" s="1"/>
  <c r="S49" i="23"/>
  <c r="R49" i="23"/>
  <c r="Q49" i="23"/>
  <c r="P49" i="23"/>
  <c r="E49" i="23"/>
  <c r="U49" i="23" s="1"/>
  <c r="S48" i="23"/>
  <c r="R48" i="23"/>
  <c r="Q48" i="23"/>
  <c r="P48" i="23"/>
  <c r="E48" i="23"/>
  <c r="S47" i="23"/>
  <c r="R47" i="23"/>
  <c r="Q47" i="23"/>
  <c r="P47" i="23"/>
  <c r="E47" i="23"/>
  <c r="U47" i="23" s="1"/>
  <c r="U46" i="23"/>
  <c r="T46" i="23"/>
  <c r="S46" i="23"/>
  <c r="R46" i="23"/>
  <c r="Q46" i="23"/>
  <c r="P46" i="23"/>
  <c r="E46" i="23"/>
  <c r="T45" i="23"/>
  <c r="S45" i="23"/>
  <c r="R45" i="23"/>
  <c r="Q45" i="23"/>
  <c r="P45" i="23"/>
  <c r="E45" i="23"/>
  <c r="U45" i="23" s="1"/>
  <c r="S44" i="23"/>
  <c r="R44" i="23"/>
  <c r="Q44" i="23"/>
  <c r="P44" i="23"/>
  <c r="E44" i="23"/>
  <c r="S43" i="23"/>
  <c r="R43" i="23"/>
  <c r="Q43" i="23"/>
  <c r="P43" i="23"/>
  <c r="E43" i="23"/>
  <c r="U43" i="23" s="1"/>
  <c r="S41" i="23"/>
  <c r="O41" i="23"/>
  <c r="N41" i="23"/>
  <c r="M41" i="23"/>
  <c r="L41" i="23"/>
  <c r="K41" i="23"/>
  <c r="J41" i="23"/>
  <c r="I41" i="23"/>
  <c r="H41" i="23"/>
  <c r="R41" i="23" s="1"/>
  <c r="G41" i="23"/>
  <c r="F41" i="23"/>
  <c r="C41" i="23"/>
  <c r="B41" i="23"/>
  <c r="E41" i="23" s="1"/>
  <c r="S40" i="23"/>
  <c r="R40" i="23"/>
  <c r="Q40" i="23"/>
  <c r="P40" i="23"/>
  <c r="E40" i="23"/>
  <c r="U40" i="23" s="1"/>
  <c r="S39" i="23"/>
  <c r="R39" i="23"/>
  <c r="Q39" i="23"/>
  <c r="P39" i="23"/>
  <c r="E39" i="23"/>
  <c r="T39" i="23" s="1"/>
  <c r="S38" i="23"/>
  <c r="R38" i="23"/>
  <c r="Q38" i="23"/>
  <c r="P38" i="23"/>
  <c r="E38" i="23"/>
  <c r="U38" i="23" s="1"/>
  <c r="S37" i="23"/>
  <c r="R37" i="23"/>
  <c r="Q37" i="23"/>
  <c r="P37" i="23"/>
  <c r="E37" i="23"/>
  <c r="U37" i="23" s="1"/>
  <c r="S36" i="23"/>
  <c r="R36" i="23"/>
  <c r="Q36" i="23"/>
  <c r="P36" i="23"/>
  <c r="E36" i="23"/>
  <c r="U36" i="23" s="1"/>
  <c r="O34" i="23"/>
  <c r="N34" i="23"/>
  <c r="M34" i="23"/>
  <c r="L34" i="23"/>
  <c r="K34" i="23"/>
  <c r="J34" i="23"/>
  <c r="I34" i="23"/>
  <c r="S34" i="23" s="1"/>
  <c r="H34" i="23"/>
  <c r="P34" i="23" s="1"/>
  <c r="G34" i="23"/>
  <c r="F34" i="23"/>
  <c r="C34" i="23"/>
  <c r="B34" i="23"/>
  <c r="E34" i="23" s="1"/>
  <c r="S33" i="23"/>
  <c r="R33" i="23"/>
  <c r="Q33" i="23"/>
  <c r="P33" i="23"/>
  <c r="E33" i="23"/>
  <c r="U33" i="23" s="1"/>
  <c r="O31" i="23"/>
  <c r="N31" i="23"/>
  <c r="M31" i="23"/>
  <c r="L31" i="23"/>
  <c r="K31" i="23"/>
  <c r="J31" i="23"/>
  <c r="I31" i="23"/>
  <c r="S31" i="23" s="1"/>
  <c r="H31" i="23"/>
  <c r="P31" i="23" s="1"/>
  <c r="G31" i="23"/>
  <c r="F31" i="23"/>
  <c r="C31" i="23"/>
  <c r="B31" i="23"/>
  <c r="S30" i="23"/>
  <c r="R30" i="23"/>
  <c r="Q30" i="23"/>
  <c r="P30" i="23"/>
  <c r="E30" i="23"/>
  <c r="U30" i="23" s="1"/>
  <c r="S29" i="23"/>
  <c r="R29" i="23"/>
  <c r="Q29" i="23"/>
  <c r="P29" i="23"/>
  <c r="E29" i="23"/>
  <c r="T29" i="23" s="1"/>
  <c r="U28" i="23"/>
  <c r="S28" i="23"/>
  <c r="R28" i="23"/>
  <c r="Q28" i="23"/>
  <c r="P28" i="23"/>
  <c r="E28" i="23"/>
  <c r="T28" i="23" s="1"/>
  <c r="T27" i="23"/>
  <c r="S27" i="23"/>
  <c r="R27" i="23"/>
  <c r="Q27" i="23"/>
  <c r="P27" i="23"/>
  <c r="E27" i="23"/>
  <c r="U27" i="23" s="1"/>
  <c r="O25" i="23"/>
  <c r="N25" i="23"/>
  <c r="M25" i="23"/>
  <c r="L25" i="23"/>
  <c r="K25" i="23"/>
  <c r="J25" i="23"/>
  <c r="I25" i="23"/>
  <c r="S25" i="23" s="1"/>
  <c r="H25" i="23"/>
  <c r="R25" i="23" s="1"/>
  <c r="G25" i="23"/>
  <c r="F25" i="23"/>
  <c r="C25" i="23"/>
  <c r="E25" i="23" s="1"/>
  <c r="B25" i="23"/>
  <c r="S24" i="23"/>
  <c r="R24" i="23"/>
  <c r="Q24" i="23"/>
  <c r="P24" i="23"/>
  <c r="E24" i="23"/>
  <c r="S23" i="23"/>
  <c r="R23" i="23"/>
  <c r="Q23" i="23"/>
  <c r="P23" i="23"/>
  <c r="E23" i="23"/>
  <c r="U23" i="23" s="1"/>
  <c r="S22" i="23"/>
  <c r="R22" i="23"/>
  <c r="Q22" i="23"/>
  <c r="P22" i="23"/>
  <c r="E22" i="23"/>
  <c r="T22" i="23" s="1"/>
  <c r="S21" i="23"/>
  <c r="R21" i="23"/>
  <c r="Q21" i="23"/>
  <c r="P21" i="23"/>
  <c r="E21" i="23"/>
  <c r="U21" i="23" s="1"/>
  <c r="U20" i="23"/>
  <c r="T20" i="23"/>
  <c r="S20" i="23"/>
  <c r="R20" i="23"/>
  <c r="Q20" i="23"/>
  <c r="P20" i="23"/>
  <c r="E20" i="23"/>
  <c r="S19" i="23"/>
  <c r="R19" i="23"/>
  <c r="Q19" i="23"/>
  <c r="P19" i="23"/>
  <c r="E19" i="23"/>
  <c r="U19" i="23" s="1"/>
  <c r="S18" i="23"/>
  <c r="R18" i="23"/>
  <c r="Q18" i="23"/>
  <c r="P18" i="23"/>
  <c r="E18" i="23"/>
  <c r="O16" i="23"/>
  <c r="N16" i="23"/>
  <c r="M16" i="23"/>
  <c r="L16" i="23"/>
  <c r="K16" i="23"/>
  <c r="J16" i="23"/>
  <c r="I16" i="23"/>
  <c r="Q16" i="23" s="1"/>
  <c r="H16" i="23"/>
  <c r="R16" i="23" s="1"/>
  <c r="G16" i="23"/>
  <c r="F16" i="23"/>
  <c r="C16" i="23"/>
  <c r="B16" i="23"/>
  <c r="E16" i="23" s="1"/>
  <c r="T15" i="23"/>
  <c r="S15" i="23"/>
  <c r="R15" i="23"/>
  <c r="Q15" i="23"/>
  <c r="P15" i="23"/>
  <c r="E15" i="23"/>
  <c r="U15" i="23" s="1"/>
  <c r="U14" i="23"/>
  <c r="S14" i="23"/>
  <c r="R14" i="23"/>
  <c r="Q14" i="23"/>
  <c r="P14" i="23"/>
  <c r="E14" i="23"/>
  <c r="T14" i="23" s="1"/>
  <c r="S13" i="23"/>
  <c r="R13" i="23"/>
  <c r="Q13" i="23"/>
  <c r="P13" i="23"/>
  <c r="E13" i="23"/>
  <c r="S12" i="23"/>
  <c r="R12" i="23"/>
  <c r="Q12" i="23"/>
  <c r="P12" i="23"/>
  <c r="E12" i="23"/>
  <c r="U12" i="23" s="1"/>
  <c r="S11" i="23"/>
  <c r="R11" i="23"/>
  <c r="Q11" i="23"/>
  <c r="P11" i="23"/>
  <c r="E11" i="23"/>
  <c r="S10" i="23"/>
  <c r="R10" i="23"/>
  <c r="Q10" i="23"/>
  <c r="P10" i="23"/>
  <c r="E10" i="23"/>
  <c r="U10" i="23" s="1"/>
  <c r="U9" i="23"/>
  <c r="S9" i="23"/>
  <c r="R9" i="23"/>
  <c r="Q9" i="23"/>
  <c r="P9" i="23"/>
  <c r="E9" i="23"/>
  <c r="T9" i="23" s="1"/>
  <c r="S96" i="22"/>
  <c r="R96" i="22"/>
  <c r="Q96" i="22"/>
  <c r="P96" i="22"/>
  <c r="E96" i="22"/>
  <c r="U96" i="22" s="1"/>
  <c r="U95" i="22"/>
  <c r="S95" i="22"/>
  <c r="R95" i="22"/>
  <c r="Q95" i="22"/>
  <c r="P95" i="22"/>
  <c r="E95" i="22"/>
  <c r="T95" i="22" s="1"/>
  <c r="S94" i="22"/>
  <c r="R94" i="22"/>
  <c r="Q94" i="22"/>
  <c r="P94" i="22"/>
  <c r="E94" i="22"/>
  <c r="U94" i="22" s="1"/>
  <c r="S93" i="22"/>
  <c r="R93" i="22"/>
  <c r="Q93" i="22"/>
  <c r="P93" i="22"/>
  <c r="E93" i="22"/>
  <c r="U93" i="22" s="1"/>
  <c r="S92" i="22"/>
  <c r="R92" i="22"/>
  <c r="Q92" i="22"/>
  <c r="P92" i="22"/>
  <c r="E92" i="22"/>
  <c r="U92" i="22" s="1"/>
  <c r="S91" i="22"/>
  <c r="R91" i="22"/>
  <c r="Q91" i="22"/>
  <c r="P91" i="22"/>
  <c r="E91" i="22"/>
  <c r="T91" i="22" s="1"/>
  <c r="S90" i="22"/>
  <c r="R90" i="22"/>
  <c r="Q90" i="22"/>
  <c r="P90" i="22"/>
  <c r="E90" i="22"/>
  <c r="U90" i="22" s="1"/>
  <c r="U89" i="22"/>
  <c r="T89" i="22"/>
  <c r="S89" i="22"/>
  <c r="R89" i="22"/>
  <c r="Q89" i="22"/>
  <c r="P89" i="22"/>
  <c r="E89" i="22"/>
  <c r="S88" i="22"/>
  <c r="R88" i="22"/>
  <c r="Q88" i="22"/>
  <c r="P88" i="22"/>
  <c r="E88" i="22"/>
  <c r="U88" i="22" s="1"/>
  <c r="S86" i="22"/>
  <c r="R86" i="22"/>
  <c r="Q86" i="22"/>
  <c r="P86" i="22"/>
  <c r="E86" i="22"/>
  <c r="U86" i="22" s="1"/>
  <c r="O74" i="22"/>
  <c r="N74" i="22"/>
  <c r="M74" i="22"/>
  <c r="L74" i="22"/>
  <c r="K74" i="22"/>
  <c r="J74" i="22"/>
  <c r="I74" i="22"/>
  <c r="H74" i="22"/>
  <c r="G74" i="22"/>
  <c r="F74" i="22"/>
  <c r="C74" i="22"/>
  <c r="B74" i="22"/>
  <c r="O73" i="22"/>
  <c r="N73" i="22"/>
  <c r="M73" i="22"/>
  <c r="L73" i="22"/>
  <c r="K73" i="22"/>
  <c r="J73" i="22"/>
  <c r="R73" i="22" s="1"/>
  <c r="I73" i="22"/>
  <c r="H73" i="22"/>
  <c r="G73" i="22"/>
  <c r="F73" i="22"/>
  <c r="C73" i="22"/>
  <c r="B73" i="22"/>
  <c r="E73" i="22" s="1"/>
  <c r="O72" i="22"/>
  <c r="N72" i="22"/>
  <c r="M72" i="22"/>
  <c r="L72" i="22"/>
  <c r="K72" i="22"/>
  <c r="S72" i="22" s="1"/>
  <c r="J72" i="22"/>
  <c r="I72" i="22"/>
  <c r="H72" i="22"/>
  <c r="G72" i="22"/>
  <c r="F72" i="22"/>
  <c r="E72" i="22"/>
  <c r="C72" i="22"/>
  <c r="B72" i="22"/>
  <c r="S71" i="22"/>
  <c r="R71" i="22"/>
  <c r="Q71" i="22"/>
  <c r="P71" i="22"/>
  <c r="E71" i="22"/>
  <c r="U71" i="22" s="1"/>
  <c r="S70" i="22"/>
  <c r="R70" i="22"/>
  <c r="Q70" i="22"/>
  <c r="P70" i="22"/>
  <c r="E70" i="22"/>
  <c r="U70" i="22" s="1"/>
  <c r="O68" i="22"/>
  <c r="N68" i="22"/>
  <c r="M68" i="22"/>
  <c r="L68" i="22"/>
  <c r="K68" i="22"/>
  <c r="J68" i="22"/>
  <c r="I68" i="22"/>
  <c r="H68" i="22"/>
  <c r="G68" i="22"/>
  <c r="F68" i="22"/>
  <c r="C68" i="22"/>
  <c r="B68" i="22"/>
  <c r="E68" i="22" s="1"/>
  <c r="O67" i="22"/>
  <c r="N67" i="22"/>
  <c r="M67" i="22"/>
  <c r="L67" i="22"/>
  <c r="K67" i="22"/>
  <c r="J67" i="22"/>
  <c r="I67" i="22"/>
  <c r="H67" i="22"/>
  <c r="G67" i="22"/>
  <c r="F67" i="22"/>
  <c r="E67" i="22"/>
  <c r="C67" i="22"/>
  <c r="B67" i="22"/>
  <c r="S66" i="22"/>
  <c r="R66" i="22"/>
  <c r="Q66" i="22"/>
  <c r="P66" i="22"/>
  <c r="E66" i="22"/>
  <c r="U66" i="22" s="1"/>
  <c r="S65" i="22"/>
  <c r="R65" i="22"/>
  <c r="Q65" i="22"/>
  <c r="P65" i="22"/>
  <c r="E65" i="22"/>
  <c r="U65" i="22" s="1"/>
  <c r="U64" i="22"/>
  <c r="T64" i="22"/>
  <c r="S64" i="22"/>
  <c r="R64" i="22"/>
  <c r="Q64" i="22"/>
  <c r="P64" i="22"/>
  <c r="E64" i="22"/>
  <c r="U63" i="22"/>
  <c r="T63" i="22"/>
  <c r="S63" i="22"/>
  <c r="R63" i="22"/>
  <c r="Q63" i="22"/>
  <c r="P63" i="22"/>
  <c r="E63" i="22"/>
  <c r="S62" i="22"/>
  <c r="R62" i="22"/>
  <c r="Q62" i="22"/>
  <c r="P62" i="22"/>
  <c r="E62" i="22"/>
  <c r="T62" i="22" s="1"/>
  <c r="O60" i="22"/>
  <c r="N60" i="22"/>
  <c r="M60" i="22"/>
  <c r="L60" i="22"/>
  <c r="K60" i="22"/>
  <c r="J60" i="22"/>
  <c r="I60" i="22"/>
  <c r="S60" i="22" s="1"/>
  <c r="H60" i="22"/>
  <c r="R60" i="22" s="1"/>
  <c r="E60" i="22"/>
  <c r="C60" i="22"/>
  <c r="B60" i="22"/>
  <c r="S59" i="22"/>
  <c r="R59" i="22"/>
  <c r="Q59" i="22"/>
  <c r="P59" i="22"/>
  <c r="E59" i="22"/>
  <c r="T59" i="22" s="1"/>
  <c r="S58" i="22"/>
  <c r="R58" i="22"/>
  <c r="Q58" i="22"/>
  <c r="P58" i="22"/>
  <c r="E58" i="22"/>
  <c r="U58" i="22" s="1"/>
  <c r="U57" i="22"/>
  <c r="S57" i="22"/>
  <c r="R57" i="22"/>
  <c r="Q57" i="22"/>
  <c r="P57" i="22"/>
  <c r="E57" i="22"/>
  <c r="T57" i="22" s="1"/>
  <c r="S56" i="22"/>
  <c r="R56" i="22"/>
  <c r="Q56" i="22"/>
  <c r="P56" i="22"/>
  <c r="E56" i="22"/>
  <c r="U56" i="22" s="1"/>
  <c r="O54" i="22"/>
  <c r="N54" i="22"/>
  <c r="M54" i="22"/>
  <c r="L54" i="22"/>
  <c r="K54" i="22"/>
  <c r="J54" i="22"/>
  <c r="I54" i="22"/>
  <c r="S54" i="22" s="1"/>
  <c r="H54" i="22"/>
  <c r="G54" i="22"/>
  <c r="F54" i="22"/>
  <c r="C54" i="22"/>
  <c r="B54" i="22"/>
  <c r="S53" i="22"/>
  <c r="R53" i="22"/>
  <c r="Q53" i="22"/>
  <c r="P53" i="22"/>
  <c r="E53" i="22"/>
  <c r="T52" i="22"/>
  <c r="S52" i="22"/>
  <c r="R52" i="22"/>
  <c r="Q52" i="22"/>
  <c r="P52" i="22"/>
  <c r="E52" i="22"/>
  <c r="U52" i="22" s="1"/>
  <c r="S51" i="22"/>
  <c r="R51" i="22"/>
  <c r="Q51" i="22"/>
  <c r="P51" i="22"/>
  <c r="E51" i="22"/>
  <c r="U51" i="22" s="1"/>
  <c r="S50" i="22"/>
  <c r="R50" i="22"/>
  <c r="Q50" i="22"/>
  <c r="P50" i="22"/>
  <c r="E50" i="22"/>
  <c r="S49" i="22"/>
  <c r="R49" i="22"/>
  <c r="Q49" i="22"/>
  <c r="P49" i="22"/>
  <c r="E49" i="22"/>
  <c r="U49" i="22" s="1"/>
  <c r="S48" i="22"/>
  <c r="R48" i="22"/>
  <c r="Q48" i="22"/>
  <c r="P48" i="22"/>
  <c r="E48" i="22"/>
  <c r="T48" i="22" s="1"/>
  <c r="S47" i="22"/>
  <c r="R47" i="22"/>
  <c r="Q47" i="22"/>
  <c r="P47" i="22"/>
  <c r="E47" i="22"/>
  <c r="U47" i="22" s="1"/>
  <c r="U46" i="22"/>
  <c r="S46" i="22"/>
  <c r="R46" i="22"/>
  <c r="Q46" i="22"/>
  <c r="P46" i="22"/>
  <c r="E46" i="22"/>
  <c r="T46" i="22" s="1"/>
  <c r="S45" i="22"/>
  <c r="R45" i="22"/>
  <c r="Q45" i="22"/>
  <c r="P45" i="22"/>
  <c r="E45" i="22"/>
  <c r="S44" i="22"/>
  <c r="R44" i="22"/>
  <c r="Q44" i="22"/>
  <c r="P44" i="22"/>
  <c r="E44" i="22"/>
  <c r="U44" i="22" s="1"/>
  <c r="S43" i="22"/>
  <c r="R43" i="22"/>
  <c r="Q43" i="22"/>
  <c r="P43" i="22"/>
  <c r="E43" i="22"/>
  <c r="U43" i="22" s="1"/>
  <c r="O41" i="22"/>
  <c r="N41" i="22"/>
  <c r="M41" i="22"/>
  <c r="L41" i="22"/>
  <c r="K41" i="22"/>
  <c r="J41" i="22"/>
  <c r="I41" i="22"/>
  <c r="S41" i="22" s="1"/>
  <c r="H41" i="22"/>
  <c r="G41" i="22"/>
  <c r="F41" i="22"/>
  <c r="C41" i="22"/>
  <c r="B41" i="22"/>
  <c r="E41" i="22" s="1"/>
  <c r="U40" i="22"/>
  <c r="S40" i="22"/>
  <c r="R40" i="22"/>
  <c r="Q40" i="22"/>
  <c r="P40" i="22"/>
  <c r="E40" i="22"/>
  <c r="T40" i="22" s="1"/>
  <c r="T39" i="22"/>
  <c r="S39" i="22"/>
  <c r="R39" i="22"/>
  <c r="Q39" i="22"/>
  <c r="P39" i="22"/>
  <c r="E39" i="22"/>
  <c r="U39" i="22" s="1"/>
  <c r="S38" i="22"/>
  <c r="R38" i="22"/>
  <c r="Q38" i="22"/>
  <c r="P38" i="22"/>
  <c r="E38" i="22"/>
  <c r="U38" i="22" s="1"/>
  <c r="S37" i="22"/>
  <c r="R37" i="22"/>
  <c r="Q37" i="22"/>
  <c r="P37" i="22"/>
  <c r="E37" i="22"/>
  <c r="T37" i="22" s="1"/>
  <c r="S36" i="22"/>
  <c r="R36" i="22"/>
  <c r="Q36" i="22"/>
  <c r="P36" i="22"/>
  <c r="E36" i="22"/>
  <c r="U36" i="22" s="1"/>
  <c r="O34" i="22"/>
  <c r="N34" i="22"/>
  <c r="M34" i="22"/>
  <c r="L34" i="22"/>
  <c r="K34" i="22"/>
  <c r="S34" i="22" s="1"/>
  <c r="J34" i="22"/>
  <c r="R34" i="22" s="1"/>
  <c r="I34" i="22"/>
  <c r="H34" i="22"/>
  <c r="G34" i="22"/>
  <c r="F34" i="22"/>
  <c r="C34" i="22"/>
  <c r="B34" i="22"/>
  <c r="E34" i="22" s="1"/>
  <c r="S33" i="22"/>
  <c r="R33" i="22"/>
  <c r="Q33" i="22"/>
  <c r="P33" i="22"/>
  <c r="E33" i="22"/>
  <c r="O31" i="22"/>
  <c r="N31" i="22"/>
  <c r="M31" i="22"/>
  <c r="L31" i="22"/>
  <c r="K31" i="22"/>
  <c r="J31" i="22"/>
  <c r="I31" i="22"/>
  <c r="H31" i="22"/>
  <c r="G31" i="22"/>
  <c r="F31" i="22"/>
  <c r="C31" i="22"/>
  <c r="B31" i="22"/>
  <c r="S30" i="22"/>
  <c r="R30" i="22"/>
  <c r="Q30" i="22"/>
  <c r="P30" i="22"/>
  <c r="E30" i="22"/>
  <c r="U30" i="22" s="1"/>
  <c r="U29" i="22"/>
  <c r="S29" i="22"/>
  <c r="R29" i="22"/>
  <c r="Q29" i="22"/>
  <c r="P29" i="22"/>
  <c r="E29" i="22"/>
  <c r="T29" i="22" s="1"/>
  <c r="S28" i="22"/>
  <c r="R28" i="22"/>
  <c r="Q28" i="22"/>
  <c r="P28" i="22"/>
  <c r="E28" i="22"/>
  <c r="S27" i="22"/>
  <c r="R27" i="22"/>
  <c r="Q27" i="22"/>
  <c r="P27" i="22"/>
  <c r="E27" i="22"/>
  <c r="U27" i="22" s="1"/>
  <c r="O25" i="22"/>
  <c r="N25" i="22"/>
  <c r="M25" i="22"/>
  <c r="L25" i="22"/>
  <c r="K25" i="22"/>
  <c r="J25" i="22"/>
  <c r="I25" i="22"/>
  <c r="S25" i="22" s="1"/>
  <c r="H25" i="22"/>
  <c r="R25" i="22" s="1"/>
  <c r="G25" i="22"/>
  <c r="F25" i="22"/>
  <c r="C25" i="22"/>
  <c r="B25" i="22"/>
  <c r="E25" i="22" s="1"/>
  <c r="U24" i="22"/>
  <c r="S24" i="22"/>
  <c r="R24" i="22"/>
  <c r="Q24" i="22"/>
  <c r="P24" i="22"/>
  <c r="E24" i="22"/>
  <c r="T24" i="22" s="1"/>
  <c r="U23" i="22"/>
  <c r="T23" i="22"/>
  <c r="S23" i="22"/>
  <c r="R23" i="22"/>
  <c r="Q23" i="22"/>
  <c r="P23" i="22"/>
  <c r="E23" i="22"/>
  <c r="T22" i="22"/>
  <c r="S22" i="22"/>
  <c r="R22" i="22"/>
  <c r="Q22" i="22"/>
  <c r="P22" i="22"/>
  <c r="E22" i="22"/>
  <c r="U22" i="22" s="1"/>
  <c r="S21" i="22"/>
  <c r="R21" i="22"/>
  <c r="Q21" i="22"/>
  <c r="P21" i="22"/>
  <c r="E21" i="22"/>
  <c r="U21" i="22" s="1"/>
  <c r="S20" i="22"/>
  <c r="R20" i="22"/>
  <c r="Q20" i="22"/>
  <c r="P20" i="22"/>
  <c r="E20" i="22"/>
  <c r="T20" i="22" s="1"/>
  <c r="S19" i="22"/>
  <c r="R19" i="22"/>
  <c r="Q19" i="22"/>
  <c r="P19" i="22"/>
  <c r="E19" i="22"/>
  <c r="U19" i="22" s="1"/>
  <c r="S18" i="22"/>
  <c r="R18" i="22"/>
  <c r="Q18" i="22"/>
  <c r="P18" i="22"/>
  <c r="E18" i="22"/>
  <c r="U18" i="22" s="1"/>
  <c r="O16" i="22"/>
  <c r="N16" i="22"/>
  <c r="M16" i="22"/>
  <c r="L16" i="22"/>
  <c r="K16" i="22"/>
  <c r="J16" i="22"/>
  <c r="R16" i="22" s="1"/>
  <c r="I16" i="22"/>
  <c r="Q16" i="22" s="1"/>
  <c r="H16" i="22"/>
  <c r="G16" i="22"/>
  <c r="F16" i="22"/>
  <c r="C16" i="22"/>
  <c r="B16" i="22"/>
  <c r="E16" i="22" s="1"/>
  <c r="U15" i="22"/>
  <c r="T15" i="22"/>
  <c r="S15" i="22"/>
  <c r="R15" i="22"/>
  <c r="Q15" i="22"/>
  <c r="P15" i="22"/>
  <c r="E15" i="22"/>
  <c r="S14" i="22"/>
  <c r="R14" i="22"/>
  <c r="Q14" i="22"/>
  <c r="P14" i="22"/>
  <c r="E14" i="22"/>
  <c r="S13" i="22"/>
  <c r="R13" i="22"/>
  <c r="Q13" i="22"/>
  <c r="P13" i="22"/>
  <c r="E13" i="22"/>
  <c r="U13" i="22" s="1"/>
  <c r="S12" i="22"/>
  <c r="R12" i="22"/>
  <c r="Q12" i="22"/>
  <c r="P12" i="22"/>
  <c r="E12" i="22"/>
  <c r="S11" i="22"/>
  <c r="R11" i="22"/>
  <c r="Q11" i="22"/>
  <c r="P11" i="22"/>
  <c r="E11" i="22"/>
  <c r="U11" i="22" s="1"/>
  <c r="S10" i="22"/>
  <c r="R10" i="22"/>
  <c r="Q10" i="22"/>
  <c r="P10" i="22"/>
  <c r="E10" i="22"/>
  <c r="S9" i="22"/>
  <c r="R9" i="22"/>
  <c r="Q9" i="22"/>
  <c r="P9" i="22"/>
  <c r="E9" i="22"/>
  <c r="U9" i="22" s="1"/>
  <c r="S96" i="21"/>
  <c r="R96" i="21"/>
  <c r="Q96" i="21"/>
  <c r="P96" i="21"/>
  <c r="E96" i="21"/>
  <c r="U95" i="21"/>
  <c r="T95" i="21"/>
  <c r="S95" i="21"/>
  <c r="R95" i="21"/>
  <c r="Q95" i="21"/>
  <c r="P95" i="21"/>
  <c r="E95" i="21"/>
  <c r="S94" i="21"/>
  <c r="R94" i="21"/>
  <c r="Q94" i="21"/>
  <c r="P94" i="21"/>
  <c r="E94" i="21"/>
  <c r="S93" i="21"/>
  <c r="R93" i="21"/>
  <c r="Q93" i="21"/>
  <c r="P93" i="21"/>
  <c r="E93" i="21"/>
  <c r="T93" i="21" s="1"/>
  <c r="U92" i="21"/>
  <c r="S92" i="21"/>
  <c r="R92" i="21"/>
  <c r="Q92" i="21"/>
  <c r="P92" i="21"/>
  <c r="E92" i="21"/>
  <c r="T92" i="21" s="1"/>
  <c r="T91" i="21"/>
  <c r="S91" i="21"/>
  <c r="R91" i="21"/>
  <c r="Q91" i="21"/>
  <c r="P91" i="21"/>
  <c r="E91" i="21"/>
  <c r="U91" i="21" s="1"/>
  <c r="S90" i="21"/>
  <c r="R90" i="21"/>
  <c r="Q90" i="21"/>
  <c r="P90" i="21"/>
  <c r="E90" i="21"/>
  <c r="U90" i="21" s="1"/>
  <c r="S89" i="21"/>
  <c r="R89" i="21"/>
  <c r="Q89" i="21"/>
  <c r="P89" i="21"/>
  <c r="E89" i="21"/>
  <c r="T89" i="21" s="1"/>
  <c r="S88" i="21"/>
  <c r="R88" i="21"/>
  <c r="Q88" i="21"/>
  <c r="P88" i="21"/>
  <c r="E88" i="21"/>
  <c r="U88" i="21" s="1"/>
  <c r="S86" i="21"/>
  <c r="R86" i="21"/>
  <c r="Q86" i="21"/>
  <c r="P86" i="21"/>
  <c r="E86" i="21"/>
  <c r="U86" i="21" s="1"/>
  <c r="O74" i="21"/>
  <c r="N74" i="21"/>
  <c r="M74" i="21"/>
  <c r="L74" i="21"/>
  <c r="K74" i="21"/>
  <c r="J74" i="21"/>
  <c r="I74" i="21"/>
  <c r="H74" i="21"/>
  <c r="G74" i="21"/>
  <c r="F74" i="21"/>
  <c r="C74" i="21"/>
  <c r="B74" i="21"/>
  <c r="E74" i="21" s="1"/>
  <c r="O73" i="21"/>
  <c r="N73" i="21"/>
  <c r="M73" i="21"/>
  <c r="L73" i="21"/>
  <c r="K73" i="21"/>
  <c r="S73" i="21" s="1"/>
  <c r="J73" i="21"/>
  <c r="I73" i="21"/>
  <c r="H73" i="21"/>
  <c r="G73" i="21"/>
  <c r="F73" i="21"/>
  <c r="C73" i="21"/>
  <c r="B73" i="21"/>
  <c r="E73" i="21" s="1"/>
  <c r="O72" i="21"/>
  <c r="N72" i="21"/>
  <c r="M72" i="21"/>
  <c r="L72" i="21"/>
  <c r="K72" i="21"/>
  <c r="J72" i="21"/>
  <c r="I72" i="21"/>
  <c r="Q72" i="21" s="1"/>
  <c r="H72" i="21"/>
  <c r="P72" i="21" s="1"/>
  <c r="G72" i="21"/>
  <c r="F72" i="21"/>
  <c r="E72" i="21"/>
  <c r="C72" i="21"/>
  <c r="B72" i="21"/>
  <c r="S71" i="21"/>
  <c r="R71" i="21"/>
  <c r="Q71" i="21"/>
  <c r="P71" i="21"/>
  <c r="E71" i="21"/>
  <c r="T71" i="21" s="1"/>
  <c r="S70" i="21"/>
  <c r="R70" i="21"/>
  <c r="Q70" i="21"/>
  <c r="P70" i="21"/>
  <c r="E70" i="21"/>
  <c r="O68" i="21"/>
  <c r="N68" i="21"/>
  <c r="M68" i="21"/>
  <c r="L68" i="21"/>
  <c r="K68" i="21"/>
  <c r="J68" i="21"/>
  <c r="I68" i="21"/>
  <c r="H68" i="21"/>
  <c r="G68" i="21"/>
  <c r="F68" i="21"/>
  <c r="C68" i="21"/>
  <c r="B68" i="21"/>
  <c r="O67" i="21"/>
  <c r="N67" i="21"/>
  <c r="M67" i="21"/>
  <c r="L67" i="21"/>
  <c r="K67" i="21"/>
  <c r="J67" i="21"/>
  <c r="I67" i="21"/>
  <c r="S67" i="21" s="1"/>
  <c r="H67" i="21"/>
  <c r="G67" i="21"/>
  <c r="F67" i="21"/>
  <c r="E67" i="21"/>
  <c r="C67" i="21"/>
  <c r="B67" i="21"/>
  <c r="S66" i="21"/>
  <c r="R66" i="21"/>
  <c r="Q66" i="21"/>
  <c r="P66" i="21"/>
  <c r="E66" i="21"/>
  <c r="T66" i="21" s="1"/>
  <c r="S65" i="21"/>
  <c r="R65" i="21"/>
  <c r="Q65" i="21"/>
  <c r="P65" i="21"/>
  <c r="E65" i="21"/>
  <c r="T64" i="21"/>
  <c r="S64" i="21"/>
  <c r="R64" i="21"/>
  <c r="Q64" i="21"/>
  <c r="P64" i="21"/>
  <c r="E64" i="21"/>
  <c r="U64" i="21" s="1"/>
  <c r="S63" i="21"/>
  <c r="R63" i="21"/>
  <c r="Q63" i="21"/>
  <c r="P63" i="21"/>
  <c r="E63" i="21"/>
  <c r="T63" i="21" s="1"/>
  <c r="S62" i="21"/>
  <c r="R62" i="21"/>
  <c r="Q62" i="21"/>
  <c r="P62" i="21"/>
  <c r="E62" i="21"/>
  <c r="O60" i="21"/>
  <c r="N60" i="21"/>
  <c r="M60" i="21"/>
  <c r="L60" i="21"/>
  <c r="K60" i="21"/>
  <c r="J60" i="21"/>
  <c r="I60" i="21"/>
  <c r="S60" i="21" s="1"/>
  <c r="H60" i="21"/>
  <c r="R60" i="21" s="1"/>
  <c r="C60" i="21"/>
  <c r="B60" i="21"/>
  <c r="S59" i="21"/>
  <c r="R59" i="21"/>
  <c r="Q59" i="21"/>
  <c r="P59" i="21"/>
  <c r="E59" i="21"/>
  <c r="S58" i="21"/>
  <c r="R58" i="21"/>
  <c r="Q58" i="21"/>
  <c r="P58" i="21"/>
  <c r="E58" i="21"/>
  <c r="U58" i="21" s="1"/>
  <c r="S57" i="21"/>
  <c r="R57" i="21"/>
  <c r="Q57" i="21"/>
  <c r="P57" i="21"/>
  <c r="E57" i="21"/>
  <c r="S56" i="21"/>
  <c r="R56" i="21"/>
  <c r="Q56" i="21"/>
  <c r="P56" i="21"/>
  <c r="E56" i="21"/>
  <c r="O54" i="21"/>
  <c r="N54" i="21"/>
  <c r="M54" i="21"/>
  <c r="L54" i="21"/>
  <c r="K54" i="21"/>
  <c r="J54" i="21"/>
  <c r="I54" i="21"/>
  <c r="S54" i="21" s="1"/>
  <c r="H54" i="21"/>
  <c r="R54" i="21" s="1"/>
  <c r="G54" i="21"/>
  <c r="F54" i="21"/>
  <c r="C54" i="21"/>
  <c r="B54" i="21"/>
  <c r="S53" i="21"/>
  <c r="R53" i="21"/>
  <c r="Q53" i="21"/>
  <c r="P53" i="21"/>
  <c r="E53" i="21"/>
  <c r="U52" i="21"/>
  <c r="S52" i="21"/>
  <c r="R52" i="21"/>
  <c r="Q52" i="21"/>
  <c r="P52" i="21"/>
  <c r="E52" i="21"/>
  <c r="T52" i="21" s="1"/>
  <c r="T51" i="21"/>
  <c r="S51" i="21"/>
  <c r="R51" i="21"/>
  <c r="Q51" i="21"/>
  <c r="P51" i="21"/>
  <c r="E51" i="21"/>
  <c r="U51" i="21" s="1"/>
  <c r="T50" i="21"/>
  <c r="S50" i="21"/>
  <c r="R50" i="21"/>
  <c r="Q50" i="21"/>
  <c r="P50" i="21"/>
  <c r="E50" i="21"/>
  <c r="U50" i="21" s="1"/>
  <c r="U49" i="21"/>
  <c r="S49" i="21"/>
  <c r="R49" i="21"/>
  <c r="Q49" i="21"/>
  <c r="P49" i="21"/>
  <c r="E49" i="21"/>
  <c r="T49" i="21" s="1"/>
  <c r="S48" i="21"/>
  <c r="R48" i="21"/>
  <c r="Q48" i="21"/>
  <c r="P48" i="21"/>
  <c r="E48" i="21"/>
  <c r="S47" i="21"/>
  <c r="R47" i="21"/>
  <c r="Q47" i="21"/>
  <c r="P47" i="21"/>
  <c r="E47" i="21"/>
  <c r="U47" i="21" s="1"/>
  <c r="S46" i="21"/>
  <c r="R46" i="21"/>
  <c r="Q46" i="21"/>
  <c r="P46" i="21"/>
  <c r="E46" i="21"/>
  <c r="S45" i="21"/>
  <c r="R45" i="21"/>
  <c r="Q45" i="21"/>
  <c r="P45" i="21"/>
  <c r="E45" i="21"/>
  <c r="U44" i="21"/>
  <c r="S44" i="21"/>
  <c r="R44" i="21"/>
  <c r="Q44" i="21"/>
  <c r="P44" i="21"/>
  <c r="E44" i="21"/>
  <c r="T44" i="21" s="1"/>
  <c r="U43" i="21"/>
  <c r="T43" i="21"/>
  <c r="S43" i="21"/>
  <c r="R43" i="21"/>
  <c r="Q43" i="21"/>
  <c r="P43" i="21"/>
  <c r="E43" i="21"/>
  <c r="Q41" i="21"/>
  <c r="O41" i="21"/>
  <c r="N41" i="21"/>
  <c r="M41" i="21"/>
  <c r="L41" i="21"/>
  <c r="K41" i="21"/>
  <c r="J41" i="21"/>
  <c r="I41" i="21"/>
  <c r="S41" i="21" s="1"/>
  <c r="H41" i="21"/>
  <c r="G41" i="21"/>
  <c r="F41" i="21"/>
  <c r="C41" i="21"/>
  <c r="B41" i="21"/>
  <c r="S40" i="21"/>
  <c r="R40" i="21"/>
  <c r="Q40" i="21"/>
  <c r="P40" i="21"/>
  <c r="E40" i="21"/>
  <c r="T40" i="21" s="1"/>
  <c r="S39" i="21"/>
  <c r="R39" i="21"/>
  <c r="Q39" i="21"/>
  <c r="P39" i="21"/>
  <c r="E39" i="21"/>
  <c r="S38" i="21"/>
  <c r="R38" i="21"/>
  <c r="Q38" i="21"/>
  <c r="P38" i="21"/>
  <c r="E38" i="21"/>
  <c r="T37" i="21"/>
  <c r="S37" i="21"/>
  <c r="R37" i="21"/>
  <c r="Q37" i="21"/>
  <c r="P37" i="21"/>
  <c r="E37" i="21"/>
  <c r="S36" i="21"/>
  <c r="R36" i="21"/>
  <c r="Q36" i="21"/>
  <c r="P36" i="21"/>
  <c r="E36" i="21"/>
  <c r="O34" i="21"/>
  <c r="N34" i="21"/>
  <c r="M34" i="21"/>
  <c r="L34" i="21"/>
  <c r="K34" i="21"/>
  <c r="S34" i="21" s="1"/>
  <c r="J34" i="21"/>
  <c r="I34" i="21"/>
  <c r="H34" i="21"/>
  <c r="G34" i="21"/>
  <c r="F34" i="21"/>
  <c r="C34" i="21"/>
  <c r="B34" i="21"/>
  <c r="E34" i="21" s="1"/>
  <c r="S33" i="21"/>
  <c r="R33" i="21"/>
  <c r="Q33" i="21"/>
  <c r="P33" i="21"/>
  <c r="E33" i="21"/>
  <c r="O31" i="21"/>
  <c r="N31" i="21"/>
  <c r="M31" i="21"/>
  <c r="L31" i="21"/>
  <c r="K31" i="21"/>
  <c r="J31" i="21"/>
  <c r="I31" i="21"/>
  <c r="S31" i="21" s="1"/>
  <c r="H31" i="21"/>
  <c r="R31" i="21" s="1"/>
  <c r="G31" i="21"/>
  <c r="F31" i="21"/>
  <c r="E31" i="21"/>
  <c r="C31" i="21"/>
  <c r="B31" i="21"/>
  <c r="S30" i="21"/>
  <c r="R30" i="21"/>
  <c r="Q30" i="21"/>
  <c r="P30" i="21"/>
  <c r="E30" i="21"/>
  <c r="U30" i="21" s="1"/>
  <c r="S29" i="21"/>
  <c r="R29" i="21"/>
  <c r="Q29" i="21"/>
  <c r="P29" i="21"/>
  <c r="E29" i="21"/>
  <c r="S28" i="21"/>
  <c r="R28" i="21"/>
  <c r="Q28" i="21"/>
  <c r="P28" i="21"/>
  <c r="E28" i="21"/>
  <c r="S27" i="21"/>
  <c r="R27" i="21"/>
  <c r="Q27" i="21"/>
  <c r="P27" i="21"/>
  <c r="E27" i="21"/>
  <c r="O25" i="21"/>
  <c r="N25" i="21"/>
  <c r="M25" i="21"/>
  <c r="L25" i="21"/>
  <c r="K25" i="21"/>
  <c r="J25" i="21"/>
  <c r="I25" i="21"/>
  <c r="H25" i="21"/>
  <c r="R25" i="21" s="1"/>
  <c r="G25" i="21"/>
  <c r="F25" i="21"/>
  <c r="C25" i="21"/>
  <c r="B25" i="21"/>
  <c r="E25" i="21" s="1"/>
  <c r="U24" i="21"/>
  <c r="T24" i="21"/>
  <c r="S24" i="21"/>
  <c r="R24" i="21"/>
  <c r="Q24" i="21"/>
  <c r="P24" i="21"/>
  <c r="E24" i="21"/>
  <c r="U23" i="21"/>
  <c r="S23" i="21"/>
  <c r="R23" i="21"/>
  <c r="Q23" i="21"/>
  <c r="P23" i="21"/>
  <c r="E23" i="21"/>
  <c r="T23" i="21" s="1"/>
  <c r="U22" i="21"/>
  <c r="S22" i="21"/>
  <c r="R22" i="21"/>
  <c r="Q22" i="21"/>
  <c r="P22" i="21"/>
  <c r="E22" i="21"/>
  <c r="T22" i="21" s="1"/>
  <c r="S21" i="21"/>
  <c r="R21" i="21"/>
  <c r="Q21" i="21"/>
  <c r="P21" i="21"/>
  <c r="E21" i="21"/>
  <c r="U21" i="21" s="1"/>
  <c r="S20" i="21"/>
  <c r="R20" i="21"/>
  <c r="Q20" i="21"/>
  <c r="P20" i="21"/>
  <c r="E20" i="21"/>
  <c r="S19" i="21"/>
  <c r="R19" i="21"/>
  <c r="Q19" i="21"/>
  <c r="P19" i="21"/>
  <c r="E19" i="21"/>
  <c r="U19" i="21" s="1"/>
  <c r="S18" i="21"/>
  <c r="R18" i="21"/>
  <c r="Q18" i="21"/>
  <c r="P18" i="21"/>
  <c r="E18" i="21"/>
  <c r="O16" i="21"/>
  <c r="N16" i="21"/>
  <c r="M16" i="21"/>
  <c r="L16" i="21"/>
  <c r="K16" i="21"/>
  <c r="J16" i="21"/>
  <c r="R16" i="21" s="1"/>
  <c r="I16" i="21"/>
  <c r="H16" i="21"/>
  <c r="G16" i="21"/>
  <c r="F16" i="21"/>
  <c r="C16" i="21"/>
  <c r="B16" i="21"/>
  <c r="E16" i="21" s="1"/>
  <c r="S15" i="21"/>
  <c r="R15" i="21"/>
  <c r="Q15" i="21"/>
  <c r="P15" i="21"/>
  <c r="E15" i="21"/>
  <c r="S14" i="21"/>
  <c r="R14" i="21"/>
  <c r="Q14" i="21"/>
  <c r="P14" i="21"/>
  <c r="E14" i="21"/>
  <c r="S13" i="21"/>
  <c r="R13" i="21"/>
  <c r="Q13" i="21"/>
  <c r="P13" i="21"/>
  <c r="E13" i="21"/>
  <c r="T12" i="21"/>
  <c r="S12" i="21"/>
  <c r="R12" i="21"/>
  <c r="Q12" i="21"/>
  <c r="P12" i="21"/>
  <c r="E12" i="21"/>
  <c r="U12" i="21" s="1"/>
  <c r="U11" i="21"/>
  <c r="T11" i="21"/>
  <c r="S11" i="21"/>
  <c r="R11" i="21"/>
  <c r="Q11" i="21"/>
  <c r="P11" i="21"/>
  <c r="E11" i="21"/>
  <c r="S10" i="21"/>
  <c r="R10" i="21"/>
  <c r="Q10" i="21"/>
  <c r="U10" i="21" s="1"/>
  <c r="P10" i="21"/>
  <c r="E10" i="21"/>
  <c r="T10" i="21" s="1"/>
  <c r="S9" i="21"/>
  <c r="R9" i="21"/>
  <c r="Q9" i="21"/>
  <c r="P9" i="21"/>
  <c r="E9" i="21"/>
  <c r="T9" i="21" s="1"/>
  <c r="S96" i="20"/>
  <c r="R96" i="20"/>
  <c r="Q96" i="20"/>
  <c r="P96" i="20"/>
  <c r="E96" i="20"/>
  <c r="S95" i="20"/>
  <c r="R95" i="20"/>
  <c r="Q95" i="20"/>
  <c r="P95" i="20"/>
  <c r="E95" i="20"/>
  <c r="S94" i="20"/>
  <c r="R94" i="20"/>
  <c r="Q94" i="20"/>
  <c r="P94" i="20"/>
  <c r="E94" i="20"/>
  <c r="T94" i="20" s="1"/>
  <c r="U93" i="20"/>
  <c r="S93" i="20"/>
  <c r="R93" i="20"/>
  <c r="Q93" i="20"/>
  <c r="P93" i="20"/>
  <c r="E93" i="20"/>
  <c r="T93" i="20" s="1"/>
  <c r="U92" i="20"/>
  <c r="T92" i="20"/>
  <c r="S92" i="20"/>
  <c r="R92" i="20"/>
  <c r="Q92" i="20"/>
  <c r="P92" i="20"/>
  <c r="E92" i="20"/>
  <c r="U91" i="20"/>
  <c r="T91" i="20"/>
  <c r="S91" i="20"/>
  <c r="R91" i="20"/>
  <c r="Q91" i="20"/>
  <c r="P91" i="20"/>
  <c r="E91" i="20"/>
  <c r="T90" i="20"/>
  <c r="S90" i="20"/>
  <c r="R90" i="20"/>
  <c r="Q90" i="20"/>
  <c r="P90" i="20"/>
  <c r="E90" i="20"/>
  <c r="U90" i="20" s="1"/>
  <c r="S89" i="20"/>
  <c r="R89" i="20"/>
  <c r="Q89" i="20"/>
  <c r="P89" i="20"/>
  <c r="E89" i="20"/>
  <c r="U89" i="20" s="1"/>
  <c r="S88" i="20"/>
  <c r="R88" i="20"/>
  <c r="Q88" i="20"/>
  <c r="P88" i="20"/>
  <c r="E88" i="20"/>
  <c r="S86" i="20"/>
  <c r="R86" i="20"/>
  <c r="Q86" i="20"/>
  <c r="P86" i="20"/>
  <c r="E86" i="20"/>
  <c r="O74" i="20"/>
  <c r="N74" i="20"/>
  <c r="M74" i="20"/>
  <c r="L74" i="20"/>
  <c r="K74" i="20"/>
  <c r="J74" i="20"/>
  <c r="I74" i="20"/>
  <c r="H74" i="20"/>
  <c r="G74" i="20"/>
  <c r="F74" i="20"/>
  <c r="C74" i="20"/>
  <c r="B74" i="20"/>
  <c r="E74" i="20" s="1"/>
  <c r="O73" i="20"/>
  <c r="N73" i="20"/>
  <c r="M73" i="20"/>
  <c r="L73" i="20"/>
  <c r="K73" i="20"/>
  <c r="J73" i="20"/>
  <c r="I73" i="20"/>
  <c r="H73" i="20"/>
  <c r="R73" i="20" s="1"/>
  <c r="G73" i="20"/>
  <c r="F73" i="20"/>
  <c r="C73" i="20"/>
  <c r="B73" i="20"/>
  <c r="O72" i="20"/>
  <c r="N72" i="20"/>
  <c r="M72" i="20"/>
  <c r="L72" i="20"/>
  <c r="K72" i="20"/>
  <c r="J72" i="20"/>
  <c r="I72" i="20"/>
  <c r="H72" i="20"/>
  <c r="R72" i="20" s="1"/>
  <c r="G72" i="20"/>
  <c r="F72" i="20"/>
  <c r="C72" i="20"/>
  <c r="B72" i="20"/>
  <c r="E72" i="20" s="1"/>
  <c r="S71" i="20"/>
  <c r="R71" i="20"/>
  <c r="Q71" i="20"/>
  <c r="P71" i="20"/>
  <c r="E71" i="20"/>
  <c r="U71" i="20" s="1"/>
  <c r="S70" i="20"/>
  <c r="R70" i="20"/>
  <c r="Q70" i="20"/>
  <c r="P70" i="20"/>
  <c r="E70" i="20"/>
  <c r="O68" i="20"/>
  <c r="N68" i="20"/>
  <c r="M68" i="20"/>
  <c r="L68" i="20"/>
  <c r="K68" i="20"/>
  <c r="J68" i="20"/>
  <c r="I68" i="20"/>
  <c r="H68" i="20"/>
  <c r="G68" i="20"/>
  <c r="F68" i="20"/>
  <c r="C68" i="20"/>
  <c r="B68" i="20"/>
  <c r="O67" i="20"/>
  <c r="N67" i="20"/>
  <c r="M67" i="20"/>
  <c r="L67" i="20"/>
  <c r="K67" i="20"/>
  <c r="J67" i="20"/>
  <c r="I67" i="20"/>
  <c r="S67" i="20" s="1"/>
  <c r="H67" i="20"/>
  <c r="R67" i="20" s="1"/>
  <c r="G67" i="20"/>
  <c r="F67" i="20"/>
  <c r="C67" i="20"/>
  <c r="B67" i="20"/>
  <c r="E67" i="20" s="1"/>
  <c r="T66" i="20"/>
  <c r="S66" i="20"/>
  <c r="R66" i="20"/>
  <c r="Q66" i="20"/>
  <c r="P66" i="20"/>
  <c r="E66" i="20"/>
  <c r="U66" i="20" s="1"/>
  <c r="S65" i="20"/>
  <c r="R65" i="20"/>
  <c r="Q65" i="20"/>
  <c r="P65" i="20"/>
  <c r="E65" i="20"/>
  <c r="S64" i="20"/>
  <c r="R64" i="20"/>
  <c r="Q64" i="20"/>
  <c r="P64" i="20"/>
  <c r="E64" i="20"/>
  <c r="S63" i="20"/>
  <c r="R63" i="20"/>
  <c r="Q63" i="20"/>
  <c r="P63" i="20"/>
  <c r="E63" i="20"/>
  <c r="T63" i="20" s="1"/>
  <c r="S62" i="20"/>
  <c r="R62" i="20"/>
  <c r="Q62" i="20"/>
  <c r="P62" i="20"/>
  <c r="E62" i="20"/>
  <c r="O60" i="20"/>
  <c r="N60" i="20"/>
  <c r="M60" i="20"/>
  <c r="L60" i="20"/>
  <c r="K60" i="20"/>
  <c r="J60" i="20"/>
  <c r="I60" i="20"/>
  <c r="S60" i="20" s="1"/>
  <c r="H60" i="20"/>
  <c r="R60" i="20" s="1"/>
  <c r="C60" i="20"/>
  <c r="B60" i="20"/>
  <c r="S59" i="20"/>
  <c r="R59" i="20"/>
  <c r="Q59" i="20"/>
  <c r="P59" i="20"/>
  <c r="E59" i="20"/>
  <c r="S58" i="20"/>
  <c r="R58" i="20"/>
  <c r="Q58" i="20"/>
  <c r="P58" i="20"/>
  <c r="E58" i="20"/>
  <c r="U58" i="20" s="1"/>
  <c r="S57" i="20"/>
  <c r="R57" i="20"/>
  <c r="Q57" i="20"/>
  <c r="P57" i="20"/>
  <c r="E57" i="20"/>
  <c r="U57" i="20" s="1"/>
  <c r="S56" i="20"/>
  <c r="R56" i="20"/>
  <c r="Q56" i="20"/>
  <c r="P56" i="20"/>
  <c r="E56" i="20"/>
  <c r="O54" i="20"/>
  <c r="N54" i="20"/>
  <c r="M54" i="20"/>
  <c r="L54" i="20"/>
  <c r="K54" i="20"/>
  <c r="J54" i="20"/>
  <c r="I54" i="20"/>
  <c r="S54" i="20" s="1"/>
  <c r="H54" i="20"/>
  <c r="G54" i="20"/>
  <c r="F54" i="20"/>
  <c r="C54" i="20"/>
  <c r="B54" i="20"/>
  <c r="S53" i="20"/>
  <c r="R53" i="20"/>
  <c r="Q53" i="20"/>
  <c r="P53" i="20"/>
  <c r="E53" i="20"/>
  <c r="S52" i="20"/>
  <c r="R52" i="20"/>
  <c r="Q52" i="20"/>
  <c r="P52" i="20"/>
  <c r="E52" i="20"/>
  <c r="U52" i="20" s="1"/>
  <c r="S51" i="20"/>
  <c r="R51" i="20"/>
  <c r="Q51" i="20"/>
  <c r="P51" i="20"/>
  <c r="E51" i="20"/>
  <c r="U51" i="20" s="1"/>
  <c r="S50" i="20"/>
  <c r="R50" i="20"/>
  <c r="Q50" i="20"/>
  <c r="P50" i="20"/>
  <c r="E50" i="20"/>
  <c r="T50" i="20" s="1"/>
  <c r="S49" i="20"/>
  <c r="R49" i="20"/>
  <c r="Q49" i="20"/>
  <c r="P49" i="20"/>
  <c r="E49" i="20"/>
  <c r="S48" i="20"/>
  <c r="R48" i="20"/>
  <c r="Q48" i="20"/>
  <c r="P48" i="20"/>
  <c r="E48" i="20"/>
  <c r="U47" i="20"/>
  <c r="S47" i="20"/>
  <c r="R47" i="20"/>
  <c r="Q47" i="20"/>
  <c r="P47" i="20"/>
  <c r="E47" i="20"/>
  <c r="T47" i="20" s="1"/>
  <c r="S46" i="20"/>
  <c r="R46" i="20"/>
  <c r="Q46" i="20"/>
  <c r="P46" i="20"/>
  <c r="E46" i="20"/>
  <c r="U46" i="20" s="1"/>
  <c r="S45" i="20"/>
  <c r="R45" i="20"/>
  <c r="Q45" i="20"/>
  <c r="P45" i="20"/>
  <c r="E45" i="20"/>
  <c r="S44" i="20"/>
  <c r="R44" i="20"/>
  <c r="Q44" i="20"/>
  <c r="P44" i="20"/>
  <c r="E44" i="20"/>
  <c r="U44" i="20" s="1"/>
  <c r="U43" i="20"/>
  <c r="T43" i="20"/>
  <c r="S43" i="20"/>
  <c r="R43" i="20"/>
  <c r="Q43" i="20"/>
  <c r="P43" i="20"/>
  <c r="E43" i="20"/>
  <c r="O41" i="20"/>
  <c r="N41" i="20"/>
  <c r="M41" i="20"/>
  <c r="L41" i="20"/>
  <c r="K41" i="20"/>
  <c r="J41" i="20"/>
  <c r="I41" i="20"/>
  <c r="S41" i="20" s="1"/>
  <c r="H41" i="20"/>
  <c r="R41" i="20" s="1"/>
  <c r="G41" i="20"/>
  <c r="F41" i="20"/>
  <c r="C41" i="20"/>
  <c r="E41" i="20" s="1"/>
  <c r="B41" i="20"/>
  <c r="S40" i="20"/>
  <c r="R40" i="20"/>
  <c r="Q40" i="20"/>
  <c r="P40" i="20"/>
  <c r="E40" i="20"/>
  <c r="S39" i="20"/>
  <c r="R39" i="20"/>
  <c r="Q39" i="20"/>
  <c r="P39" i="20"/>
  <c r="E39" i="20"/>
  <c r="U39" i="20" s="1"/>
  <c r="S38" i="20"/>
  <c r="R38" i="20"/>
  <c r="Q38" i="20"/>
  <c r="P38" i="20"/>
  <c r="E38" i="20"/>
  <c r="U38" i="20" s="1"/>
  <c r="S37" i="20"/>
  <c r="R37" i="20"/>
  <c r="Q37" i="20"/>
  <c r="P37" i="20"/>
  <c r="E37" i="20"/>
  <c r="T37" i="20" s="1"/>
  <c r="S36" i="20"/>
  <c r="R36" i="20"/>
  <c r="Q36" i="20"/>
  <c r="P36" i="20"/>
  <c r="E36" i="20"/>
  <c r="O34" i="20"/>
  <c r="N34" i="20"/>
  <c r="M34" i="20"/>
  <c r="L34" i="20"/>
  <c r="K34" i="20"/>
  <c r="J34" i="20"/>
  <c r="I34" i="20"/>
  <c r="S34" i="20" s="1"/>
  <c r="H34" i="20"/>
  <c r="P34" i="20" s="1"/>
  <c r="G34" i="20"/>
  <c r="F34" i="20"/>
  <c r="E34" i="20"/>
  <c r="C34" i="20"/>
  <c r="B34" i="20"/>
  <c r="T33" i="20"/>
  <c r="S33" i="20"/>
  <c r="R33" i="20"/>
  <c r="Q33" i="20"/>
  <c r="P33" i="20"/>
  <c r="E33" i="20"/>
  <c r="U33" i="20" s="1"/>
  <c r="O31" i="20"/>
  <c r="N31" i="20"/>
  <c r="M31" i="20"/>
  <c r="L31" i="20"/>
  <c r="K31" i="20"/>
  <c r="J31" i="20"/>
  <c r="I31" i="20"/>
  <c r="S31" i="20" s="1"/>
  <c r="H31" i="20"/>
  <c r="G31" i="20"/>
  <c r="F31" i="20"/>
  <c r="C31" i="20"/>
  <c r="B31" i="20"/>
  <c r="S30" i="20"/>
  <c r="R30" i="20"/>
  <c r="Q30" i="20"/>
  <c r="P30" i="20"/>
  <c r="E30" i="20"/>
  <c r="T29" i="20"/>
  <c r="S29" i="20"/>
  <c r="R29" i="20"/>
  <c r="Q29" i="20"/>
  <c r="P29" i="20"/>
  <c r="E29" i="20"/>
  <c r="U29" i="20" s="1"/>
  <c r="S28" i="20"/>
  <c r="R28" i="20"/>
  <c r="Q28" i="20"/>
  <c r="P28" i="20"/>
  <c r="E28" i="20"/>
  <c r="S27" i="20"/>
  <c r="R27" i="20"/>
  <c r="Q27" i="20"/>
  <c r="P27" i="20"/>
  <c r="E27" i="20"/>
  <c r="O25" i="20"/>
  <c r="N25" i="20"/>
  <c r="M25" i="20"/>
  <c r="L25" i="20"/>
  <c r="K25" i="20"/>
  <c r="J25" i="20"/>
  <c r="I25" i="20"/>
  <c r="H25" i="20"/>
  <c r="R25" i="20" s="1"/>
  <c r="G25" i="20"/>
  <c r="F25" i="20"/>
  <c r="C25" i="20"/>
  <c r="B25" i="20"/>
  <c r="E25" i="20" s="1"/>
  <c r="U24" i="20"/>
  <c r="S24" i="20"/>
  <c r="R24" i="20"/>
  <c r="Q24" i="20"/>
  <c r="P24" i="20"/>
  <c r="E24" i="20"/>
  <c r="T24" i="20" s="1"/>
  <c r="T23" i="20"/>
  <c r="S23" i="20"/>
  <c r="R23" i="20"/>
  <c r="Q23" i="20"/>
  <c r="P23" i="20"/>
  <c r="E23" i="20"/>
  <c r="U23" i="20" s="1"/>
  <c r="S22" i="20"/>
  <c r="R22" i="20"/>
  <c r="Q22" i="20"/>
  <c r="P22" i="20"/>
  <c r="E22" i="20"/>
  <c r="U22" i="20" s="1"/>
  <c r="S21" i="20"/>
  <c r="R21" i="20"/>
  <c r="Q21" i="20"/>
  <c r="P21" i="20"/>
  <c r="E21" i="20"/>
  <c r="S20" i="20"/>
  <c r="R20" i="20"/>
  <c r="Q20" i="20"/>
  <c r="P20" i="20"/>
  <c r="E20" i="20"/>
  <c r="U20" i="20" s="1"/>
  <c r="S19" i="20"/>
  <c r="R19" i="20"/>
  <c r="Q19" i="20"/>
  <c r="P19" i="20"/>
  <c r="E19" i="20"/>
  <c r="U19" i="20" s="1"/>
  <c r="S18" i="20"/>
  <c r="R18" i="20"/>
  <c r="Q18" i="20"/>
  <c r="P18" i="20"/>
  <c r="E18" i="20"/>
  <c r="U18" i="20" s="1"/>
  <c r="O16" i="20"/>
  <c r="N16" i="20"/>
  <c r="M16" i="20"/>
  <c r="L16" i="20"/>
  <c r="K16" i="20"/>
  <c r="J16" i="20"/>
  <c r="I16" i="20"/>
  <c r="H16" i="20"/>
  <c r="P16" i="20" s="1"/>
  <c r="G16" i="20"/>
  <c r="F16" i="20"/>
  <c r="C16" i="20"/>
  <c r="B16" i="20"/>
  <c r="E16" i="20" s="1"/>
  <c r="S15" i="20"/>
  <c r="R15" i="20"/>
  <c r="Q15" i="20"/>
  <c r="P15" i="20"/>
  <c r="E15" i="20"/>
  <c r="U15" i="20" s="1"/>
  <c r="S14" i="20"/>
  <c r="R14" i="20"/>
  <c r="Q14" i="20"/>
  <c r="P14" i="20"/>
  <c r="E14" i="20"/>
  <c r="T14" i="20" s="1"/>
  <c r="U13" i="20"/>
  <c r="S13" i="20"/>
  <c r="R13" i="20"/>
  <c r="Q13" i="20"/>
  <c r="P13" i="20"/>
  <c r="E13" i="20"/>
  <c r="T13" i="20" s="1"/>
  <c r="T12" i="20"/>
  <c r="S12" i="20"/>
  <c r="R12" i="20"/>
  <c r="Q12" i="20"/>
  <c r="P12" i="20"/>
  <c r="E12" i="20"/>
  <c r="U12" i="20" s="1"/>
  <c r="S11" i="20"/>
  <c r="R11" i="20"/>
  <c r="Q11" i="20"/>
  <c r="P11" i="20"/>
  <c r="E11" i="20"/>
  <c r="U11" i="20" s="1"/>
  <c r="S10" i="20"/>
  <c r="R10" i="20"/>
  <c r="Q10" i="20"/>
  <c r="P10" i="20"/>
  <c r="E10" i="20"/>
  <c r="S9" i="20"/>
  <c r="R9" i="20"/>
  <c r="Q9" i="20"/>
  <c r="P9" i="20"/>
  <c r="E9" i="20"/>
  <c r="U9" i="20" s="1"/>
  <c r="S96" i="19"/>
  <c r="R96" i="19"/>
  <c r="Q96" i="19"/>
  <c r="P96" i="19"/>
  <c r="E96" i="19"/>
  <c r="S95" i="19"/>
  <c r="R95" i="19"/>
  <c r="Q95" i="19"/>
  <c r="P95" i="19"/>
  <c r="E95" i="19"/>
  <c r="U95" i="19" s="1"/>
  <c r="U94" i="19"/>
  <c r="S94" i="19"/>
  <c r="R94" i="19"/>
  <c r="Q94" i="19"/>
  <c r="P94" i="19"/>
  <c r="E94" i="19"/>
  <c r="U93" i="19"/>
  <c r="T93" i="19"/>
  <c r="S93" i="19"/>
  <c r="R93" i="19"/>
  <c r="Q93" i="19"/>
  <c r="P93" i="19"/>
  <c r="E93" i="19"/>
  <c r="T92" i="19"/>
  <c r="S92" i="19"/>
  <c r="R92" i="19"/>
  <c r="Q92" i="19"/>
  <c r="P92" i="19"/>
  <c r="E92" i="19"/>
  <c r="U92" i="19" s="1"/>
  <c r="S91" i="19"/>
  <c r="R91" i="19"/>
  <c r="Q91" i="19"/>
  <c r="P91" i="19"/>
  <c r="E91" i="19"/>
  <c r="U91" i="19" s="1"/>
  <c r="S90" i="19"/>
  <c r="R90" i="19"/>
  <c r="Q90" i="19"/>
  <c r="P90" i="19"/>
  <c r="E90" i="19"/>
  <c r="S89" i="19"/>
  <c r="R89" i="19"/>
  <c r="Q89" i="19"/>
  <c r="P89" i="19"/>
  <c r="E89" i="19"/>
  <c r="U89" i="19" s="1"/>
  <c r="S88" i="19"/>
  <c r="R88" i="19"/>
  <c r="Q88" i="19"/>
  <c r="P88" i="19"/>
  <c r="E88" i="19"/>
  <c r="U88" i="19" s="1"/>
  <c r="S86" i="19"/>
  <c r="R86" i="19"/>
  <c r="Q86" i="19"/>
  <c r="P86" i="19"/>
  <c r="E86" i="19"/>
  <c r="U86" i="19" s="1"/>
  <c r="O74" i="19"/>
  <c r="N74" i="19"/>
  <c r="M74" i="19"/>
  <c r="L74" i="19"/>
  <c r="K74" i="19"/>
  <c r="J74" i="19"/>
  <c r="I74" i="19"/>
  <c r="H74" i="19"/>
  <c r="G74" i="19"/>
  <c r="F74" i="19"/>
  <c r="C74" i="19"/>
  <c r="B74" i="19"/>
  <c r="E74" i="19" s="1"/>
  <c r="O73" i="19"/>
  <c r="N73" i="19"/>
  <c r="M73" i="19"/>
  <c r="L73" i="19"/>
  <c r="K73" i="19"/>
  <c r="J73" i="19"/>
  <c r="I73" i="19"/>
  <c r="H73" i="19"/>
  <c r="G73" i="19"/>
  <c r="F73" i="19"/>
  <c r="E73" i="19"/>
  <c r="C73" i="19"/>
  <c r="B73" i="19"/>
  <c r="S72" i="19"/>
  <c r="O72" i="19"/>
  <c r="N72" i="19"/>
  <c r="M72" i="19"/>
  <c r="L72" i="19"/>
  <c r="K72" i="19"/>
  <c r="J72" i="19"/>
  <c r="I72" i="19"/>
  <c r="H72" i="19"/>
  <c r="R72" i="19" s="1"/>
  <c r="G72" i="19"/>
  <c r="F72" i="19"/>
  <c r="C72" i="19"/>
  <c r="B72" i="19"/>
  <c r="E72" i="19" s="1"/>
  <c r="S71" i="19"/>
  <c r="R71" i="19"/>
  <c r="Q71" i="19"/>
  <c r="P71" i="19"/>
  <c r="E71" i="19"/>
  <c r="U71" i="19" s="1"/>
  <c r="S70" i="19"/>
  <c r="R70" i="19"/>
  <c r="Q70" i="19"/>
  <c r="P70" i="19"/>
  <c r="E70" i="19"/>
  <c r="U70" i="19" s="1"/>
  <c r="O68" i="19"/>
  <c r="N68" i="19"/>
  <c r="M68" i="19"/>
  <c r="L68" i="19"/>
  <c r="K68" i="19"/>
  <c r="J68" i="19"/>
  <c r="I68" i="19"/>
  <c r="H68" i="19"/>
  <c r="G68" i="19"/>
  <c r="F68" i="19"/>
  <c r="C68" i="19"/>
  <c r="B68" i="19"/>
  <c r="E68" i="19" s="1"/>
  <c r="S67" i="19"/>
  <c r="O67" i="19"/>
  <c r="N67" i="19"/>
  <c r="M67" i="19"/>
  <c r="L67" i="19"/>
  <c r="K67" i="19"/>
  <c r="J67" i="19"/>
  <c r="I67" i="19"/>
  <c r="H67" i="19"/>
  <c r="R67" i="19" s="1"/>
  <c r="G67" i="19"/>
  <c r="F67" i="19"/>
  <c r="C67" i="19"/>
  <c r="B67" i="19"/>
  <c r="E67" i="19" s="1"/>
  <c r="S66" i="19"/>
  <c r="R66" i="19"/>
  <c r="Q66" i="19"/>
  <c r="P66" i="19"/>
  <c r="E66" i="19"/>
  <c r="U66" i="19" s="1"/>
  <c r="S65" i="19"/>
  <c r="R65" i="19"/>
  <c r="Q65" i="19"/>
  <c r="P65" i="19"/>
  <c r="E65" i="19"/>
  <c r="U65" i="19" s="1"/>
  <c r="S64" i="19"/>
  <c r="R64" i="19"/>
  <c r="Q64" i="19"/>
  <c r="P64" i="19"/>
  <c r="E64" i="19"/>
  <c r="U64" i="19" s="1"/>
  <c r="S63" i="19"/>
  <c r="R63" i="19"/>
  <c r="Q63" i="19"/>
  <c r="P63" i="19"/>
  <c r="E63" i="19"/>
  <c r="T63" i="19" s="1"/>
  <c r="S62" i="19"/>
  <c r="R62" i="19"/>
  <c r="Q62" i="19"/>
  <c r="P62" i="19"/>
  <c r="E62" i="19"/>
  <c r="O60" i="19"/>
  <c r="N60" i="19"/>
  <c r="M60" i="19"/>
  <c r="L60" i="19"/>
  <c r="K60" i="19"/>
  <c r="J60" i="19"/>
  <c r="I60" i="19"/>
  <c r="H60" i="19"/>
  <c r="C60" i="19"/>
  <c r="B60" i="19"/>
  <c r="S59" i="19"/>
  <c r="R59" i="19"/>
  <c r="Q59" i="19"/>
  <c r="P59" i="19"/>
  <c r="E59" i="19"/>
  <c r="U59" i="19" s="1"/>
  <c r="T58" i="19"/>
  <c r="S58" i="19"/>
  <c r="R58" i="19"/>
  <c r="Q58" i="19"/>
  <c r="P58" i="19"/>
  <c r="E58" i="19"/>
  <c r="U58" i="19" s="1"/>
  <c r="T57" i="19"/>
  <c r="S57" i="19"/>
  <c r="R57" i="19"/>
  <c r="Q57" i="19"/>
  <c r="P57" i="19"/>
  <c r="E57" i="19"/>
  <c r="U57" i="19" s="1"/>
  <c r="S56" i="19"/>
  <c r="R56" i="19"/>
  <c r="Q56" i="19"/>
  <c r="P56" i="19"/>
  <c r="E56" i="19"/>
  <c r="U56" i="19" s="1"/>
  <c r="O54" i="19"/>
  <c r="N54" i="19"/>
  <c r="M54" i="19"/>
  <c r="L54" i="19"/>
  <c r="K54" i="19"/>
  <c r="J54" i="19"/>
  <c r="I54" i="19"/>
  <c r="S54" i="19" s="1"/>
  <c r="H54" i="19"/>
  <c r="G54" i="19"/>
  <c r="F54" i="19"/>
  <c r="C54" i="19"/>
  <c r="B54" i="19"/>
  <c r="E54" i="19" s="1"/>
  <c r="S53" i="19"/>
  <c r="R53" i="19"/>
  <c r="Q53" i="19"/>
  <c r="P53" i="19"/>
  <c r="E53" i="19"/>
  <c r="U53" i="19" s="1"/>
  <c r="S52" i="19"/>
  <c r="R52" i="19"/>
  <c r="Q52" i="19"/>
  <c r="P52" i="19"/>
  <c r="E52" i="19"/>
  <c r="U52" i="19" s="1"/>
  <c r="U51" i="19"/>
  <c r="S51" i="19"/>
  <c r="R51" i="19"/>
  <c r="Q51" i="19"/>
  <c r="P51" i="19"/>
  <c r="E51" i="19"/>
  <c r="T51" i="19" s="1"/>
  <c r="T50" i="19"/>
  <c r="S50" i="19"/>
  <c r="R50" i="19"/>
  <c r="Q50" i="19"/>
  <c r="P50" i="19"/>
  <c r="E50" i="19"/>
  <c r="U50" i="19" s="1"/>
  <c r="U49" i="19"/>
  <c r="S49" i="19"/>
  <c r="R49" i="19"/>
  <c r="Q49" i="19"/>
  <c r="P49" i="19"/>
  <c r="E49" i="19"/>
  <c r="T49" i="19" s="1"/>
  <c r="S48" i="19"/>
  <c r="R48" i="19"/>
  <c r="Q48" i="19"/>
  <c r="P48" i="19"/>
  <c r="E48" i="19"/>
  <c r="S47" i="19"/>
  <c r="R47" i="19"/>
  <c r="Q47" i="19"/>
  <c r="P47" i="19"/>
  <c r="E47" i="19"/>
  <c r="U47" i="19" s="1"/>
  <c r="U46" i="19"/>
  <c r="S46" i="19"/>
  <c r="R46" i="19"/>
  <c r="Q46" i="19"/>
  <c r="P46" i="19"/>
  <c r="E46" i="19"/>
  <c r="T46" i="19" s="1"/>
  <c r="S45" i="19"/>
  <c r="R45" i="19"/>
  <c r="Q45" i="19"/>
  <c r="P45" i="19"/>
  <c r="E45" i="19"/>
  <c r="U45" i="19" s="1"/>
  <c r="S44" i="19"/>
  <c r="R44" i="19"/>
  <c r="Q44" i="19"/>
  <c r="P44" i="19"/>
  <c r="E44" i="19"/>
  <c r="U43" i="19"/>
  <c r="S43" i="19"/>
  <c r="R43" i="19"/>
  <c r="Q43" i="19"/>
  <c r="P43" i="19"/>
  <c r="E43" i="19"/>
  <c r="T43" i="19" s="1"/>
  <c r="O41" i="19"/>
  <c r="N41" i="19"/>
  <c r="M41" i="19"/>
  <c r="L41" i="19"/>
  <c r="K41" i="19"/>
  <c r="J41" i="19"/>
  <c r="I41" i="19"/>
  <c r="H41" i="19"/>
  <c r="G41" i="19"/>
  <c r="F41" i="19"/>
  <c r="C41" i="19"/>
  <c r="B41" i="19"/>
  <c r="S40" i="19"/>
  <c r="R40" i="19"/>
  <c r="Q40" i="19"/>
  <c r="P40" i="19"/>
  <c r="E40" i="19"/>
  <c r="S39" i="19"/>
  <c r="R39" i="19"/>
  <c r="Q39" i="19"/>
  <c r="P39" i="19"/>
  <c r="E39" i="19"/>
  <c r="U38" i="19"/>
  <c r="S38" i="19"/>
  <c r="R38" i="19"/>
  <c r="Q38" i="19"/>
  <c r="P38" i="19"/>
  <c r="E38" i="19"/>
  <c r="T38" i="19" s="1"/>
  <c r="U37" i="19"/>
  <c r="T37" i="19"/>
  <c r="S37" i="19"/>
  <c r="R37" i="19"/>
  <c r="Q37" i="19"/>
  <c r="P37" i="19"/>
  <c r="E37" i="19"/>
  <c r="T36" i="19"/>
  <c r="S36" i="19"/>
  <c r="R36" i="19"/>
  <c r="Q36" i="19"/>
  <c r="P36" i="19"/>
  <c r="E36" i="19"/>
  <c r="U36" i="19" s="1"/>
  <c r="O34" i="19"/>
  <c r="N34" i="19"/>
  <c r="M34" i="19"/>
  <c r="L34" i="19"/>
  <c r="K34" i="19"/>
  <c r="J34" i="19"/>
  <c r="I34" i="19"/>
  <c r="H34" i="19"/>
  <c r="R34" i="19" s="1"/>
  <c r="G34" i="19"/>
  <c r="F34" i="19"/>
  <c r="C34" i="19"/>
  <c r="B34" i="19"/>
  <c r="E34" i="19" s="1"/>
  <c r="T33" i="19"/>
  <c r="S33" i="19"/>
  <c r="R33" i="19"/>
  <c r="Q33" i="19"/>
  <c r="P33" i="19"/>
  <c r="E33" i="19"/>
  <c r="O31" i="19"/>
  <c r="N31" i="19"/>
  <c r="M31" i="19"/>
  <c r="L31" i="19"/>
  <c r="K31" i="19"/>
  <c r="J31" i="19"/>
  <c r="I31" i="19"/>
  <c r="S31" i="19" s="1"/>
  <c r="H31" i="19"/>
  <c r="R31" i="19" s="1"/>
  <c r="G31" i="19"/>
  <c r="F31" i="19"/>
  <c r="C31" i="19"/>
  <c r="B31" i="19"/>
  <c r="S30" i="19"/>
  <c r="R30" i="19"/>
  <c r="Q30" i="19"/>
  <c r="P30" i="19"/>
  <c r="E30" i="19"/>
  <c r="U29" i="19"/>
  <c r="S29" i="19"/>
  <c r="R29" i="19"/>
  <c r="Q29" i="19"/>
  <c r="P29" i="19"/>
  <c r="E29" i="19"/>
  <c r="T29" i="19" s="1"/>
  <c r="S28" i="19"/>
  <c r="R28" i="19"/>
  <c r="Q28" i="19"/>
  <c r="P28" i="19"/>
  <c r="E28" i="19"/>
  <c r="U28" i="19" s="1"/>
  <c r="S27" i="19"/>
  <c r="R27" i="19"/>
  <c r="Q27" i="19"/>
  <c r="P27" i="19"/>
  <c r="E27" i="19"/>
  <c r="U27" i="19" s="1"/>
  <c r="O25" i="19"/>
  <c r="N25" i="19"/>
  <c r="M25" i="19"/>
  <c r="L25" i="19"/>
  <c r="K25" i="19"/>
  <c r="J25" i="19"/>
  <c r="I25" i="19"/>
  <c r="H25" i="19"/>
  <c r="R25" i="19" s="1"/>
  <c r="G25" i="19"/>
  <c r="F25" i="19"/>
  <c r="C25" i="19"/>
  <c r="B25" i="19"/>
  <c r="E25" i="19" s="1"/>
  <c r="S24" i="19"/>
  <c r="R24" i="19"/>
  <c r="Q24" i="19"/>
  <c r="P24" i="19"/>
  <c r="E24" i="19"/>
  <c r="U24" i="19" s="1"/>
  <c r="S23" i="19"/>
  <c r="R23" i="19"/>
  <c r="Q23" i="19"/>
  <c r="P23" i="19"/>
  <c r="E23" i="19"/>
  <c r="S22" i="19"/>
  <c r="R22" i="19"/>
  <c r="Q22" i="19"/>
  <c r="P22" i="19"/>
  <c r="E22" i="19"/>
  <c r="U21" i="19"/>
  <c r="S21" i="19"/>
  <c r="R21" i="19"/>
  <c r="Q21" i="19"/>
  <c r="P21" i="19"/>
  <c r="E21" i="19"/>
  <c r="T21" i="19" s="1"/>
  <c r="U20" i="19"/>
  <c r="S20" i="19"/>
  <c r="R20" i="19"/>
  <c r="Q20" i="19"/>
  <c r="P20" i="19"/>
  <c r="T20" i="19" s="1"/>
  <c r="E20" i="19"/>
  <c r="T19" i="19"/>
  <c r="S19" i="19"/>
  <c r="R19" i="19"/>
  <c r="Q19" i="19"/>
  <c r="P19" i="19"/>
  <c r="E19" i="19"/>
  <c r="U19" i="19" s="1"/>
  <c r="S18" i="19"/>
  <c r="R18" i="19"/>
  <c r="Q18" i="19"/>
  <c r="P18" i="19"/>
  <c r="E18" i="19"/>
  <c r="U18" i="19" s="1"/>
  <c r="O16" i="19"/>
  <c r="N16" i="19"/>
  <c r="M16" i="19"/>
  <c r="L16" i="19"/>
  <c r="K16" i="19"/>
  <c r="J16" i="19"/>
  <c r="I16" i="19"/>
  <c r="Q16" i="19" s="1"/>
  <c r="H16" i="19"/>
  <c r="G16" i="19"/>
  <c r="F16" i="19"/>
  <c r="C16" i="19"/>
  <c r="B16" i="19"/>
  <c r="E16" i="19" s="1"/>
  <c r="U15" i="19"/>
  <c r="T15" i="19"/>
  <c r="S15" i="19"/>
  <c r="R15" i="19"/>
  <c r="Q15" i="19"/>
  <c r="P15" i="19"/>
  <c r="E15" i="19"/>
  <c r="S14" i="19"/>
  <c r="R14" i="19"/>
  <c r="Q14" i="19"/>
  <c r="P14" i="19"/>
  <c r="E14" i="19"/>
  <c r="U14" i="19" s="1"/>
  <c r="S13" i="19"/>
  <c r="R13" i="19"/>
  <c r="Q13" i="19"/>
  <c r="P13" i="19"/>
  <c r="E13" i="19"/>
  <c r="U13" i="19" s="1"/>
  <c r="U12" i="19"/>
  <c r="S12" i="19"/>
  <c r="R12" i="19"/>
  <c r="Q12" i="19"/>
  <c r="P12" i="19"/>
  <c r="E12" i="19"/>
  <c r="T12" i="19" s="1"/>
  <c r="T11" i="19"/>
  <c r="S11" i="19"/>
  <c r="R11" i="19"/>
  <c r="Q11" i="19"/>
  <c r="P11" i="19"/>
  <c r="E11" i="19"/>
  <c r="U11" i="19" s="1"/>
  <c r="T10" i="19"/>
  <c r="S10" i="19"/>
  <c r="R10" i="19"/>
  <c r="Q10" i="19"/>
  <c r="U10" i="19" s="1"/>
  <c r="P10" i="19"/>
  <c r="E10" i="19"/>
  <c r="S9" i="19"/>
  <c r="R9" i="19"/>
  <c r="Q9" i="19"/>
  <c r="P9" i="19"/>
  <c r="E9" i="19"/>
  <c r="U9" i="19" s="1"/>
  <c r="S96" i="18"/>
  <c r="R96" i="18"/>
  <c r="Q96" i="18"/>
  <c r="P96" i="18"/>
  <c r="E96" i="18"/>
  <c r="U95" i="18"/>
  <c r="S95" i="18"/>
  <c r="R95" i="18"/>
  <c r="Q95" i="18"/>
  <c r="P95" i="18"/>
  <c r="E95" i="18"/>
  <c r="T95" i="18" s="1"/>
  <c r="S94" i="18"/>
  <c r="R94" i="18"/>
  <c r="Q94" i="18"/>
  <c r="P94" i="18"/>
  <c r="E94" i="18"/>
  <c r="U94" i="18" s="1"/>
  <c r="S93" i="18"/>
  <c r="R93" i="18"/>
  <c r="Q93" i="18"/>
  <c r="P93" i="18"/>
  <c r="E93" i="18"/>
  <c r="U93" i="18" s="1"/>
  <c r="S92" i="18"/>
  <c r="R92" i="18"/>
  <c r="Q92" i="18"/>
  <c r="P92" i="18"/>
  <c r="E92" i="18"/>
  <c r="T92" i="18" s="1"/>
  <c r="U91" i="18"/>
  <c r="T91" i="18"/>
  <c r="S91" i="18"/>
  <c r="R91" i="18"/>
  <c r="Q91" i="18"/>
  <c r="P91" i="18"/>
  <c r="E91" i="18"/>
  <c r="U90" i="18"/>
  <c r="T90" i="18"/>
  <c r="S90" i="18"/>
  <c r="R90" i="18"/>
  <c r="Q90" i="18"/>
  <c r="P90" i="18"/>
  <c r="E90" i="18"/>
  <c r="T89" i="18"/>
  <c r="S89" i="18"/>
  <c r="R89" i="18"/>
  <c r="Q89" i="18"/>
  <c r="P89" i="18"/>
  <c r="E89" i="18"/>
  <c r="U89" i="18" s="1"/>
  <c r="S88" i="18"/>
  <c r="R88" i="18"/>
  <c r="Q88" i="18"/>
  <c r="P88" i="18"/>
  <c r="E88" i="18"/>
  <c r="U88" i="18" s="1"/>
  <c r="S86" i="18"/>
  <c r="R86" i="18"/>
  <c r="Q86" i="18"/>
  <c r="P86" i="18"/>
  <c r="E86" i="18"/>
  <c r="O74" i="18"/>
  <c r="N74" i="18"/>
  <c r="M74" i="18"/>
  <c r="L74" i="18"/>
  <c r="K74" i="18"/>
  <c r="J74" i="18"/>
  <c r="I74" i="18"/>
  <c r="H74" i="18"/>
  <c r="G74" i="18"/>
  <c r="F74" i="18"/>
  <c r="C74" i="18"/>
  <c r="B74" i="18"/>
  <c r="E74" i="18" s="1"/>
  <c r="O73" i="18"/>
  <c r="N73" i="18"/>
  <c r="M73" i="18"/>
  <c r="L73" i="18"/>
  <c r="K73" i="18"/>
  <c r="J73" i="18"/>
  <c r="I73" i="18"/>
  <c r="H73" i="18"/>
  <c r="R73" i="18" s="1"/>
  <c r="G73" i="18"/>
  <c r="F73" i="18"/>
  <c r="C73" i="18"/>
  <c r="B73" i="18"/>
  <c r="E73" i="18" s="1"/>
  <c r="O72" i="18"/>
  <c r="N72" i="18"/>
  <c r="M72" i="18"/>
  <c r="L72" i="18"/>
  <c r="K72" i="18"/>
  <c r="J72" i="18"/>
  <c r="I72" i="18"/>
  <c r="S72" i="18" s="1"/>
  <c r="H72" i="18"/>
  <c r="R72" i="18" s="1"/>
  <c r="G72" i="18"/>
  <c r="F72" i="18"/>
  <c r="C72" i="18"/>
  <c r="E72" i="18" s="1"/>
  <c r="B72" i="18"/>
  <c r="S71" i="18"/>
  <c r="R71" i="18"/>
  <c r="Q71" i="18"/>
  <c r="P71" i="18"/>
  <c r="E71" i="18"/>
  <c r="U71" i="18" s="1"/>
  <c r="S70" i="18"/>
  <c r="R70" i="18"/>
  <c r="Q70" i="18"/>
  <c r="P70" i="18"/>
  <c r="E70" i="18"/>
  <c r="O68" i="18"/>
  <c r="N68" i="18"/>
  <c r="M68" i="18"/>
  <c r="L68" i="18"/>
  <c r="K68" i="18"/>
  <c r="J68" i="18"/>
  <c r="I68" i="18"/>
  <c r="H68" i="18"/>
  <c r="G68" i="18"/>
  <c r="F68" i="18"/>
  <c r="C68" i="18"/>
  <c r="B68" i="18"/>
  <c r="O67" i="18"/>
  <c r="N67" i="18"/>
  <c r="M67" i="18"/>
  <c r="L67" i="18"/>
  <c r="K67" i="18"/>
  <c r="J67" i="18"/>
  <c r="I67" i="18"/>
  <c r="S67" i="18" s="1"/>
  <c r="H67" i="18"/>
  <c r="R67" i="18" s="1"/>
  <c r="G67" i="18"/>
  <c r="F67" i="18"/>
  <c r="E67" i="18"/>
  <c r="C67" i="18"/>
  <c r="B67" i="18"/>
  <c r="U66" i="18"/>
  <c r="S66" i="18"/>
  <c r="R66" i="18"/>
  <c r="Q66" i="18"/>
  <c r="P66" i="18"/>
  <c r="E66" i="18"/>
  <c r="T66" i="18" s="1"/>
  <c r="S65" i="18"/>
  <c r="R65" i="18"/>
  <c r="Q65" i="18"/>
  <c r="P65" i="18"/>
  <c r="E65" i="18"/>
  <c r="U64" i="18"/>
  <c r="S64" i="18"/>
  <c r="R64" i="18"/>
  <c r="Q64" i="18"/>
  <c r="P64" i="18"/>
  <c r="E64" i="18"/>
  <c r="T64" i="18" s="1"/>
  <c r="S63" i="18"/>
  <c r="R63" i="18"/>
  <c r="Q63" i="18"/>
  <c r="P63" i="18"/>
  <c r="E63" i="18"/>
  <c r="U63" i="18" s="1"/>
  <c r="S62" i="18"/>
  <c r="R62" i="18"/>
  <c r="Q62" i="18"/>
  <c r="P62" i="18"/>
  <c r="E62" i="18"/>
  <c r="S60" i="18"/>
  <c r="O60" i="18"/>
  <c r="N60" i="18"/>
  <c r="M60" i="18"/>
  <c r="L60" i="18"/>
  <c r="K60" i="18"/>
  <c r="J60" i="18"/>
  <c r="I60" i="18"/>
  <c r="H60" i="18"/>
  <c r="R60" i="18" s="1"/>
  <c r="C60" i="18"/>
  <c r="B60" i="18"/>
  <c r="S59" i="18"/>
  <c r="R59" i="18"/>
  <c r="Q59" i="18"/>
  <c r="P59" i="18"/>
  <c r="E59" i="18"/>
  <c r="U59" i="18" s="1"/>
  <c r="S58" i="18"/>
  <c r="R58" i="18"/>
  <c r="Q58" i="18"/>
  <c r="P58" i="18"/>
  <c r="E58" i="18"/>
  <c r="U57" i="18"/>
  <c r="S57" i="18"/>
  <c r="R57" i="18"/>
  <c r="Q57" i="18"/>
  <c r="P57" i="18"/>
  <c r="E57" i="18"/>
  <c r="T57" i="18" s="1"/>
  <c r="T56" i="18"/>
  <c r="S56" i="18"/>
  <c r="R56" i="18"/>
  <c r="Q56" i="18"/>
  <c r="P56" i="18"/>
  <c r="E56" i="18"/>
  <c r="U56" i="18" s="1"/>
  <c r="O54" i="18"/>
  <c r="N54" i="18"/>
  <c r="M54" i="18"/>
  <c r="L54" i="18"/>
  <c r="K54" i="18"/>
  <c r="J54" i="18"/>
  <c r="I54" i="18"/>
  <c r="S54" i="18" s="1"/>
  <c r="H54" i="18"/>
  <c r="R54" i="18" s="1"/>
  <c r="G54" i="18"/>
  <c r="F54" i="18"/>
  <c r="C54" i="18"/>
  <c r="B54" i="18"/>
  <c r="S53" i="18"/>
  <c r="R53" i="18"/>
  <c r="Q53" i="18"/>
  <c r="P53" i="18"/>
  <c r="E53" i="18"/>
  <c r="U53" i="18" s="1"/>
  <c r="S52" i="18"/>
  <c r="R52" i="18"/>
  <c r="Q52" i="18"/>
  <c r="P52" i="18"/>
  <c r="E52" i="18"/>
  <c r="T52" i="18" s="1"/>
  <c r="S51" i="18"/>
  <c r="R51" i="18"/>
  <c r="Q51" i="18"/>
  <c r="P51" i="18"/>
  <c r="E51" i="18"/>
  <c r="U51" i="18" s="1"/>
  <c r="S50" i="18"/>
  <c r="R50" i="18"/>
  <c r="Q50" i="18"/>
  <c r="P50" i="18"/>
  <c r="E50" i="18"/>
  <c r="U50" i="18" s="1"/>
  <c r="S49" i="18"/>
  <c r="R49" i="18"/>
  <c r="Q49" i="18"/>
  <c r="P49" i="18"/>
  <c r="E49" i="18"/>
  <c r="T49" i="18" s="1"/>
  <c r="U48" i="18"/>
  <c r="S48" i="18"/>
  <c r="R48" i="18"/>
  <c r="Q48" i="18"/>
  <c r="P48" i="18"/>
  <c r="E48" i="18"/>
  <c r="T48" i="18" s="1"/>
  <c r="U47" i="18"/>
  <c r="S47" i="18"/>
  <c r="R47" i="18"/>
  <c r="Q47" i="18"/>
  <c r="P47" i="18"/>
  <c r="E47" i="18"/>
  <c r="T47" i="18" s="1"/>
  <c r="S46" i="18"/>
  <c r="R46" i="18"/>
  <c r="Q46" i="18"/>
  <c r="P46" i="18"/>
  <c r="E46" i="18"/>
  <c r="S45" i="18"/>
  <c r="R45" i="18"/>
  <c r="Q45" i="18"/>
  <c r="P45" i="18"/>
  <c r="E45" i="18"/>
  <c r="U45" i="18" s="1"/>
  <c r="U44" i="18"/>
  <c r="S44" i="18"/>
  <c r="R44" i="18"/>
  <c r="Q44" i="18"/>
  <c r="P44" i="18"/>
  <c r="E44" i="18"/>
  <c r="T44" i="18" s="1"/>
  <c r="S43" i="18"/>
  <c r="R43" i="18"/>
  <c r="Q43" i="18"/>
  <c r="P43" i="18"/>
  <c r="E43" i="18"/>
  <c r="U43" i="18" s="1"/>
  <c r="O41" i="18"/>
  <c r="N41" i="18"/>
  <c r="M41" i="18"/>
  <c r="L41" i="18"/>
  <c r="K41" i="18"/>
  <c r="J41" i="18"/>
  <c r="R41" i="18" s="1"/>
  <c r="I41" i="18"/>
  <c r="S41" i="18" s="1"/>
  <c r="H41" i="18"/>
  <c r="G41" i="18"/>
  <c r="F41" i="18"/>
  <c r="E41" i="18"/>
  <c r="C41" i="18"/>
  <c r="B41" i="18"/>
  <c r="S40" i="18"/>
  <c r="R40" i="18"/>
  <c r="Q40" i="18"/>
  <c r="P40" i="18"/>
  <c r="E40" i="18"/>
  <c r="U40" i="18" s="1"/>
  <c r="S39" i="18"/>
  <c r="R39" i="18"/>
  <c r="Q39" i="18"/>
  <c r="P39" i="18"/>
  <c r="E39" i="18"/>
  <c r="U39" i="18" s="1"/>
  <c r="S38" i="18"/>
  <c r="R38" i="18"/>
  <c r="Q38" i="18"/>
  <c r="P38" i="18"/>
  <c r="E38" i="18"/>
  <c r="T38" i="18" s="1"/>
  <c r="U37" i="18"/>
  <c r="T37" i="18"/>
  <c r="S37" i="18"/>
  <c r="R37" i="18"/>
  <c r="Q37" i="18"/>
  <c r="P37" i="18"/>
  <c r="E37" i="18"/>
  <c r="S36" i="18"/>
  <c r="R36" i="18"/>
  <c r="Q36" i="18"/>
  <c r="P36" i="18"/>
  <c r="E36" i="18"/>
  <c r="T36" i="18" s="1"/>
  <c r="O34" i="18"/>
  <c r="N34" i="18"/>
  <c r="M34" i="18"/>
  <c r="L34" i="18"/>
  <c r="K34" i="18"/>
  <c r="J34" i="18"/>
  <c r="I34" i="18"/>
  <c r="H34" i="18"/>
  <c r="G34" i="18"/>
  <c r="F34" i="18"/>
  <c r="C34" i="18"/>
  <c r="B34" i="18"/>
  <c r="E34" i="18" s="1"/>
  <c r="T33" i="18"/>
  <c r="S33" i="18"/>
  <c r="R33" i="18"/>
  <c r="Q33" i="18"/>
  <c r="U33" i="18" s="1"/>
  <c r="P33" i="18"/>
  <c r="E33" i="18"/>
  <c r="O31" i="18"/>
  <c r="N31" i="18"/>
  <c r="M31" i="18"/>
  <c r="L31" i="18"/>
  <c r="K31" i="18"/>
  <c r="J31" i="18"/>
  <c r="I31" i="18"/>
  <c r="S31" i="18" s="1"/>
  <c r="H31" i="18"/>
  <c r="G31" i="18"/>
  <c r="F31" i="18"/>
  <c r="C31" i="18"/>
  <c r="B31" i="18"/>
  <c r="S30" i="18"/>
  <c r="R30" i="18"/>
  <c r="Q30" i="18"/>
  <c r="P30" i="18"/>
  <c r="E30" i="18"/>
  <c r="S29" i="18"/>
  <c r="R29" i="18"/>
  <c r="Q29" i="18"/>
  <c r="P29" i="18"/>
  <c r="E29" i="18"/>
  <c r="T28" i="18"/>
  <c r="S28" i="18"/>
  <c r="R28" i="18"/>
  <c r="Q28" i="18"/>
  <c r="P28" i="18"/>
  <c r="E28" i="18"/>
  <c r="U28" i="18" s="1"/>
  <c r="T27" i="18"/>
  <c r="S27" i="18"/>
  <c r="R27" i="18"/>
  <c r="Q27" i="18"/>
  <c r="P27" i="18"/>
  <c r="E27" i="18"/>
  <c r="U27" i="18" s="1"/>
  <c r="O25" i="18"/>
  <c r="N25" i="18"/>
  <c r="M25" i="18"/>
  <c r="L25" i="18"/>
  <c r="K25" i="18"/>
  <c r="J25" i="18"/>
  <c r="I25" i="18"/>
  <c r="S25" i="18" s="1"/>
  <c r="H25" i="18"/>
  <c r="R25" i="18" s="1"/>
  <c r="G25" i="18"/>
  <c r="F25" i="18"/>
  <c r="E25" i="18"/>
  <c r="C25" i="18"/>
  <c r="B25" i="18"/>
  <c r="S24" i="18"/>
  <c r="R24" i="18"/>
  <c r="Q24" i="18"/>
  <c r="P24" i="18"/>
  <c r="E24" i="18"/>
  <c r="S23" i="18"/>
  <c r="R23" i="18"/>
  <c r="Q23" i="18"/>
  <c r="P23" i="18"/>
  <c r="E23" i="18"/>
  <c r="U23" i="18" s="1"/>
  <c r="S22" i="18"/>
  <c r="R22" i="18"/>
  <c r="Q22" i="18"/>
  <c r="P22" i="18"/>
  <c r="E22" i="18"/>
  <c r="U22" i="18" s="1"/>
  <c r="S21" i="18"/>
  <c r="R21" i="18"/>
  <c r="Q21" i="18"/>
  <c r="P21" i="18"/>
  <c r="E21" i="18"/>
  <c r="S20" i="18"/>
  <c r="R20" i="18"/>
  <c r="Q20" i="18"/>
  <c r="P20" i="18"/>
  <c r="E20" i="18"/>
  <c r="U19" i="18"/>
  <c r="S19" i="18"/>
  <c r="R19" i="18"/>
  <c r="Q19" i="18"/>
  <c r="P19" i="18"/>
  <c r="E19" i="18"/>
  <c r="T19" i="18" s="1"/>
  <c r="U18" i="18"/>
  <c r="T18" i="18"/>
  <c r="S18" i="18"/>
  <c r="R18" i="18"/>
  <c r="Q18" i="18"/>
  <c r="P18" i="18"/>
  <c r="E18" i="18"/>
  <c r="O16" i="18"/>
  <c r="N16" i="18"/>
  <c r="M16" i="18"/>
  <c r="L16" i="18"/>
  <c r="K16" i="18"/>
  <c r="J16" i="18"/>
  <c r="I16" i="18"/>
  <c r="S16" i="18" s="1"/>
  <c r="H16" i="18"/>
  <c r="G16" i="18"/>
  <c r="F16" i="18"/>
  <c r="E16" i="18"/>
  <c r="C16" i="18"/>
  <c r="B16" i="18"/>
  <c r="T15" i="18"/>
  <c r="S15" i="18"/>
  <c r="R15" i="18"/>
  <c r="Q15" i="18"/>
  <c r="P15" i="18"/>
  <c r="E15" i="18"/>
  <c r="U15" i="18" s="1"/>
  <c r="S14" i="18"/>
  <c r="R14" i="18"/>
  <c r="Q14" i="18"/>
  <c r="P14" i="18"/>
  <c r="E14" i="18"/>
  <c r="U13" i="18"/>
  <c r="S13" i="18"/>
  <c r="R13" i="18"/>
  <c r="Q13" i="18"/>
  <c r="P13" i="18"/>
  <c r="E13" i="18"/>
  <c r="T13" i="18" s="1"/>
  <c r="S12" i="18"/>
  <c r="R12" i="18"/>
  <c r="Q12" i="18"/>
  <c r="P12" i="18"/>
  <c r="E12" i="18"/>
  <c r="U12" i="18" s="1"/>
  <c r="S11" i="18"/>
  <c r="R11" i="18"/>
  <c r="Q11" i="18"/>
  <c r="P11" i="18"/>
  <c r="E11" i="18"/>
  <c r="U11" i="18" s="1"/>
  <c r="U10" i="18"/>
  <c r="S10" i="18"/>
  <c r="R10" i="18"/>
  <c r="Q10" i="18"/>
  <c r="P10" i="18"/>
  <c r="E10" i="18"/>
  <c r="T9" i="18"/>
  <c r="S9" i="18"/>
  <c r="R9" i="18"/>
  <c r="Q9" i="18"/>
  <c r="P9" i="18"/>
  <c r="E9" i="18"/>
  <c r="U9" i="18" s="1"/>
  <c r="T96" i="17"/>
  <c r="S96" i="17"/>
  <c r="R96" i="17"/>
  <c r="Q96" i="17"/>
  <c r="U96" i="17" s="1"/>
  <c r="P96" i="17"/>
  <c r="E96" i="17"/>
  <c r="T95" i="17"/>
  <c r="S95" i="17"/>
  <c r="R95" i="17"/>
  <c r="Q95" i="17"/>
  <c r="P95" i="17"/>
  <c r="E95" i="17"/>
  <c r="U95" i="17" s="1"/>
  <c r="S94" i="17"/>
  <c r="R94" i="17"/>
  <c r="Q94" i="17"/>
  <c r="P94" i="17"/>
  <c r="E94" i="17"/>
  <c r="S93" i="17"/>
  <c r="R93" i="17"/>
  <c r="Q93" i="17"/>
  <c r="P93" i="17"/>
  <c r="E93" i="17"/>
  <c r="S92" i="17"/>
  <c r="R92" i="17"/>
  <c r="Q92" i="17"/>
  <c r="P92" i="17"/>
  <c r="E92" i="17"/>
  <c r="U92" i="17" s="1"/>
  <c r="S91" i="17"/>
  <c r="R91" i="17"/>
  <c r="Q91" i="17"/>
  <c r="P91" i="17"/>
  <c r="E91" i="17"/>
  <c r="U90" i="17"/>
  <c r="S90" i="17"/>
  <c r="R90" i="17"/>
  <c r="Q90" i="17"/>
  <c r="P90" i="17"/>
  <c r="E90" i="17"/>
  <c r="T90" i="17" s="1"/>
  <c r="S89" i="17"/>
  <c r="R89" i="17"/>
  <c r="Q89" i="17"/>
  <c r="P89" i="17"/>
  <c r="E89" i="17"/>
  <c r="U89" i="17" s="1"/>
  <c r="U88" i="17"/>
  <c r="T88" i="17"/>
  <c r="S88" i="17"/>
  <c r="R88" i="17"/>
  <c r="Q88" i="17"/>
  <c r="P88" i="17"/>
  <c r="E88" i="17"/>
  <c r="S86" i="17"/>
  <c r="R86" i="17"/>
  <c r="Q86" i="17"/>
  <c r="P86" i="17"/>
  <c r="E86" i="17"/>
  <c r="U86" i="17" s="1"/>
  <c r="O74" i="17"/>
  <c r="N74" i="17"/>
  <c r="M74" i="17"/>
  <c r="L74" i="17"/>
  <c r="K74" i="17"/>
  <c r="J74" i="17"/>
  <c r="I74" i="17"/>
  <c r="H74" i="17"/>
  <c r="G74" i="17"/>
  <c r="F74" i="17"/>
  <c r="C74" i="17"/>
  <c r="B74" i="17"/>
  <c r="O73" i="17"/>
  <c r="N73" i="17"/>
  <c r="M73" i="17"/>
  <c r="L73" i="17"/>
  <c r="K73" i="17"/>
  <c r="J73" i="17"/>
  <c r="I73" i="17"/>
  <c r="S73" i="17" s="1"/>
  <c r="H73" i="17"/>
  <c r="G73" i="17"/>
  <c r="F73" i="17"/>
  <c r="C73" i="17"/>
  <c r="B73" i="17"/>
  <c r="E73" i="17" s="1"/>
  <c r="O72" i="17"/>
  <c r="N72" i="17"/>
  <c r="M72" i="17"/>
  <c r="L72" i="17"/>
  <c r="K72" i="17"/>
  <c r="J72" i="17"/>
  <c r="I72" i="17"/>
  <c r="Q72" i="17" s="1"/>
  <c r="H72" i="17"/>
  <c r="P72" i="17" s="1"/>
  <c r="G72" i="17"/>
  <c r="F72" i="17"/>
  <c r="C72" i="17"/>
  <c r="B72" i="17"/>
  <c r="S71" i="17"/>
  <c r="R71" i="17"/>
  <c r="Q71" i="17"/>
  <c r="P71" i="17"/>
  <c r="E71" i="17"/>
  <c r="U71" i="17" s="1"/>
  <c r="S70" i="17"/>
  <c r="R70" i="17"/>
  <c r="Q70" i="17"/>
  <c r="U70" i="17" s="1"/>
  <c r="P70" i="17"/>
  <c r="E70" i="17"/>
  <c r="O68" i="17"/>
  <c r="N68" i="17"/>
  <c r="M68" i="17"/>
  <c r="L68" i="17"/>
  <c r="K68" i="17"/>
  <c r="J68" i="17"/>
  <c r="I68" i="17"/>
  <c r="S68" i="17" s="1"/>
  <c r="H68" i="17"/>
  <c r="G68" i="17"/>
  <c r="F68" i="17"/>
  <c r="C68" i="17"/>
  <c r="B68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E67" i="17" s="1"/>
  <c r="U66" i="17"/>
  <c r="T66" i="17"/>
  <c r="S66" i="17"/>
  <c r="R66" i="17"/>
  <c r="Q66" i="17"/>
  <c r="P66" i="17"/>
  <c r="E66" i="17"/>
  <c r="S65" i="17"/>
  <c r="R65" i="17"/>
  <c r="Q65" i="17"/>
  <c r="P65" i="17"/>
  <c r="E65" i="17"/>
  <c r="S64" i="17"/>
  <c r="R64" i="17"/>
  <c r="Q64" i="17"/>
  <c r="P64" i="17"/>
  <c r="E64" i="17"/>
  <c r="S63" i="17"/>
  <c r="R63" i="17"/>
  <c r="Q63" i="17"/>
  <c r="P63" i="17"/>
  <c r="E63" i="17"/>
  <c r="U63" i="17" s="1"/>
  <c r="S62" i="17"/>
  <c r="R62" i="17"/>
  <c r="Q62" i="17"/>
  <c r="P62" i="17"/>
  <c r="E62" i="17"/>
  <c r="T62" i="17" s="1"/>
  <c r="O60" i="17"/>
  <c r="N60" i="17"/>
  <c r="M60" i="17"/>
  <c r="L60" i="17"/>
  <c r="K60" i="17"/>
  <c r="J60" i="17"/>
  <c r="I60" i="17"/>
  <c r="S60" i="17" s="1"/>
  <c r="H60" i="17"/>
  <c r="R60" i="17" s="1"/>
  <c r="C60" i="17"/>
  <c r="B60" i="17"/>
  <c r="S59" i="17"/>
  <c r="R59" i="17"/>
  <c r="Q59" i="17"/>
  <c r="P59" i="17"/>
  <c r="E59" i="17"/>
  <c r="U59" i="17" s="1"/>
  <c r="S58" i="17"/>
  <c r="R58" i="17"/>
  <c r="Q58" i="17"/>
  <c r="P58" i="17"/>
  <c r="E58" i="17"/>
  <c r="S57" i="17"/>
  <c r="R57" i="17"/>
  <c r="Q57" i="17"/>
  <c r="P57" i="17"/>
  <c r="E57" i="17"/>
  <c r="U56" i="17"/>
  <c r="S56" i="17"/>
  <c r="R56" i="17"/>
  <c r="Q56" i="17"/>
  <c r="P56" i="17"/>
  <c r="E56" i="17"/>
  <c r="T56" i="17" s="1"/>
  <c r="O54" i="17"/>
  <c r="N54" i="17"/>
  <c r="M54" i="17"/>
  <c r="L54" i="17"/>
  <c r="K54" i="17"/>
  <c r="J54" i="17"/>
  <c r="I54" i="17"/>
  <c r="S54" i="17" s="1"/>
  <c r="H54" i="17"/>
  <c r="G54" i="17"/>
  <c r="F54" i="17"/>
  <c r="C54" i="17"/>
  <c r="B54" i="17"/>
  <c r="E54" i="17" s="1"/>
  <c r="U53" i="17"/>
  <c r="T53" i="17"/>
  <c r="S53" i="17"/>
  <c r="R53" i="17"/>
  <c r="Q53" i="17"/>
  <c r="P53" i="17"/>
  <c r="E53" i="17"/>
  <c r="S52" i="17"/>
  <c r="R52" i="17"/>
  <c r="Q52" i="17"/>
  <c r="P52" i="17"/>
  <c r="E52" i="17"/>
  <c r="U52" i="17" s="1"/>
  <c r="S51" i="17"/>
  <c r="R51" i="17"/>
  <c r="Q51" i="17"/>
  <c r="P51" i="17"/>
  <c r="E51" i="17"/>
  <c r="U51" i="17" s="1"/>
  <c r="S50" i="17"/>
  <c r="R50" i="17"/>
  <c r="Q50" i="17"/>
  <c r="P50" i="17"/>
  <c r="E50" i="17"/>
  <c r="U50" i="17" s="1"/>
  <c r="S49" i="17"/>
  <c r="R49" i="17"/>
  <c r="Q49" i="17"/>
  <c r="P49" i="17"/>
  <c r="E49" i="17"/>
  <c r="U49" i="17" s="1"/>
  <c r="S48" i="17"/>
  <c r="R48" i="17"/>
  <c r="Q48" i="17"/>
  <c r="P48" i="17"/>
  <c r="E48" i="17"/>
  <c r="U48" i="17" s="1"/>
  <c r="S47" i="17"/>
  <c r="R47" i="17"/>
  <c r="Q47" i="17"/>
  <c r="P47" i="17"/>
  <c r="E47" i="17"/>
  <c r="T47" i="17" s="1"/>
  <c r="S46" i="17"/>
  <c r="R46" i="17"/>
  <c r="Q46" i="17"/>
  <c r="P46" i="17"/>
  <c r="E46" i="17"/>
  <c r="U46" i="17" s="1"/>
  <c r="U45" i="17"/>
  <c r="T45" i="17"/>
  <c r="S45" i="17"/>
  <c r="R45" i="17"/>
  <c r="Q45" i="17"/>
  <c r="P45" i="17"/>
  <c r="E45" i="17"/>
  <c r="S44" i="17"/>
  <c r="R44" i="17"/>
  <c r="Q44" i="17"/>
  <c r="P44" i="17"/>
  <c r="E44" i="17"/>
  <c r="S43" i="17"/>
  <c r="R43" i="17"/>
  <c r="Q43" i="17"/>
  <c r="P43" i="17"/>
  <c r="E43" i="17"/>
  <c r="U43" i="17" s="1"/>
  <c r="O41" i="17"/>
  <c r="N41" i="17"/>
  <c r="M41" i="17"/>
  <c r="L41" i="17"/>
  <c r="K41" i="17"/>
  <c r="J41" i="17"/>
  <c r="I41" i="17"/>
  <c r="S41" i="17" s="1"/>
  <c r="H41" i="17"/>
  <c r="R41" i="17" s="1"/>
  <c r="G41" i="17"/>
  <c r="F41" i="17"/>
  <c r="C41" i="17"/>
  <c r="B41" i="17"/>
  <c r="S40" i="17"/>
  <c r="R40" i="17"/>
  <c r="Q40" i="17"/>
  <c r="P40" i="17"/>
  <c r="E40" i="17"/>
  <c r="U40" i="17" s="1"/>
  <c r="U39" i="17"/>
  <c r="S39" i="17"/>
  <c r="R39" i="17"/>
  <c r="Q39" i="17"/>
  <c r="P39" i="17"/>
  <c r="E39" i="17"/>
  <c r="T39" i="17" s="1"/>
  <c r="S38" i="17"/>
  <c r="R38" i="17"/>
  <c r="Q38" i="17"/>
  <c r="P38" i="17"/>
  <c r="E38" i="17"/>
  <c r="U38" i="17" s="1"/>
  <c r="S37" i="17"/>
  <c r="R37" i="17"/>
  <c r="Q37" i="17"/>
  <c r="P37" i="17"/>
  <c r="E37" i="17"/>
  <c r="U37" i="17" s="1"/>
  <c r="U36" i="17"/>
  <c r="S36" i="17"/>
  <c r="R36" i="17"/>
  <c r="Q36" i="17"/>
  <c r="P36" i="17"/>
  <c r="E36" i="17"/>
  <c r="S34" i="17"/>
  <c r="O34" i="17"/>
  <c r="N34" i="17"/>
  <c r="M34" i="17"/>
  <c r="L34" i="17"/>
  <c r="K34" i="17"/>
  <c r="J34" i="17"/>
  <c r="I34" i="17"/>
  <c r="H34" i="17"/>
  <c r="G34" i="17"/>
  <c r="F34" i="17"/>
  <c r="C34" i="17"/>
  <c r="B34" i="17"/>
  <c r="S33" i="17"/>
  <c r="R33" i="17"/>
  <c r="Q33" i="17"/>
  <c r="P33" i="17"/>
  <c r="E33" i="17"/>
  <c r="O31" i="17"/>
  <c r="N31" i="17"/>
  <c r="M31" i="17"/>
  <c r="L31" i="17"/>
  <c r="K31" i="17"/>
  <c r="J31" i="17"/>
  <c r="I31" i="17"/>
  <c r="Q31" i="17" s="1"/>
  <c r="H31" i="17"/>
  <c r="G31" i="17"/>
  <c r="F31" i="17"/>
  <c r="C31" i="17"/>
  <c r="B31" i="17"/>
  <c r="E31" i="17" s="1"/>
  <c r="U30" i="17"/>
  <c r="S30" i="17"/>
  <c r="R30" i="17"/>
  <c r="Q30" i="17"/>
  <c r="P30" i="17"/>
  <c r="E30" i="17"/>
  <c r="T30" i="17" s="1"/>
  <c r="U29" i="17"/>
  <c r="T29" i="17"/>
  <c r="S29" i="17"/>
  <c r="R29" i="17"/>
  <c r="Q29" i="17"/>
  <c r="P29" i="17"/>
  <c r="E29" i="17"/>
  <c r="U28" i="17"/>
  <c r="T28" i="17"/>
  <c r="S28" i="17"/>
  <c r="R28" i="17"/>
  <c r="Q28" i="17"/>
  <c r="P28" i="17"/>
  <c r="E28" i="17"/>
  <c r="S27" i="17"/>
  <c r="R27" i="17"/>
  <c r="Q27" i="17"/>
  <c r="P27" i="17"/>
  <c r="E27" i="17"/>
  <c r="U27" i="17" s="1"/>
  <c r="O25" i="17"/>
  <c r="N25" i="17"/>
  <c r="M25" i="17"/>
  <c r="L25" i="17"/>
  <c r="K25" i="17"/>
  <c r="J25" i="17"/>
  <c r="I25" i="17"/>
  <c r="S25" i="17" s="1"/>
  <c r="H25" i="17"/>
  <c r="R25" i="17" s="1"/>
  <c r="G25" i="17"/>
  <c r="F25" i="17"/>
  <c r="C25" i="17"/>
  <c r="B25" i="17"/>
  <c r="E25" i="17" s="1"/>
  <c r="U24" i="17"/>
  <c r="T24" i="17"/>
  <c r="S24" i="17"/>
  <c r="R24" i="17"/>
  <c r="Q24" i="17"/>
  <c r="P24" i="17"/>
  <c r="E24" i="17"/>
  <c r="S23" i="17"/>
  <c r="R23" i="17"/>
  <c r="Q23" i="17"/>
  <c r="P23" i="17"/>
  <c r="E23" i="17"/>
  <c r="U23" i="17" s="1"/>
  <c r="S22" i="17"/>
  <c r="R22" i="17"/>
  <c r="Q22" i="17"/>
  <c r="P22" i="17"/>
  <c r="E22" i="17"/>
  <c r="S21" i="17"/>
  <c r="R21" i="17"/>
  <c r="Q21" i="17"/>
  <c r="P21" i="17"/>
  <c r="E21" i="17"/>
  <c r="U21" i="17" s="1"/>
  <c r="S20" i="17"/>
  <c r="R20" i="17"/>
  <c r="Q20" i="17"/>
  <c r="P20" i="17"/>
  <c r="E20" i="17"/>
  <c r="U20" i="17" s="1"/>
  <c r="S19" i="17"/>
  <c r="R19" i="17"/>
  <c r="Q19" i="17"/>
  <c r="P19" i="17"/>
  <c r="E19" i="17"/>
  <c r="U18" i="17"/>
  <c r="S18" i="17"/>
  <c r="R18" i="17"/>
  <c r="Q18" i="17"/>
  <c r="P18" i="17"/>
  <c r="E18" i="17"/>
  <c r="T18" i="17" s="1"/>
  <c r="O16" i="17"/>
  <c r="N16" i="17"/>
  <c r="M16" i="17"/>
  <c r="L16" i="17"/>
  <c r="K16" i="17"/>
  <c r="J16" i="17"/>
  <c r="I16" i="17"/>
  <c r="H16" i="17"/>
  <c r="G16" i="17"/>
  <c r="F16" i="17"/>
  <c r="C16" i="17"/>
  <c r="B16" i="17"/>
  <c r="U15" i="17"/>
  <c r="T15" i="17"/>
  <c r="S15" i="17"/>
  <c r="R15" i="17"/>
  <c r="Q15" i="17"/>
  <c r="P15" i="17"/>
  <c r="E15" i="17"/>
  <c r="S14" i="17"/>
  <c r="R14" i="17"/>
  <c r="Q14" i="17"/>
  <c r="P14" i="17"/>
  <c r="E14" i="17"/>
  <c r="U14" i="17" s="1"/>
  <c r="S13" i="17"/>
  <c r="R13" i="17"/>
  <c r="Q13" i="17"/>
  <c r="P13" i="17"/>
  <c r="E13" i="17"/>
  <c r="S12" i="17"/>
  <c r="R12" i="17"/>
  <c r="Q12" i="17"/>
  <c r="P12" i="17"/>
  <c r="E12" i="17"/>
  <c r="U12" i="17" s="1"/>
  <c r="U11" i="17"/>
  <c r="S11" i="17"/>
  <c r="R11" i="17"/>
  <c r="Q11" i="17"/>
  <c r="P11" i="17"/>
  <c r="E11" i="17"/>
  <c r="T11" i="17" s="1"/>
  <c r="S10" i="17"/>
  <c r="R10" i="17"/>
  <c r="Q10" i="17"/>
  <c r="P10" i="17"/>
  <c r="E10" i="17"/>
  <c r="U10" i="17" s="1"/>
  <c r="S9" i="17"/>
  <c r="R9" i="17"/>
  <c r="Q9" i="17"/>
  <c r="P9" i="17"/>
  <c r="E9" i="17"/>
  <c r="U96" i="16"/>
  <c r="S96" i="16"/>
  <c r="R96" i="16"/>
  <c r="Q96" i="16"/>
  <c r="P96" i="16"/>
  <c r="E96" i="16"/>
  <c r="U95" i="16"/>
  <c r="T95" i="16"/>
  <c r="S95" i="16"/>
  <c r="R95" i="16"/>
  <c r="Q95" i="16"/>
  <c r="P95" i="16"/>
  <c r="E95" i="16"/>
  <c r="S94" i="16"/>
  <c r="R94" i="16"/>
  <c r="Q94" i="16"/>
  <c r="P94" i="16"/>
  <c r="E94" i="16"/>
  <c r="T94" i="16" s="1"/>
  <c r="S93" i="16"/>
  <c r="R93" i="16"/>
  <c r="Q93" i="16"/>
  <c r="P93" i="16"/>
  <c r="E93" i="16"/>
  <c r="U93" i="16" s="1"/>
  <c r="S92" i="16"/>
  <c r="R92" i="16"/>
  <c r="Q92" i="16"/>
  <c r="P92" i="16"/>
  <c r="E92" i="16"/>
  <c r="U92" i="16" s="1"/>
  <c r="S91" i="16"/>
  <c r="R91" i="16"/>
  <c r="Q91" i="16"/>
  <c r="P91" i="16"/>
  <c r="E91" i="16"/>
  <c r="T91" i="16" s="1"/>
  <c r="S90" i="16"/>
  <c r="R90" i="16"/>
  <c r="Q90" i="16"/>
  <c r="P90" i="16"/>
  <c r="E90" i="16"/>
  <c r="U90" i="16" s="1"/>
  <c r="S89" i="16"/>
  <c r="R89" i="16"/>
  <c r="Q89" i="16"/>
  <c r="P89" i="16"/>
  <c r="E89" i="16"/>
  <c r="U89" i="16" s="1"/>
  <c r="S88" i="16"/>
  <c r="R88" i="16"/>
  <c r="Q88" i="16"/>
  <c r="P88" i="16"/>
  <c r="E88" i="16"/>
  <c r="U88" i="16" s="1"/>
  <c r="S86" i="16"/>
  <c r="R86" i="16"/>
  <c r="Q86" i="16"/>
  <c r="P86" i="16"/>
  <c r="E86" i="16"/>
  <c r="U86" i="16" s="1"/>
  <c r="O74" i="16"/>
  <c r="N74" i="16"/>
  <c r="M74" i="16"/>
  <c r="L74" i="16"/>
  <c r="K74" i="16"/>
  <c r="J74" i="16"/>
  <c r="I74" i="16"/>
  <c r="H74" i="16"/>
  <c r="G74" i="16"/>
  <c r="F74" i="16"/>
  <c r="C74" i="16"/>
  <c r="B74" i="16"/>
  <c r="O73" i="16"/>
  <c r="N73" i="16"/>
  <c r="M73" i="16"/>
  <c r="L73" i="16"/>
  <c r="K73" i="16"/>
  <c r="J73" i="16"/>
  <c r="I73" i="16"/>
  <c r="Q73" i="16" s="1"/>
  <c r="H73" i="16"/>
  <c r="P73" i="16" s="1"/>
  <c r="G73" i="16"/>
  <c r="F73" i="16"/>
  <c r="C73" i="16"/>
  <c r="B73" i="16"/>
  <c r="O72" i="16"/>
  <c r="N72" i="16"/>
  <c r="M72" i="16"/>
  <c r="L72" i="16"/>
  <c r="K72" i="16"/>
  <c r="J72" i="16"/>
  <c r="I72" i="16"/>
  <c r="H72" i="16"/>
  <c r="R72" i="16" s="1"/>
  <c r="G72" i="16"/>
  <c r="F72" i="16"/>
  <c r="C72" i="16"/>
  <c r="B72" i="16"/>
  <c r="S71" i="16"/>
  <c r="R71" i="16"/>
  <c r="Q71" i="16"/>
  <c r="P71" i="16"/>
  <c r="E71" i="16"/>
  <c r="U71" i="16" s="1"/>
  <c r="U70" i="16"/>
  <c r="S70" i="16"/>
  <c r="R70" i="16"/>
  <c r="Q70" i="16"/>
  <c r="P70" i="16"/>
  <c r="E70" i="16"/>
  <c r="O68" i="16"/>
  <c r="N68" i="16"/>
  <c r="M68" i="16"/>
  <c r="L68" i="16"/>
  <c r="K68" i="16"/>
  <c r="J68" i="16"/>
  <c r="I68" i="16"/>
  <c r="H68" i="16"/>
  <c r="G68" i="16"/>
  <c r="F68" i="16"/>
  <c r="C68" i="16"/>
  <c r="B68" i="16"/>
  <c r="E68" i="16" s="1"/>
  <c r="O67" i="16"/>
  <c r="N67" i="16"/>
  <c r="M67" i="16"/>
  <c r="L67" i="16"/>
  <c r="K67" i="16"/>
  <c r="J67" i="16"/>
  <c r="I67" i="16"/>
  <c r="H67" i="16"/>
  <c r="R67" i="16" s="1"/>
  <c r="G67" i="16"/>
  <c r="F67" i="16"/>
  <c r="C67" i="16"/>
  <c r="B67" i="16"/>
  <c r="E67" i="16" s="1"/>
  <c r="S66" i="16"/>
  <c r="R66" i="16"/>
  <c r="Q66" i="16"/>
  <c r="P66" i="16"/>
  <c r="E66" i="16"/>
  <c r="U66" i="16" s="1"/>
  <c r="S65" i="16"/>
  <c r="R65" i="16"/>
  <c r="Q65" i="16"/>
  <c r="P65" i="16"/>
  <c r="E65" i="16"/>
  <c r="U64" i="16"/>
  <c r="S64" i="16"/>
  <c r="R64" i="16"/>
  <c r="Q64" i="16"/>
  <c r="P64" i="16"/>
  <c r="E64" i="16"/>
  <c r="T64" i="16" s="1"/>
  <c r="U63" i="16"/>
  <c r="S63" i="16"/>
  <c r="R63" i="16"/>
  <c r="Q63" i="16"/>
  <c r="P63" i="16"/>
  <c r="E63" i="16"/>
  <c r="T63" i="16" s="1"/>
  <c r="U62" i="16"/>
  <c r="T62" i="16"/>
  <c r="S62" i="16"/>
  <c r="R62" i="16"/>
  <c r="Q62" i="16"/>
  <c r="P62" i="16"/>
  <c r="E62" i="16"/>
  <c r="O60" i="16"/>
  <c r="N60" i="16"/>
  <c r="M60" i="16"/>
  <c r="L60" i="16"/>
  <c r="K60" i="16"/>
  <c r="J60" i="16"/>
  <c r="I60" i="16"/>
  <c r="S60" i="16" s="1"/>
  <c r="H60" i="16"/>
  <c r="R60" i="16" s="1"/>
  <c r="C60" i="16"/>
  <c r="B60" i="16"/>
  <c r="E60" i="16" s="1"/>
  <c r="S59" i="16"/>
  <c r="R59" i="16"/>
  <c r="Q59" i="16"/>
  <c r="P59" i="16"/>
  <c r="E59" i="16"/>
  <c r="U59" i="16" s="1"/>
  <c r="S58" i="16"/>
  <c r="R58" i="16"/>
  <c r="Q58" i="16"/>
  <c r="P58" i="16"/>
  <c r="E58" i="16"/>
  <c r="S57" i="16"/>
  <c r="R57" i="16"/>
  <c r="Q57" i="16"/>
  <c r="P57" i="16"/>
  <c r="E57" i="16"/>
  <c r="U57" i="16" s="1"/>
  <c r="S56" i="16"/>
  <c r="R56" i="16"/>
  <c r="Q56" i="16"/>
  <c r="P56" i="16"/>
  <c r="E56" i="16"/>
  <c r="T56" i="16" s="1"/>
  <c r="O54" i="16"/>
  <c r="N54" i="16"/>
  <c r="M54" i="16"/>
  <c r="L54" i="16"/>
  <c r="K54" i="16"/>
  <c r="J54" i="16"/>
  <c r="I54" i="16"/>
  <c r="H54" i="16"/>
  <c r="G54" i="16"/>
  <c r="F54" i="16"/>
  <c r="C54" i="16"/>
  <c r="B54" i="16"/>
  <c r="S53" i="16"/>
  <c r="R53" i="16"/>
  <c r="Q53" i="16"/>
  <c r="P53" i="16"/>
  <c r="E53" i="16"/>
  <c r="U52" i="16"/>
  <c r="S52" i="16"/>
  <c r="R52" i="16"/>
  <c r="Q52" i="16"/>
  <c r="P52" i="16"/>
  <c r="E52" i="16"/>
  <c r="T52" i="16" s="1"/>
  <c r="U51" i="16"/>
  <c r="S51" i="16"/>
  <c r="R51" i="16"/>
  <c r="Q51" i="16"/>
  <c r="P51" i="16"/>
  <c r="E51" i="16"/>
  <c r="T51" i="16" s="1"/>
  <c r="U50" i="16"/>
  <c r="T50" i="16"/>
  <c r="S50" i="16"/>
  <c r="R50" i="16"/>
  <c r="Q50" i="16"/>
  <c r="P50" i="16"/>
  <c r="E50" i="16"/>
  <c r="S49" i="16"/>
  <c r="R49" i="16"/>
  <c r="Q49" i="16"/>
  <c r="P49" i="16"/>
  <c r="E49" i="16"/>
  <c r="U49" i="16" s="1"/>
  <c r="S48" i="16"/>
  <c r="R48" i="16"/>
  <c r="Q48" i="16"/>
  <c r="P48" i="16"/>
  <c r="E48" i="16"/>
  <c r="S47" i="16"/>
  <c r="R47" i="16"/>
  <c r="Q47" i="16"/>
  <c r="P47" i="16"/>
  <c r="E47" i="16"/>
  <c r="S46" i="16"/>
  <c r="R46" i="16"/>
  <c r="Q46" i="16"/>
  <c r="P46" i="16"/>
  <c r="E46" i="16"/>
  <c r="U46" i="16" s="1"/>
  <c r="S45" i="16"/>
  <c r="R45" i="16"/>
  <c r="Q45" i="16"/>
  <c r="P45" i="16"/>
  <c r="E45" i="16"/>
  <c r="U44" i="16"/>
  <c r="S44" i="16"/>
  <c r="R44" i="16"/>
  <c r="Q44" i="16"/>
  <c r="P44" i="16"/>
  <c r="E44" i="16"/>
  <c r="T44" i="16" s="1"/>
  <c r="U43" i="16"/>
  <c r="S43" i="16"/>
  <c r="R43" i="16"/>
  <c r="Q43" i="16"/>
  <c r="P43" i="16"/>
  <c r="E43" i="16"/>
  <c r="T43" i="16" s="1"/>
  <c r="O41" i="16"/>
  <c r="N41" i="16"/>
  <c r="M41" i="16"/>
  <c r="L41" i="16"/>
  <c r="K41" i="16"/>
  <c r="J41" i="16"/>
  <c r="I41" i="16"/>
  <c r="S41" i="16" s="1"/>
  <c r="H41" i="16"/>
  <c r="R41" i="16" s="1"/>
  <c r="G41" i="16"/>
  <c r="F41" i="16"/>
  <c r="C41" i="16"/>
  <c r="B41" i="16"/>
  <c r="S40" i="16"/>
  <c r="R40" i="16"/>
  <c r="Q40" i="16"/>
  <c r="P40" i="16"/>
  <c r="E40" i="16"/>
  <c r="U40" i="16" s="1"/>
  <c r="S39" i="16"/>
  <c r="R39" i="16"/>
  <c r="Q39" i="16"/>
  <c r="P39" i="16"/>
  <c r="E39" i="16"/>
  <c r="S38" i="16"/>
  <c r="R38" i="16"/>
  <c r="Q38" i="16"/>
  <c r="P38" i="16"/>
  <c r="E38" i="16"/>
  <c r="U38" i="16" s="1"/>
  <c r="U37" i="16"/>
  <c r="T37" i="16"/>
  <c r="S37" i="16"/>
  <c r="R37" i="16"/>
  <c r="Q37" i="16"/>
  <c r="P37" i="16"/>
  <c r="E37" i="16"/>
  <c r="S36" i="16"/>
  <c r="R36" i="16"/>
  <c r="Q36" i="16"/>
  <c r="P36" i="16"/>
  <c r="E36" i="16"/>
  <c r="O34" i="16"/>
  <c r="N34" i="16"/>
  <c r="M34" i="16"/>
  <c r="L34" i="16"/>
  <c r="K34" i="16"/>
  <c r="J34" i="16"/>
  <c r="I34" i="16"/>
  <c r="S34" i="16" s="1"/>
  <c r="H34" i="16"/>
  <c r="G34" i="16"/>
  <c r="F34" i="16"/>
  <c r="C34" i="16"/>
  <c r="B34" i="16"/>
  <c r="S33" i="16"/>
  <c r="R33" i="16"/>
  <c r="Q33" i="16"/>
  <c r="P33" i="16"/>
  <c r="E33" i="16"/>
  <c r="O31" i="16"/>
  <c r="N31" i="16"/>
  <c r="M31" i="16"/>
  <c r="L31" i="16"/>
  <c r="K31" i="16"/>
  <c r="J31" i="16"/>
  <c r="I31" i="16"/>
  <c r="S31" i="16" s="1"/>
  <c r="H31" i="16"/>
  <c r="R31" i="16" s="1"/>
  <c r="G31" i="16"/>
  <c r="F31" i="16"/>
  <c r="C31" i="16"/>
  <c r="E31" i="16" s="1"/>
  <c r="B31" i="16"/>
  <c r="S30" i="16"/>
  <c r="R30" i="16"/>
  <c r="Q30" i="16"/>
  <c r="P30" i="16"/>
  <c r="E30" i="16"/>
  <c r="S29" i="16"/>
  <c r="R29" i="16"/>
  <c r="Q29" i="16"/>
  <c r="P29" i="16"/>
  <c r="E29" i="16"/>
  <c r="U29" i="16" s="1"/>
  <c r="S28" i="16"/>
  <c r="R28" i="16"/>
  <c r="Q28" i="16"/>
  <c r="P28" i="16"/>
  <c r="E28" i="16"/>
  <c r="T28" i="16" s="1"/>
  <c r="U27" i="16"/>
  <c r="S27" i="16"/>
  <c r="R27" i="16"/>
  <c r="Q27" i="16"/>
  <c r="P27" i="16"/>
  <c r="E27" i="16"/>
  <c r="T27" i="16" s="1"/>
  <c r="Q25" i="16"/>
  <c r="O25" i="16"/>
  <c r="N25" i="16"/>
  <c r="M25" i="16"/>
  <c r="L25" i="16"/>
  <c r="K25" i="16"/>
  <c r="J25" i="16"/>
  <c r="I25" i="16"/>
  <c r="S25" i="16" s="1"/>
  <c r="H25" i="16"/>
  <c r="G25" i="16"/>
  <c r="F25" i="16"/>
  <c r="C25" i="16"/>
  <c r="B25" i="16"/>
  <c r="E25" i="16" s="1"/>
  <c r="U24" i="16"/>
  <c r="T24" i="16"/>
  <c r="S24" i="16"/>
  <c r="R24" i="16"/>
  <c r="Q24" i="16"/>
  <c r="P24" i="16"/>
  <c r="E24" i="16"/>
  <c r="U23" i="16"/>
  <c r="T23" i="16"/>
  <c r="S23" i="16"/>
  <c r="R23" i="16"/>
  <c r="Q23" i="16"/>
  <c r="P23" i="16"/>
  <c r="E23" i="16"/>
  <c r="S22" i="16"/>
  <c r="R22" i="16"/>
  <c r="Q22" i="16"/>
  <c r="P22" i="16"/>
  <c r="E22" i="16"/>
  <c r="U22" i="16" s="1"/>
  <c r="S21" i="16"/>
  <c r="R21" i="16"/>
  <c r="Q21" i="16"/>
  <c r="P21" i="16"/>
  <c r="E21" i="16"/>
  <c r="U21" i="16" s="1"/>
  <c r="U20" i="16"/>
  <c r="T20" i="16"/>
  <c r="S20" i="16"/>
  <c r="R20" i="16"/>
  <c r="Q20" i="16"/>
  <c r="P20" i="16"/>
  <c r="E20" i="16"/>
  <c r="S19" i="16"/>
  <c r="R19" i="16"/>
  <c r="Q19" i="16"/>
  <c r="P19" i="16"/>
  <c r="E19" i="16"/>
  <c r="S18" i="16"/>
  <c r="R18" i="16"/>
  <c r="Q18" i="16"/>
  <c r="P18" i="16"/>
  <c r="E18" i="16"/>
  <c r="U18" i="16" s="1"/>
  <c r="S16" i="16"/>
  <c r="O16" i="16"/>
  <c r="N16" i="16"/>
  <c r="M16" i="16"/>
  <c r="L16" i="16"/>
  <c r="K16" i="16"/>
  <c r="J16" i="16"/>
  <c r="I16" i="16"/>
  <c r="H16" i="16"/>
  <c r="R16" i="16" s="1"/>
  <c r="G16" i="16"/>
  <c r="F16" i="16"/>
  <c r="C16" i="16"/>
  <c r="B16" i="16"/>
  <c r="E16" i="16" s="1"/>
  <c r="S15" i="16"/>
  <c r="R15" i="16"/>
  <c r="Q15" i="16"/>
  <c r="P15" i="16"/>
  <c r="E15" i="16"/>
  <c r="U15" i="16" s="1"/>
  <c r="S14" i="16"/>
  <c r="R14" i="16"/>
  <c r="Q14" i="16"/>
  <c r="P14" i="16"/>
  <c r="E14" i="16"/>
  <c r="T14" i="16" s="1"/>
  <c r="U13" i="16"/>
  <c r="S13" i="16"/>
  <c r="R13" i="16"/>
  <c r="Q13" i="16"/>
  <c r="P13" i="16"/>
  <c r="E13" i="16"/>
  <c r="T13" i="16" s="1"/>
  <c r="U12" i="16"/>
  <c r="T12" i="16"/>
  <c r="S12" i="16"/>
  <c r="R12" i="16"/>
  <c r="Q12" i="16"/>
  <c r="P12" i="16"/>
  <c r="E12" i="16"/>
  <c r="U11" i="16"/>
  <c r="T11" i="16"/>
  <c r="S11" i="16"/>
  <c r="R11" i="16"/>
  <c r="Q11" i="16"/>
  <c r="P11" i="16"/>
  <c r="E11" i="16"/>
  <c r="S10" i="16"/>
  <c r="R10" i="16"/>
  <c r="Q10" i="16"/>
  <c r="P10" i="16"/>
  <c r="E10" i="16"/>
  <c r="S9" i="16"/>
  <c r="R9" i="16"/>
  <c r="Q9" i="16"/>
  <c r="P9" i="16"/>
  <c r="E9" i="16"/>
  <c r="S96" i="15"/>
  <c r="R96" i="15"/>
  <c r="Q96" i="15"/>
  <c r="P96" i="15"/>
  <c r="E96" i="15"/>
  <c r="S95" i="15"/>
  <c r="R95" i="15"/>
  <c r="Q95" i="15"/>
  <c r="P95" i="15"/>
  <c r="E95" i="15"/>
  <c r="U95" i="15" s="1"/>
  <c r="S94" i="15"/>
  <c r="R94" i="15"/>
  <c r="Q94" i="15"/>
  <c r="P94" i="15"/>
  <c r="E94" i="15"/>
  <c r="U93" i="15"/>
  <c r="S93" i="15"/>
  <c r="R93" i="15"/>
  <c r="Q93" i="15"/>
  <c r="P93" i="15"/>
  <c r="E93" i="15"/>
  <c r="T93" i="15" s="1"/>
  <c r="T92" i="15"/>
  <c r="S92" i="15"/>
  <c r="R92" i="15"/>
  <c r="Q92" i="15"/>
  <c r="P92" i="15"/>
  <c r="E92" i="15"/>
  <c r="U91" i="15"/>
  <c r="S91" i="15"/>
  <c r="R91" i="15"/>
  <c r="Q91" i="15"/>
  <c r="P91" i="15"/>
  <c r="T91" i="15" s="1"/>
  <c r="E91" i="15"/>
  <c r="S90" i="15"/>
  <c r="R90" i="15"/>
  <c r="Q90" i="15"/>
  <c r="P90" i="15"/>
  <c r="E90" i="15"/>
  <c r="U90" i="15" s="1"/>
  <c r="U89" i="15"/>
  <c r="S89" i="15"/>
  <c r="R89" i="15"/>
  <c r="Q89" i="15"/>
  <c r="P89" i="15"/>
  <c r="E89" i="15"/>
  <c r="T89" i="15" s="1"/>
  <c r="S88" i="15"/>
  <c r="R88" i="15"/>
  <c r="Q88" i="15"/>
  <c r="P88" i="15"/>
  <c r="E88" i="15"/>
  <c r="S86" i="15"/>
  <c r="R86" i="15"/>
  <c r="Q86" i="15"/>
  <c r="P86" i="15"/>
  <c r="E86" i="15"/>
  <c r="U86" i="15" s="1"/>
  <c r="O74" i="15"/>
  <c r="N74" i="15"/>
  <c r="M74" i="15"/>
  <c r="L74" i="15"/>
  <c r="K74" i="15"/>
  <c r="J74" i="15"/>
  <c r="I74" i="15"/>
  <c r="H74" i="15"/>
  <c r="G74" i="15"/>
  <c r="F74" i="15"/>
  <c r="C74" i="15"/>
  <c r="B74" i="15"/>
  <c r="O73" i="15"/>
  <c r="N73" i="15"/>
  <c r="M73" i="15"/>
  <c r="L73" i="15"/>
  <c r="K73" i="15"/>
  <c r="J73" i="15"/>
  <c r="R73" i="15" s="1"/>
  <c r="I73" i="15"/>
  <c r="S73" i="15" s="1"/>
  <c r="H73" i="15"/>
  <c r="G73" i="15"/>
  <c r="F73" i="15"/>
  <c r="C73" i="15"/>
  <c r="E73" i="15" s="1"/>
  <c r="B73" i="15"/>
  <c r="O72" i="15"/>
  <c r="N72" i="15"/>
  <c r="M72" i="15"/>
  <c r="L72" i="15"/>
  <c r="K72" i="15"/>
  <c r="J72" i="15"/>
  <c r="I72" i="15"/>
  <c r="Q72" i="15" s="1"/>
  <c r="H72" i="15"/>
  <c r="R72" i="15" s="1"/>
  <c r="G72" i="15"/>
  <c r="F72" i="15"/>
  <c r="C72" i="15"/>
  <c r="B72" i="15"/>
  <c r="E72" i="15" s="1"/>
  <c r="U71" i="15"/>
  <c r="T71" i="15"/>
  <c r="S71" i="15"/>
  <c r="R71" i="15"/>
  <c r="Q71" i="15"/>
  <c r="P71" i="15"/>
  <c r="E71" i="15"/>
  <c r="S70" i="15"/>
  <c r="R70" i="15"/>
  <c r="Q70" i="15"/>
  <c r="P70" i="15"/>
  <c r="E70" i="15"/>
  <c r="O68" i="15"/>
  <c r="N68" i="15"/>
  <c r="M68" i="15"/>
  <c r="L68" i="15"/>
  <c r="K68" i="15"/>
  <c r="J68" i="15"/>
  <c r="I68" i="15"/>
  <c r="H68" i="15"/>
  <c r="G68" i="15"/>
  <c r="F68" i="15"/>
  <c r="C68" i="15"/>
  <c r="B68" i="15"/>
  <c r="O67" i="15"/>
  <c r="N67" i="15"/>
  <c r="M67" i="15"/>
  <c r="L67" i="15"/>
  <c r="K67" i="15"/>
  <c r="J67" i="15"/>
  <c r="I67" i="15"/>
  <c r="S67" i="15" s="1"/>
  <c r="H67" i="15"/>
  <c r="R67" i="15" s="1"/>
  <c r="G67" i="15"/>
  <c r="F67" i="15"/>
  <c r="C67" i="15"/>
  <c r="B67" i="15"/>
  <c r="E67" i="15" s="1"/>
  <c r="U66" i="15"/>
  <c r="T66" i="15"/>
  <c r="S66" i="15"/>
  <c r="R66" i="15"/>
  <c r="Q66" i="15"/>
  <c r="P66" i="15"/>
  <c r="E66" i="15"/>
  <c r="S65" i="15"/>
  <c r="R65" i="15"/>
  <c r="Q65" i="15"/>
  <c r="P65" i="15"/>
  <c r="E65" i="15"/>
  <c r="S64" i="15"/>
  <c r="R64" i="15"/>
  <c r="Q64" i="15"/>
  <c r="P64" i="15"/>
  <c r="E64" i="15"/>
  <c r="U64" i="15" s="1"/>
  <c r="U63" i="15"/>
  <c r="S63" i="15"/>
  <c r="R63" i="15"/>
  <c r="Q63" i="15"/>
  <c r="P63" i="15"/>
  <c r="E63" i="15"/>
  <c r="T63" i="15" s="1"/>
  <c r="U62" i="15"/>
  <c r="S62" i="15"/>
  <c r="R62" i="15"/>
  <c r="Q62" i="15"/>
  <c r="P62" i="15"/>
  <c r="E62" i="15"/>
  <c r="T62" i="15" s="1"/>
  <c r="O60" i="15"/>
  <c r="N60" i="15"/>
  <c r="M60" i="15"/>
  <c r="L60" i="15"/>
  <c r="K60" i="15"/>
  <c r="J60" i="15"/>
  <c r="I60" i="15"/>
  <c r="S60" i="15" s="1"/>
  <c r="H60" i="15"/>
  <c r="C60" i="15"/>
  <c r="B60" i="15"/>
  <c r="E60" i="15" s="1"/>
  <c r="S59" i="15"/>
  <c r="R59" i="15"/>
  <c r="Q59" i="15"/>
  <c r="P59" i="15"/>
  <c r="E59" i="15"/>
  <c r="T59" i="15" s="1"/>
  <c r="S58" i="15"/>
  <c r="R58" i="15"/>
  <c r="Q58" i="15"/>
  <c r="P58" i="15"/>
  <c r="E58" i="15"/>
  <c r="U58" i="15" s="1"/>
  <c r="U57" i="15"/>
  <c r="S57" i="15"/>
  <c r="R57" i="15"/>
  <c r="Q57" i="15"/>
  <c r="P57" i="15"/>
  <c r="E57" i="15"/>
  <c r="T57" i="15" s="1"/>
  <c r="S56" i="15"/>
  <c r="R56" i="15"/>
  <c r="Q56" i="15"/>
  <c r="P56" i="15"/>
  <c r="E56" i="15"/>
  <c r="O54" i="15"/>
  <c r="N54" i="15"/>
  <c r="M54" i="15"/>
  <c r="L54" i="15"/>
  <c r="K54" i="15"/>
  <c r="J54" i="15"/>
  <c r="I54" i="15"/>
  <c r="H54" i="15"/>
  <c r="G54" i="15"/>
  <c r="F54" i="15"/>
  <c r="C54" i="15"/>
  <c r="E54" i="15" s="1"/>
  <c r="B54" i="15"/>
  <c r="S53" i="15"/>
  <c r="R53" i="15"/>
  <c r="Q53" i="15"/>
  <c r="P53" i="15"/>
  <c r="E53" i="15"/>
  <c r="S52" i="15"/>
  <c r="R52" i="15"/>
  <c r="Q52" i="15"/>
  <c r="P52" i="15"/>
  <c r="E52" i="15"/>
  <c r="U52" i="15" s="1"/>
  <c r="S51" i="15"/>
  <c r="R51" i="15"/>
  <c r="Q51" i="15"/>
  <c r="P51" i="15"/>
  <c r="E51" i="15"/>
  <c r="T51" i="15" s="1"/>
  <c r="U50" i="15"/>
  <c r="S50" i="15"/>
  <c r="R50" i="15"/>
  <c r="Q50" i="15"/>
  <c r="P50" i="15"/>
  <c r="E50" i="15"/>
  <c r="T50" i="15" s="1"/>
  <c r="U49" i="15"/>
  <c r="T49" i="15"/>
  <c r="S49" i="15"/>
  <c r="R49" i="15"/>
  <c r="Q49" i="15"/>
  <c r="P49" i="15"/>
  <c r="E49" i="15"/>
  <c r="S48" i="15"/>
  <c r="R48" i="15"/>
  <c r="Q48" i="15"/>
  <c r="P48" i="15"/>
  <c r="E48" i="15"/>
  <c r="T48" i="15" s="1"/>
  <c r="S47" i="15"/>
  <c r="R47" i="15"/>
  <c r="Q47" i="15"/>
  <c r="P47" i="15"/>
  <c r="E47" i="15"/>
  <c r="U47" i="15" s="1"/>
  <c r="U46" i="15"/>
  <c r="S46" i="15"/>
  <c r="R46" i="15"/>
  <c r="Q46" i="15"/>
  <c r="P46" i="15"/>
  <c r="E46" i="15"/>
  <c r="T46" i="15" s="1"/>
  <c r="S45" i="15"/>
  <c r="R45" i="15"/>
  <c r="Q45" i="15"/>
  <c r="P45" i="15"/>
  <c r="E45" i="15"/>
  <c r="S44" i="15"/>
  <c r="R44" i="15"/>
  <c r="Q44" i="15"/>
  <c r="P44" i="15"/>
  <c r="E44" i="15"/>
  <c r="S43" i="15"/>
  <c r="R43" i="15"/>
  <c r="Q43" i="15"/>
  <c r="P43" i="15"/>
  <c r="E43" i="15"/>
  <c r="T43" i="15" s="1"/>
  <c r="O41" i="15"/>
  <c r="N41" i="15"/>
  <c r="M41" i="15"/>
  <c r="L41" i="15"/>
  <c r="K41" i="15"/>
  <c r="J41" i="15"/>
  <c r="I41" i="15"/>
  <c r="S41" i="15" s="1"/>
  <c r="H41" i="15"/>
  <c r="G41" i="15"/>
  <c r="F41" i="15"/>
  <c r="C41" i="15"/>
  <c r="B41" i="15"/>
  <c r="S40" i="15"/>
  <c r="R40" i="15"/>
  <c r="Q40" i="15"/>
  <c r="P40" i="15"/>
  <c r="E40" i="15"/>
  <c r="T40" i="15" s="1"/>
  <c r="S39" i="15"/>
  <c r="R39" i="15"/>
  <c r="Q39" i="15"/>
  <c r="P39" i="15"/>
  <c r="E39" i="15"/>
  <c r="U38" i="15"/>
  <c r="S38" i="15"/>
  <c r="R38" i="15"/>
  <c r="Q38" i="15"/>
  <c r="P38" i="15"/>
  <c r="E38" i="15"/>
  <c r="T38" i="15" s="1"/>
  <c r="U37" i="15"/>
  <c r="S37" i="15"/>
  <c r="R37" i="15"/>
  <c r="Q37" i="15"/>
  <c r="P37" i="15"/>
  <c r="E37" i="15"/>
  <c r="S36" i="15"/>
  <c r="R36" i="15"/>
  <c r="Q36" i="15"/>
  <c r="P36" i="15"/>
  <c r="E36" i="15"/>
  <c r="O34" i="15"/>
  <c r="N34" i="15"/>
  <c r="M34" i="15"/>
  <c r="L34" i="15"/>
  <c r="K34" i="15"/>
  <c r="J34" i="15"/>
  <c r="I34" i="15"/>
  <c r="S34" i="15" s="1"/>
  <c r="H34" i="15"/>
  <c r="G34" i="15"/>
  <c r="F34" i="15"/>
  <c r="C34" i="15"/>
  <c r="B34" i="15"/>
  <c r="E34" i="15" s="1"/>
  <c r="S33" i="15"/>
  <c r="R33" i="15"/>
  <c r="Q33" i="15"/>
  <c r="P33" i="15"/>
  <c r="E33" i="15"/>
  <c r="O31" i="15"/>
  <c r="N31" i="15"/>
  <c r="M31" i="15"/>
  <c r="L31" i="15"/>
  <c r="K31" i="15"/>
  <c r="J31" i="15"/>
  <c r="I31" i="15"/>
  <c r="S31" i="15" s="1"/>
  <c r="H31" i="15"/>
  <c r="R31" i="15" s="1"/>
  <c r="G31" i="15"/>
  <c r="F31" i="15"/>
  <c r="C31" i="15"/>
  <c r="B31" i="15"/>
  <c r="S30" i="15"/>
  <c r="R30" i="15"/>
  <c r="Q30" i="15"/>
  <c r="P30" i="15"/>
  <c r="E30" i="15"/>
  <c r="U30" i="15" s="1"/>
  <c r="U29" i="15"/>
  <c r="T29" i="15"/>
  <c r="S29" i="15"/>
  <c r="R29" i="15"/>
  <c r="Q29" i="15"/>
  <c r="P29" i="15"/>
  <c r="E29" i="15"/>
  <c r="S28" i="15"/>
  <c r="R28" i="15"/>
  <c r="Q28" i="15"/>
  <c r="P28" i="15"/>
  <c r="E28" i="15"/>
  <c r="S27" i="15"/>
  <c r="R27" i="15"/>
  <c r="Q27" i="15"/>
  <c r="P27" i="15"/>
  <c r="E27" i="15"/>
  <c r="U27" i="15" s="1"/>
  <c r="S25" i="15"/>
  <c r="O25" i="15"/>
  <c r="N25" i="15"/>
  <c r="M25" i="15"/>
  <c r="L25" i="15"/>
  <c r="K25" i="15"/>
  <c r="J25" i="15"/>
  <c r="I25" i="15"/>
  <c r="H25" i="15"/>
  <c r="R25" i="15" s="1"/>
  <c r="G25" i="15"/>
  <c r="F25" i="15"/>
  <c r="C25" i="15"/>
  <c r="B25" i="15"/>
  <c r="S24" i="15"/>
  <c r="R24" i="15"/>
  <c r="Q24" i="15"/>
  <c r="P24" i="15"/>
  <c r="E24" i="15"/>
  <c r="U24" i="15" s="1"/>
  <c r="U23" i="15"/>
  <c r="S23" i="15"/>
  <c r="R23" i="15"/>
  <c r="Q23" i="15"/>
  <c r="P23" i="15"/>
  <c r="E23" i="15"/>
  <c r="T23" i="15" s="1"/>
  <c r="U22" i="15"/>
  <c r="T22" i="15"/>
  <c r="S22" i="15"/>
  <c r="R22" i="15"/>
  <c r="Q22" i="15"/>
  <c r="P22" i="15"/>
  <c r="E22" i="15"/>
  <c r="U21" i="15"/>
  <c r="T21" i="15"/>
  <c r="S21" i="15"/>
  <c r="R21" i="15"/>
  <c r="Q21" i="15"/>
  <c r="P21" i="15"/>
  <c r="E21" i="15"/>
  <c r="S20" i="15"/>
  <c r="R20" i="15"/>
  <c r="Q20" i="15"/>
  <c r="P20" i="15"/>
  <c r="E20" i="15"/>
  <c r="U20" i="15" s="1"/>
  <c r="S19" i="15"/>
  <c r="R19" i="15"/>
  <c r="Q19" i="15"/>
  <c r="P19" i="15"/>
  <c r="E19" i="15"/>
  <c r="U19" i="15" s="1"/>
  <c r="U18" i="15"/>
  <c r="S18" i="15"/>
  <c r="R18" i="15"/>
  <c r="Q18" i="15"/>
  <c r="P18" i="15"/>
  <c r="E18" i="15"/>
  <c r="T18" i="15" s="1"/>
  <c r="O16" i="15"/>
  <c r="N16" i="15"/>
  <c r="M16" i="15"/>
  <c r="L16" i="15"/>
  <c r="K16" i="15"/>
  <c r="J16" i="15"/>
  <c r="I16" i="15"/>
  <c r="H16" i="15"/>
  <c r="G16" i="15"/>
  <c r="F16" i="15"/>
  <c r="E16" i="15"/>
  <c r="C16" i="15"/>
  <c r="B16" i="15"/>
  <c r="T15" i="15"/>
  <c r="S15" i="15"/>
  <c r="R15" i="15"/>
  <c r="Q15" i="15"/>
  <c r="P15" i="15"/>
  <c r="E15" i="15"/>
  <c r="U15" i="15" s="1"/>
  <c r="S14" i="15"/>
  <c r="R14" i="15"/>
  <c r="Q14" i="15"/>
  <c r="P14" i="15"/>
  <c r="E14" i="15"/>
  <c r="S13" i="15"/>
  <c r="R13" i="15"/>
  <c r="Q13" i="15"/>
  <c r="P13" i="15"/>
  <c r="E13" i="15"/>
  <c r="U12" i="15"/>
  <c r="S12" i="15"/>
  <c r="R12" i="15"/>
  <c r="Q12" i="15"/>
  <c r="P12" i="15"/>
  <c r="E12" i="15"/>
  <c r="T12" i="15" s="1"/>
  <c r="S11" i="15"/>
  <c r="R11" i="15"/>
  <c r="Q11" i="15"/>
  <c r="P11" i="15"/>
  <c r="E11" i="15"/>
  <c r="U11" i="15" s="1"/>
  <c r="S10" i="15"/>
  <c r="R10" i="15"/>
  <c r="Q10" i="15"/>
  <c r="P10" i="15"/>
  <c r="E10" i="15"/>
  <c r="T10" i="15" s="1"/>
  <c r="U9" i="15"/>
  <c r="S9" i="15"/>
  <c r="R9" i="15"/>
  <c r="Q9" i="15"/>
  <c r="P9" i="15"/>
  <c r="E9" i="15"/>
  <c r="T9" i="15" s="1"/>
  <c r="T96" i="14"/>
  <c r="S96" i="14"/>
  <c r="R96" i="14"/>
  <c r="Q96" i="14"/>
  <c r="P96" i="14"/>
  <c r="E96" i="14"/>
  <c r="U95" i="14"/>
  <c r="T95" i="14"/>
  <c r="S95" i="14"/>
  <c r="R95" i="14"/>
  <c r="Q95" i="14"/>
  <c r="P95" i="14"/>
  <c r="E95" i="14"/>
  <c r="S94" i="14"/>
  <c r="R94" i="14"/>
  <c r="Q94" i="14"/>
  <c r="P94" i="14"/>
  <c r="E94" i="14"/>
  <c r="S93" i="14"/>
  <c r="R93" i="14"/>
  <c r="Q93" i="14"/>
  <c r="P93" i="14"/>
  <c r="E93" i="14"/>
  <c r="U92" i="14"/>
  <c r="S92" i="14"/>
  <c r="R92" i="14"/>
  <c r="Q92" i="14"/>
  <c r="P92" i="14"/>
  <c r="E92" i="14"/>
  <c r="T92" i="14" s="1"/>
  <c r="S91" i="14"/>
  <c r="R91" i="14"/>
  <c r="Q91" i="14"/>
  <c r="P91" i="14"/>
  <c r="E91" i="14"/>
  <c r="U91" i="14" s="1"/>
  <c r="S90" i="14"/>
  <c r="R90" i="14"/>
  <c r="Q90" i="14"/>
  <c r="P90" i="14"/>
  <c r="E90" i="14"/>
  <c r="U89" i="14"/>
  <c r="S89" i="14"/>
  <c r="R89" i="14"/>
  <c r="Q89" i="14"/>
  <c r="P89" i="14"/>
  <c r="E89" i="14"/>
  <c r="T89" i="14" s="1"/>
  <c r="T88" i="14"/>
  <c r="S88" i="14"/>
  <c r="R88" i="14"/>
  <c r="Q88" i="14"/>
  <c r="P88" i="14"/>
  <c r="E88" i="14"/>
  <c r="U88" i="14" s="1"/>
  <c r="U86" i="14"/>
  <c r="T86" i="14"/>
  <c r="S86" i="14"/>
  <c r="R86" i="14"/>
  <c r="Q86" i="14"/>
  <c r="P86" i="14"/>
  <c r="E86" i="14"/>
  <c r="O74" i="14"/>
  <c r="N74" i="14"/>
  <c r="M74" i="14"/>
  <c r="L74" i="14"/>
  <c r="K74" i="14"/>
  <c r="J74" i="14"/>
  <c r="I74" i="14"/>
  <c r="H74" i="14"/>
  <c r="G74" i="14"/>
  <c r="F74" i="14"/>
  <c r="C74" i="14"/>
  <c r="B74" i="14"/>
  <c r="E74" i="14" s="1"/>
  <c r="O73" i="14"/>
  <c r="Q73" i="14" s="1"/>
  <c r="N73" i="14"/>
  <c r="M73" i="14"/>
  <c r="L73" i="14"/>
  <c r="K73" i="14"/>
  <c r="J73" i="14"/>
  <c r="I73" i="14"/>
  <c r="S73" i="14" s="1"/>
  <c r="H73" i="14"/>
  <c r="R73" i="14" s="1"/>
  <c r="G73" i="14"/>
  <c r="F73" i="14"/>
  <c r="C73" i="14"/>
  <c r="B73" i="14"/>
  <c r="E73" i="14" s="1"/>
  <c r="O72" i="14"/>
  <c r="N72" i="14"/>
  <c r="M72" i="14"/>
  <c r="L72" i="14"/>
  <c r="K72" i="14"/>
  <c r="J72" i="14"/>
  <c r="I72" i="14"/>
  <c r="S72" i="14" s="1"/>
  <c r="H72" i="14"/>
  <c r="R72" i="14" s="1"/>
  <c r="G72" i="14"/>
  <c r="F72" i="14"/>
  <c r="C72" i="14"/>
  <c r="B72" i="14"/>
  <c r="S71" i="14"/>
  <c r="R71" i="14"/>
  <c r="Q71" i="14"/>
  <c r="P71" i="14"/>
  <c r="E71" i="14"/>
  <c r="S70" i="14"/>
  <c r="R70" i="14"/>
  <c r="Q70" i="14"/>
  <c r="P70" i="14"/>
  <c r="E70" i="14"/>
  <c r="T70" i="14" s="1"/>
  <c r="O68" i="14"/>
  <c r="N68" i="14"/>
  <c r="M68" i="14"/>
  <c r="L68" i="14"/>
  <c r="K68" i="14"/>
  <c r="J68" i="14"/>
  <c r="I68" i="14"/>
  <c r="H68" i="14"/>
  <c r="R68" i="14" s="1"/>
  <c r="G68" i="14"/>
  <c r="F68" i="14"/>
  <c r="C68" i="14"/>
  <c r="B68" i="14"/>
  <c r="O67" i="14"/>
  <c r="N67" i="14"/>
  <c r="M67" i="14"/>
  <c r="L67" i="14"/>
  <c r="K67" i="14"/>
  <c r="J67" i="14"/>
  <c r="I67" i="14"/>
  <c r="S67" i="14" s="1"/>
  <c r="H67" i="14"/>
  <c r="G67" i="14"/>
  <c r="F67" i="14"/>
  <c r="C67" i="14"/>
  <c r="B67" i="14"/>
  <c r="E67" i="14" s="1"/>
  <c r="U66" i="14"/>
  <c r="S66" i="14"/>
  <c r="R66" i="14"/>
  <c r="Q66" i="14"/>
  <c r="P66" i="14"/>
  <c r="E66" i="14"/>
  <c r="T66" i="14" s="1"/>
  <c r="S65" i="14"/>
  <c r="R65" i="14"/>
  <c r="Q65" i="14"/>
  <c r="P65" i="14"/>
  <c r="E65" i="14"/>
  <c r="U65" i="14" s="1"/>
  <c r="U64" i="14"/>
  <c r="T64" i="14"/>
  <c r="S64" i="14"/>
  <c r="R64" i="14"/>
  <c r="Q64" i="14"/>
  <c r="P64" i="14"/>
  <c r="E64" i="14"/>
  <c r="S63" i="14"/>
  <c r="R63" i="14"/>
  <c r="Q63" i="14"/>
  <c r="P63" i="14"/>
  <c r="E63" i="14"/>
  <c r="T63" i="14" s="1"/>
  <c r="S62" i="14"/>
  <c r="R62" i="14"/>
  <c r="Q62" i="14"/>
  <c r="P62" i="14"/>
  <c r="E62" i="14"/>
  <c r="T62" i="14" s="1"/>
  <c r="O60" i="14"/>
  <c r="N60" i="14"/>
  <c r="M60" i="14"/>
  <c r="L60" i="14"/>
  <c r="K60" i="14"/>
  <c r="J60" i="14"/>
  <c r="I60" i="14"/>
  <c r="S60" i="14" s="1"/>
  <c r="H60" i="14"/>
  <c r="R60" i="14" s="1"/>
  <c r="C60" i="14"/>
  <c r="B60" i="14"/>
  <c r="S59" i="14"/>
  <c r="R59" i="14"/>
  <c r="Q59" i="14"/>
  <c r="P59" i="14"/>
  <c r="E59" i="14"/>
  <c r="T59" i="14" s="1"/>
  <c r="U58" i="14"/>
  <c r="T58" i="14"/>
  <c r="S58" i="14"/>
  <c r="R58" i="14"/>
  <c r="Q58" i="14"/>
  <c r="P58" i="14"/>
  <c r="E58" i="14"/>
  <c r="U57" i="14"/>
  <c r="T57" i="14"/>
  <c r="S57" i="14"/>
  <c r="R57" i="14"/>
  <c r="Q57" i="14"/>
  <c r="P57" i="14"/>
  <c r="E57" i="14"/>
  <c r="S56" i="14"/>
  <c r="R56" i="14"/>
  <c r="Q56" i="14"/>
  <c r="P56" i="14"/>
  <c r="E56" i="14"/>
  <c r="U56" i="14" s="1"/>
  <c r="O54" i="14"/>
  <c r="N54" i="14"/>
  <c r="M54" i="14"/>
  <c r="L54" i="14"/>
  <c r="K54" i="14"/>
  <c r="J54" i="14"/>
  <c r="I54" i="14"/>
  <c r="S54" i="14" s="1"/>
  <c r="H54" i="14"/>
  <c r="R54" i="14" s="1"/>
  <c r="G54" i="14"/>
  <c r="F54" i="14"/>
  <c r="C54" i="14"/>
  <c r="B54" i="14"/>
  <c r="E54" i="14" s="1"/>
  <c r="T53" i="14"/>
  <c r="S53" i="14"/>
  <c r="R53" i="14"/>
  <c r="Q53" i="14"/>
  <c r="P53" i="14"/>
  <c r="E53" i="14"/>
  <c r="U53" i="14" s="1"/>
  <c r="S52" i="14"/>
  <c r="R52" i="14"/>
  <c r="Q52" i="14"/>
  <c r="P52" i="14"/>
  <c r="E52" i="14"/>
  <c r="T52" i="14" s="1"/>
  <c r="S51" i="14"/>
  <c r="R51" i="14"/>
  <c r="Q51" i="14"/>
  <c r="P51" i="14"/>
  <c r="E51" i="14"/>
  <c r="T51" i="14" s="1"/>
  <c r="T50" i="14"/>
  <c r="S50" i="14"/>
  <c r="R50" i="14"/>
  <c r="Q50" i="14"/>
  <c r="P50" i="14"/>
  <c r="E50" i="14"/>
  <c r="U50" i="14" s="1"/>
  <c r="S49" i="14"/>
  <c r="R49" i="14"/>
  <c r="Q49" i="14"/>
  <c r="P49" i="14"/>
  <c r="E49" i="14"/>
  <c r="T49" i="14" s="1"/>
  <c r="S48" i="14"/>
  <c r="R48" i="14"/>
  <c r="Q48" i="14"/>
  <c r="P48" i="14"/>
  <c r="E48" i="14"/>
  <c r="T48" i="14" s="1"/>
  <c r="U47" i="14"/>
  <c r="S47" i="14"/>
  <c r="R47" i="14"/>
  <c r="Q47" i="14"/>
  <c r="P47" i="14"/>
  <c r="E47" i="14"/>
  <c r="T47" i="14" s="1"/>
  <c r="U46" i="14"/>
  <c r="T46" i="14"/>
  <c r="S46" i="14"/>
  <c r="R46" i="14"/>
  <c r="Q46" i="14"/>
  <c r="P46" i="14"/>
  <c r="E46" i="14"/>
  <c r="S45" i="14"/>
  <c r="R45" i="14"/>
  <c r="Q45" i="14"/>
  <c r="P45" i="14"/>
  <c r="E45" i="14"/>
  <c r="U45" i="14" s="1"/>
  <c r="S44" i="14"/>
  <c r="R44" i="14"/>
  <c r="Q44" i="14"/>
  <c r="P44" i="14"/>
  <c r="E44" i="14"/>
  <c r="U44" i="14" s="1"/>
  <c r="S43" i="14"/>
  <c r="R43" i="14"/>
  <c r="Q43" i="14"/>
  <c r="P43" i="14"/>
  <c r="E43" i="14"/>
  <c r="T43" i="14" s="1"/>
  <c r="O41" i="14"/>
  <c r="N41" i="14"/>
  <c r="M41" i="14"/>
  <c r="L41" i="14"/>
  <c r="K41" i="14"/>
  <c r="J41" i="14"/>
  <c r="I41" i="14"/>
  <c r="S41" i="14" s="1"/>
  <c r="H41" i="14"/>
  <c r="R41" i="14" s="1"/>
  <c r="G41" i="14"/>
  <c r="F41" i="14"/>
  <c r="C41" i="14"/>
  <c r="B41" i="14"/>
  <c r="S40" i="14"/>
  <c r="R40" i="14"/>
  <c r="Q40" i="14"/>
  <c r="P40" i="14"/>
  <c r="E40" i="14"/>
  <c r="T40" i="14" s="1"/>
  <c r="S39" i="14"/>
  <c r="R39" i="14"/>
  <c r="Q39" i="14"/>
  <c r="P39" i="14"/>
  <c r="E39" i="14"/>
  <c r="U39" i="14" s="1"/>
  <c r="U38" i="14"/>
  <c r="S38" i="14"/>
  <c r="R38" i="14"/>
  <c r="Q38" i="14"/>
  <c r="P38" i="14"/>
  <c r="E38" i="14"/>
  <c r="T38" i="14" s="1"/>
  <c r="U37" i="14"/>
  <c r="T37" i="14"/>
  <c r="S37" i="14"/>
  <c r="R37" i="14"/>
  <c r="Q37" i="14"/>
  <c r="P37" i="14"/>
  <c r="E37" i="14"/>
  <c r="U36" i="14"/>
  <c r="T36" i="14"/>
  <c r="S36" i="14"/>
  <c r="R36" i="14"/>
  <c r="Q36" i="14"/>
  <c r="P36" i="14"/>
  <c r="E36" i="14"/>
  <c r="O34" i="14"/>
  <c r="N34" i="14"/>
  <c r="M34" i="14"/>
  <c r="L34" i="14"/>
  <c r="K34" i="14"/>
  <c r="J34" i="14"/>
  <c r="I34" i="14"/>
  <c r="H34" i="14"/>
  <c r="G34" i="14"/>
  <c r="F34" i="14"/>
  <c r="C34" i="14"/>
  <c r="B34" i="14"/>
  <c r="T33" i="14"/>
  <c r="S33" i="14"/>
  <c r="R33" i="14"/>
  <c r="Q33" i="14"/>
  <c r="P33" i="14"/>
  <c r="E33" i="14"/>
  <c r="O31" i="14"/>
  <c r="N31" i="14"/>
  <c r="M31" i="14"/>
  <c r="L31" i="14"/>
  <c r="K31" i="14"/>
  <c r="J31" i="14"/>
  <c r="I31" i="14"/>
  <c r="H31" i="14"/>
  <c r="R31" i="14" s="1"/>
  <c r="G31" i="14"/>
  <c r="F31" i="14"/>
  <c r="C31" i="14"/>
  <c r="B31" i="14"/>
  <c r="S30" i="14"/>
  <c r="R30" i="14"/>
  <c r="Q30" i="14"/>
  <c r="P30" i="14"/>
  <c r="E30" i="14"/>
  <c r="T30" i="14" s="1"/>
  <c r="U29" i="14"/>
  <c r="S29" i="14"/>
  <c r="R29" i="14"/>
  <c r="Q29" i="14"/>
  <c r="P29" i="14"/>
  <c r="E29" i="14"/>
  <c r="T29" i="14" s="1"/>
  <c r="S28" i="14"/>
  <c r="R28" i="14"/>
  <c r="Q28" i="14"/>
  <c r="P28" i="14"/>
  <c r="E28" i="14"/>
  <c r="U28" i="14" s="1"/>
  <c r="S27" i="14"/>
  <c r="R27" i="14"/>
  <c r="Q27" i="14"/>
  <c r="P27" i="14"/>
  <c r="E27" i="14"/>
  <c r="U27" i="14" s="1"/>
  <c r="O25" i="14"/>
  <c r="N25" i="14"/>
  <c r="M25" i="14"/>
  <c r="L25" i="14"/>
  <c r="K25" i="14"/>
  <c r="J25" i="14"/>
  <c r="I25" i="14"/>
  <c r="S25" i="14" s="1"/>
  <c r="H25" i="14"/>
  <c r="R25" i="14" s="1"/>
  <c r="G25" i="14"/>
  <c r="F25" i="14"/>
  <c r="C25" i="14"/>
  <c r="B25" i="14"/>
  <c r="U24" i="14"/>
  <c r="S24" i="14"/>
  <c r="R24" i="14"/>
  <c r="Q24" i="14"/>
  <c r="P24" i="14"/>
  <c r="E24" i="14"/>
  <c r="T24" i="14" s="1"/>
  <c r="U23" i="14"/>
  <c r="S23" i="14"/>
  <c r="R23" i="14"/>
  <c r="Q23" i="14"/>
  <c r="P23" i="14"/>
  <c r="E23" i="14"/>
  <c r="T23" i="14" s="1"/>
  <c r="S22" i="14"/>
  <c r="R22" i="14"/>
  <c r="Q22" i="14"/>
  <c r="P22" i="14"/>
  <c r="E22" i="14"/>
  <c r="U22" i="14" s="1"/>
  <c r="S21" i="14"/>
  <c r="R21" i="14"/>
  <c r="Q21" i="14"/>
  <c r="P21" i="14"/>
  <c r="E21" i="14"/>
  <c r="T21" i="14" s="1"/>
  <c r="S20" i="14"/>
  <c r="R20" i="14"/>
  <c r="Q20" i="14"/>
  <c r="P20" i="14"/>
  <c r="E20" i="14"/>
  <c r="T20" i="14" s="1"/>
  <c r="U19" i="14"/>
  <c r="T19" i="14"/>
  <c r="S19" i="14"/>
  <c r="R19" i="14"/>
  <c r="Q19" i="14"/>
  <c r="P19" i="14"/>
  <c r="E19" i="14"/>
  <c r="S18" i="14"/>
  <c r="R18" i="14"/>
  <c r="Q18" i="14"/>
  <c r="P18" i="14"/>
  <c r="E18" i="14"/>
  <c r="U18" i="14" s="1"/>
  <c r="O16" i="14"/>
  <c r="N16" i="14"/>
  <c r="M16" i="14"/>
  <c r="L16" i="14"/>
  <c r="K16" i="14"/>
  <c r="J16" i="14"/>
  <c r="I16" i="14"/>
  <c r="S16" i="14" s="1"/>
  <c r="H16" i="14"/>
  <c r="G16" i="14"/>
  <c r="F16" i="14"/>
  <c r="C16" i="14"/>
  <c r="B16" i="14"/>
  <c r="E16" i="14" s="1"/>
  <c r="U15" i="14"/>
  <c r="T15" i="14"/>
  <c r="S15" i="14"/>
  <c r="R15" i="14"/>
  <c r="Q15" i="14"/>
  <c r="P15" i="14"/>
  <c r="E15" i="14"/>
  <c r="S14" i="14"/>
  <c r="R14" i="14"/>
  <c r="Q14" i="14"/>
  <c r="P14" i="14"/>
  <c r="E14" i="14"/>
  <c r="U14" i="14" s="1"/>
  <c r="S13" i="14"/>
  <c r="R13" i="14"/>
  <c r="Q13" i="14"/>
  <c r="P13" i="14"/>
  <c r="E13" i="14"/>
  <c r="U13" i="14" s="1"/>
  <c r="S12" i="14"/>
  <c r="R12" i="14"/>
  <c r="Q12" i="14"/>
  <c r="P12" i="14"/>
  <c r="E12" i="14"/>
  <c r="T12" i="14" s="1"/>
  <c r="T11" i="14"/>
  <c r="S11" i="14"/>
  <c r="R11" i="14"/>
  <c r="Q11" i="14"/>
  <c r="P11" i="14"/>
  <c r="E11" i="14"/>
  <c r="U11" i="14" s="1"/>
  <c r="S10" i="14"/>
  <c r="R10" i="14"/>
  <c r="Q10" i="14"/>
  <c r="U10" i="14" s="1"/>
  <c r="P10" i="14"/>
  <c r="E10" i="14"/>
  <c r="S9" i="14"/>
  <c r="R9" i="14"/>
  <c r="Q9" i="14"/>
  <c r="P9" i="14"/>
  <c r="E9" i="14"/>
  <c r="T9" i="14" s="1"/>
  <c r="S96" i="13"/>
  <c r="R96" i="13"/>
  <c r="Q96" i="13"/>
  <c r="P96" i="13"/>
  <c r="E96" i="13"/>
  <c r="T96" i="13" s="1"/>
  <c r="U95" i="13"/>
  <c r="T95" i="13"/>
  <c r="S95" i="13"/>
  <c r="R95" i="13"/>
  <c r="Q95" i="13"/>
  <c r="P95" i="13"/>
  <c r="E95" i="13"/>
  <c r="T94" i="13"/>
  <c r="S94" i="13"/>
  <c r="R94" i="13"/>
  <c r="Q94" i="13"/>
  <c r="P94" i="13"/>
  <c r="E94" i="13"/>
  <c r="S93" i="13"/>
  <c r="R93" i="13"/>
  <c r="Q93" i="13"/>
  <c r="P93" i="13"/>
  <c r="T93" i="13" s="1"/>
  <c r="E93" i="13"/>
  <c r="S92" i="13"/>
  <c r="R92" i="13"/>
  <c r="Q92" i="13"/>
  <c r="P92" i="13"/>
  <c r="E92" i="13"/>
  <c r="T92" i="13" s="1"/>
  <c r="S91" i="13"/>
  <c r="R91" i="13"/>
  <c r="Q91" i="13"/>
  <c r="P91" i="13"/>
  <c r="E91" i="13"/>
  <c r="S90" i="13"/>
  <c r="R90" i="13"/>
  <c r="Q90" i="13"/>
  <c r="P90" i="13"/>
  <c r="E90" i="13"/>
  <c r="T90" i="13" s="1"/>
  <c r="S89" i="13"/>
  <c r="R89" i="13"/>
  <c r="Q89" i="13"/>
  <c r="P89" i="13"/>
  <c r="E89" i="13"/>
  <c r="U89" i="13" s="1"/>
  <c r="U88" i="13"/>
  <c r="S88" i="13"/>
  <c r="R88" i="13"/>
  <c r="Q88" i="13"/>
  <c r="P88" i="13"/>
  <c r="E88" i="13"/>
  <c r="T88" i="13" s="1"/>
  <c r="S86" i="13"/>
  <c r="R86" i="13"/>
  <c r="Q86" i="13"/>
  <c r="P86" i="13"/>
  <c r="E86" i="13"/>
  <c r="U86" i="13" s="1"/>
  <c r="O74" i="13"/>
  <c r="N74" i="13"/>
  <c r="M74" i="13"/>
  <c r="L74" i="13"/>
  <c r="K74" i="13"/>
  <c r="J74" i="13"/>
  <c r="I74" i="13"/>
  <c r="H74" i="13"/>
  <c r="G74" i="13"/>
  <c r="F74" i="13"/>
  <c r="C74" i="13"/>
  <c r="B74" i="13"/>
  <c r="O73" i="13"/>
  <c r="N73" i="13"/>
  <c r="M73" i="13"/>
  <c r="L73" i="13"/>
  <c r="K73" i="13"/>
  <c r="J73" i="13"/>
  <c r="I73" i="13"/>
  <c r="S73" i="13" s="1"/>
  <c r="H73" i="13"/>
  <c r="G73" i="13"/>
  <c r="F73" i="13"/>
  <c r="C73" i="13"/>
  <c r="B73" i="13"/>
  <c r="E73" i="13" s="1"/>
  <c r="O72" i="13"/>
  <c r="N72" i="13"/>
  <c r="M72" i="13"/>
  <c r="L72" i="13"/>
  <c r="K72" i="13"/>
  <c r="J72" i="13"/>
  <c r="I72" i="13"/>
  <c r="H72" i="13"/>
  <c r="R72" i="13" s="1"/>
  <c r="G72" i="13"/>
  <c r="F72" i="13"/>
  <c r="C72" i="13"/>
  <c r="B72" i="13"/>
  <c r="E72" i="13" s="1"/>
  <c r="S71" i="13"/>
  <c r="R71" i="13"/>
  <c r="Q71" i="13"/>
  <c r="P71" i="13"/>
  <c r="E71" i="13"/>
  <c r="T71" i="13" s="1"/>
  <c r="T70" i="13"/>
  <c r="S70" i="13"/>
  <c r="R70" i="13"/>
  <c r="Q70" i="13"/>
  <c r="P70" i="13"/>
  <c r="E70" i="13"/>
  <c r="U70" i="13" s="1"/>
  <c r="O68" i="13"/>
  <c r="N68" i="13"/>
  <c r="M68" i="13"/>
  <c r="L68" i="13"/>
  <c r="K68" i="13"/>
  <c r="J68" i="13"/>
  <c r="I68" i="13"/>
  <c r="H68" i="13"/>
  <c r="G68" i="13"/>
  <c r="F68" i="13"/>
  <c r="C68" i="13"/>
  <c r="B68" i="13"/>
  <c r="O67" i="13"/>
  <c r="N67" i="13"/>
  <c r="M67" i="13"/>
  <c r="L67" i="13"/>
  <c r="K67" i="13"/>
  <c r="J67" i="13"/>
  <c r="I67" i="13"/>
  <c r="Q67" i="13" s="1"/>
  <c r="H67" i="13"/>
  <c r="G67" i="13"/>
  <c r="F67" i="13"/>
  <c r="C67" i="13"/>
  <c r="B67" i="13"/>
  <c r="E67" i="13" s="1"/>
  <c r="U66" i="13"/>
  <c r="T66" i="13"/>
  <c r="S66" i="13"/>
  <c r="R66" i="13"/>
  <c r="Q66" i="13"/>
  <c r="P66" i="13"/>
  <c r="E66" i="13"/>
  <c r="U65" i="13"/>
  <c r="T65" i="13"/>
  <c r="S65" i="13"/>
  <c r="R65" i="13"/>
  <c r="Q65" i="13"/>
  <c r="P65" i="13"/>
  <c r="E65" i="13"/>
  <c r="T64" i="13"/>
  <c r="S64" i="13"/>
  <c r="R64" i="13"/>
  <c r="Q64" i="13"/>
  <c r="P64" i="13"/>
  <c r="E64" i="13"/>
  <c r="U64" i="13" s="1"/>
  <c r="S63" i="13"/>
  <c r="R63" i="13"/>
  <c r="Q63" i="13"/>
  <c r="P63" i="13"/>
  <c r="E63" i="13"/>
  <c r="U63" i="13" s="1"/>
  <c r="U62" i="13"/>
  <c r="S62" i="13"/>
  <c r="R62" i="13"/>
  <c r="Q62" i="13"/>
  <c r="P62" i="13"/>
  <c r="E62" i="13"/>
  <c r="T62" i="13" s="1"/>
  <c r="O60" i="13"/>
  <c r="N60" i="13"/>
  <c r="M60" i="13"/>
  <c r="L60" i="13"/>
  <c r="K60" i="13"/>
  <c r="J60" i="13"/>
  <c r="I60" i="13"/>
  <c r="S60" i="13" s="1"/>
  <c r="H60" i="13"/>
  <c r="R60" i="13" s="1"/>
  <c r="C60" i="13"/>
  <c r="B60" i="13"/>
  <c r="S59" i="13"/>
  <c r="R59" i="13"/>
  <c r="Q59" i="13"/>
  <c r="P59" i="13"/>
  <c r="E59" i="13"/>
  <c r="U59" i="13" s="1"/>
  <c r="S58" i="13"/>
  <c r="R58" i="13"/>
  <c r="Q58" i="13"/>
  <c r="P58" i="13"/>
  <c r="E58" i="13"/>
  <c r="T58" i="13" s="1"/>
  <c r="S57" i="13"/>
  <c r="R57" i="13"/>
  <c r="Q57" i="13"/>
  <c r="P57" i="13"/>
  <c r="E57" i="13"/>
  <c r="T57" i="13" s="1"/>
  <c r="S56" i="13"/>
  <c r="R56" i="13"/>
  <c r="Q56" i="13"/>
  <c r="P56" i="13"/>
  <c r="E56" i="13"/>
  <c r="O54" i="13"/>
  <c r="N54" i="13"/>
  <c r="M54" i="13"/>
  <c r="L54" i="13"/>
  <c r="K54" i="13"/>
  <c r="J54" i="13"/>
  <c r="I54" i="13"/>
  <c r="H54" i="13"/>
  <c r="G54" i="13"/>
  <c r="F54" i="13"/>
  <c r="C54" i="13"/>
  <c r="B54" i="13"/>
  <c r="T53" i="13"/>
  <c r="S53" i="13"/>
  <c r="R53" i="13"/>
  <c r="Q53" i="13"/>
  <c r="P53" i="13"/>
  <c r="E53" i="13"/>
  <c r="U53" i="13" s="1"/>
  <c r="S52" i="13"/>
  <c r="R52" i="13"/>
  <c r="Q52" i="13"/>
  <c r="P52" i="13"/>
  <c r="E52" i="13"/>
  <c r="U52" i="13" s="1"/>
  <c r="S51" i="13"/>
  <c r="R51" i="13"/>
  <c r="Q51" i="13"/>
  <c r="P51" i="13"/>
  <c r="E51" i="13"/>
  <c r="S50" i="13"/>
  <c r="R50" i="13"/>
  <c r="Q50" i="13"/>
  <c r="P50" i="13"/>
  <c r="E50" i="13"/>
  <c r="T50" i="13" s="1"/>
  <c r="S49" i="13"/>
  <c r="R49" i="13"/>
  <c r="Q49" i="13"/>
  <c r="P49" i="13"/>
  <c r="E49" i="13"/>
  <c r="T49" i="13" s="1"/>
  <c r="S48" i="13"/>
  <c r="R48" i="13"/>
  <c r="Q48" i="13"/>
  <c r="P48" i="13"/>
  <c r="E48" i="13"/>
  <c r="U48" i="13" s="1"/>
  <c r="S47" i="13"/>
  <c r="R47" i="13"/>
  <c r="Q47" i="13"/>
  <c r="P47" i="13"/>
  <c r="E47" i="13"/>
  <c r="T47" i="13" s="1"/>
  <c r="S46" i="13"/>
  <c r="R46" i="13"/>
  <c r="Q46" i="13"/>
  <c r="P46" i="13"/>
  <c r="E46" i="13"/>
  <c r="U46" i="13" s="1"/>
  <c r="S45" i="13"/>
  <c r="R45" i="13"/>
  <c r="Q45" i="13"/>
  <c r="P45" i="13"/>
  <c r="E45" i="13"/>
  <c r="U45" i="13" s="1"/>
  <c r="S44" i="13"/>
  <c r="R44" i="13"/>
  <c r="Q44" i="13"/>
  <c r="P44" i="13"/>
  <c r="E44" i="13"/>
  <c r="U44" i="13" s="1"/>
  <c r="S43" i="13"/>
  <c r="R43" i="13"/>
  <c r="Q43" i="13"/>
  <c r="P43" i="13"/>
  <c r="E43" i="13"/>
  <c r="U43" i="13" s="1"/>
  <c r="O41" i="13"/>
  <c r="N41" i="13"/>
  <c r="M41" i="13"/>
  <c r="L41" i="13"/>
  <c r="K41" i="13"/>
  <c r="J41" i="13"/>
  <c r="I41" i="13"/>
  <c r="S41" i="13" s="1"/>
  <c r="H41" i="13"/>
  <c r="R41" i="13" s="1"/>
  <c r="G41" i="13"/>
  <c r="F41" i="13"/>
  <c r="C41" i="13"/>
  <c r="B41" i="13"/>
  <c r="E41" i="13" s="1"/>
  <c r="S40" i="13"/>
  <c r="R40" i="13"/>
  <c r="Q40" i="13"/>
  <c r="P40" i="13"/>
  <c r="E40" i="13"/>
  <c r="U40" i="13" s="1"/>
  <c r="S39" i="13"/>
  <c r="R39" i="13"/>
  <c r="Q39" i="13"/>
  <c r="P39" i="13"/>
  <c r="E39" i="13"/>
  <c r="U39" i="13" s="1"/>
  <c r="U38" i="13"/>
  <c r="S38" i="13"/>
  <c r="R38" i="13"/>
  <c r="Q38" i="13"/>
  <c r="P38" i="13"/>
  <c r="E38" i="13"/>
  <c r="T38" i="13" s="1"/>
  <c r="S37" i="13"/>
  <c r="R37" i="13"/>
  <c r="Q37" i="13"/>
  <c r="P37" i="13"/>
  <c r="E37" i="13"/>
  <c r="U37" i="13" s="1"/>
  <c r="S36" i="13"/>
  <c r="R36" i="13"/>
  <c r="Q36" i="13"/>
  <c r="P36" i="13"/>
  <c r="E36" i="13"/>
  <c r="O34" i="13"/>
  <c r="N34" i="13"/>
  <c r="M34" i="13"/>
  <c r="L34" i="13"/>
  <c r="K34" i="13"/>
  <c r="S34" i="13" s="1"/>
  <c r="J34" i="13"/>
  <c r="I34" i="13"/>
  <c r="H34" i="13"/>
  <c r="R34" i="13" s="1"/>
  <c r="G34" i="13"/>
  <c r="F34" i="13"/>
  <c r="E34" i="13"/>
  <c r="C34" i="13"/>
  <c r="B34" i="13"/>
  <c r="S33" i="13"/>
  <c r="R33" i="13"/>
  <c r="Q33" i="13"/>
  <c r="P33" i="13"/>
  <c r="E33" i="13"/>
  <c r="T33" i="13" s="1"/>
  <c r="O31" i="13"/>
  <c r="N31" i="13"/>
  <c r="M31" i="13"/>
  <c r="L31" i="13"/>
  <c r="K31" i="13"/>
  <c r="J31" i="13"/>
  <c r="I31" i="13"/>
  <c r="S31" i="13" s="1"/>
  <c r="H31" i="13"/>
  <c r="G31" i="13"/>
  <c r="F31" i="13"/>
  <c r="C31" i="13"/>
  <c r="B31" i="13"/>
  <c r="E31" i="13" s="1"/>
  <c r="S30" i="13"/>
  <c r="R30" i="13"/>
  <c r="Q30" i="13"/>
  <c r="P30" i="13"/>
  <c r="E30" i="13"/>
  <c r="T30" i="13" s="1"/>
  <c r="S29" i="13"/>
  <c r="R29" i="13"/>
  <c r="Q29" i="13"/>
  <c r="P29" i="13"/>
  <c r="E29" i="13"/>
  <c r="U29" i="13" s="1"/>
  <c r="S28" i="13"/>
  <c r="R28" i="13"/>
  <c r="Q28" i="13"/>
  <c r="P28" i="13"/>
  <c r="E28" i="13"/>
  <c r="U28" i="13" s="1"/>
  <c r="S27" i="13"/>
  <c r="R27" i="13"/>
  <c r="Q27" i="13"/>
  <c r="P27" i="13"/>
  <c r="E27" i="13"/>
  <c r="O25" i="13"/>
  <c r="N25" i="13"/>
  <c r="M25" i="13"/>
  <c r="L25" i="13"/>
  <c r="K25" i="13"/>
  <c r="J25" i="13"/>
  <c r="I25" i="13"/>
  <c r="S25" i="13" s="1"/>
  <c r="H25" i="13"/>
  <c r="R25" i="13" s="1"/>
  <c r="G25" i="13"/>
  <c r="F25" i="13"/>
  <c r="C25" i="13"/>
  <c r="E25" i="13" s="1"/>
  <c r="B25" i="13"/>
  <c r="U24" i="13"/>
  <c r="T24" i="13"/>
  <c r="S24" i="13"/>
  <c r="R24" i="13"/>
  <c r="Q24" i="13"/>
  <c r="P24" i="13"/>
  <c r="E24" i="13"/>
  <c r="S23" i="13"/>
  <c r="R23" i="13"/>
  <c r="Q23" i="13"/>
  <c r="P23" i="13"/>
  <c r="E23" i="13"/>
  <c r="U23" i="13" s="1"/>
  <c r="S22" i="13"/>
  <c r="R22" i="13"/>
  <c r="Q22" i="13"/>
  <c r="P22" i="13"/>
  <c r="E22" i="13"/>
  <c r="U22" i="13" s="1"/>
  <c r="S21" i="13"/>
  <c r="R21" i="13"/>
  <c r="Q21" i="13"/>
  <c r="P21" i="13"/>
  <c r="E21" i="13"/>
  <c r="T21" i="13" s="1"/>
  <c r="S20" i="13"/>
  <c r="R20" i="13"/>
  <c r="Q20" i="13"/>
  <c r="P20" i="13"/>
  <c r="E20" i="13"/>
  <c r="U20" i="13" s="1"/>
  <c r="S19" i="13"/>
  <c r="R19" i="13"/>
  <c r="Q19" i="13"/>
  <c r="P19" i="13"/>
  <c r="E19" i="13"/>
  <c r="T19" i="13" s="1"/>
  <c r="U18" i="13"/>
  <c r="S18" i="13"/>
  <c r="R18" i="13"/>
  <c r="Q18" i="13"/>
  <c r="P18" i="13"/>
  <c r="E18" i="13"/>
  <c r="T18" i="13" s="1"/>
  <c r="O16" i="13"/>
  <c r="N16" i="13"/>
  <c r="M16" i="13"/>
  <c r="L16" i="13"/>
  <c r="K16" i="13"/>
  <c r="S16" i="13" s="1"/>
  <c r="J16" i="13"/>
  <c r="I16" i="13"/>
  <c r="H16" i="13"/>
  <c r="G16" i="13"/>
  <c r="F16" i="13"/>
  <c r="C16" i="13"/>
  <c r="B16" i="13"/>
  <c r="E16" i="13" s="1"/>
  <c r="U15" i="13"/>
  <c r="S15" i="13"/>
  <c r="R15" i="13"/>
  <c r="Q15" i="13"/>
  <c r="P15" i="13"/>
  <c r="E15" i="13"/>
  <c r="T15" i="13" s="1"/>
  <c r="U14" i="13"/>
  <c r="S14" i="13"/>
  <c r="R14" i="13"/>
  <c r="Q14" i="13"/>
  <c r="P14" i="13"/>
  <c r="E14" i="13"/>
  <c r="T14" i="13" s="1"/>
  <c r="S13" i="13"/>
  <c r="R13" i="13"/>
  <c r="Q13" i="13"/>
  <c r="P13" i="13"/>
  <c r="E13" i="13"/>
  <c r="U13" i="13" s="1"/>
  <c r="T12" i="13"/>
  <c r="S12" i="13"/>
  <c r="R12" i="13"/>
  <c r="Q12" i="13"/>
  <c r="P12" i="13"/>
  <c r="E12" i="13"/>
  <c r="U12" i="13" s="1"/>
  <c r="S11" i="13"/>
  <c r="R11" i="13"/>
  <c r="Q11" i="13"/>
  <c r="P11" i="13"/>
  <c r="E11" i="13"/>
  <c r="U11" i="13" s="1"/>
  <c r="S10" i="13"/>
  <c r="R10" i="13"/>
  <c r="Q10" i="13"/>
  <c r="P10" i="13"/>
  <c r="E10" i="13"/>
  <c r="U10" i="13" s="1"/>
  <c r="U9" i="13"/>
  <c r="S9" i="13"/>
  <c r="R9" i="13"/>
  <c r="Q9" i="13"/>
  <c r="P9" i="13"/>
  <c r="E9" i="13"/>
  <c r="S96" i="12"/>
  <c r="R96" i="12"/>
  <c r="Q96" i="12"/>
  <c r="P96" i="12"/>
  <c r="E96" i="12"/>
  <c r="T96" i="12" s="1"/>
  <c r="U95" i="12"/>
  <c r="T95" i="12"/>
  <c r="S95" i="12"/>
  <c r="R95" i="12"/>
  <c r="Q95" i="12"/>
  <c r="P95" i="12"/>
  <c r="E95" i="12"/>
  <c r="U94" i="12"/>
  <c r="S94" i="12"/>
  <c r="R94" i="12"/>
  <c r="Q94" i="12"/>
  <c r="P94" i="12"/>
  <c r="E94" i="12"/>
  <c r="T93" i="12"/>
  <c r="S93" i="12"/>
  <c r="R93" i="12"/>
  <c r="Q93" i="12"/>
  <c r="P93" i="12"/>
  <c r="E93" i="12"/>
  <c r="T92" i="12"/>
  <c r="S92" i="12"/>
  <c r="R92" i="12"/>
  <c r="Q92" i="12"/>
  <c r="P92" i="12"/>
  <c r="E92" i="12"/>
  <c r="U92" i="12" s="1"/>
  <c r="S91" i="12"/>
  <c r="R91" i="12"/>
  <c r="Q91" i="12"/>
  <c r="P91" i="12"/>
  <c r="E91" i="12"/>
  <c r="S90" i="12"/>
  <c r="R90" i="12"/>
  <c r="Q90" i="12"/>
  <c r="P90" i="12"/>
  <c r="E90" i="12"/>
  <c r="U90" i="12" s="1"/>
  <c r="U89" i="12"/>
  <c r="S89" i="12"/>
  <c r="R89" i="12"/>
  <c r="Q89" i="12"/>
  <c r="P89" i="12"/>
  <c r="E89" i="12"/>
  <c r="T89" i="12" s="1"/>
  <c r="S88" i="12"/>
  <c r="R88" i="12"/>
  <c r="Q88" i="12"/>
  <c r="P88" i="12"/>
  <c r="E88" i="12"/>
  <c r="U88" i="12" s="1"/>
  <c r="T86" i="12"/>
  <c r="S86" i="12"/>
  <c r="R86" i="12"/>
  <c r="Q86" i="12"/>
  <c r="P86" i="12"/>
  <c r="E86" i="12"/>
  <c r="U86" i="12" s="1"/>
  <c r="O74" i="12"/>
  <c r="N74" i="12"/>
  <c r="M74" i="12"/>
  <c r="L74" i="12"/>
  <c r="K74" i="12"/>
  <c r="J74" i="12"/>
  <c r="I74" i="12"/>
  <c r="H74" i="12"/>
  <c r="G74" i="12"/>
  <c r="F74" i="12"/>
  <c r="C74" i="12"/>
  <c r="B74" i="12"/>
  <c r="O73" i="12"/>
  <c r="N73" i="12"/>
  <c r="M73" i="12"/>
  <c r="L73" i="12"/>
  <c r="K73" i="12"/>
  <c r="J73" i="12"/>
  <c r="I73" i="12"/>
  <c r="Q73" i="12" s="1"/>
  <c r="H73" i="12"/>
  <c r="P73" i="12" s="1"/>
  <c r="G73" i="12"/>
  <c r="F73" i="12"/>
  <c r="C73" i="12"/>
  <c r="B73" i="12"/>
  <c r="E73" i="12" s="1"/>
  <c r="S72" i="12"/>
  <c r="O72" i="12"/>
  <c r="N72" i="12"/>
  <c r="M72" i="12"/>
  <c r="L72" i="12"/>
  <c r="K72" i="12"/>
  <c r="J72" i="12"/>
  <c r="I72" i="12"/>
  <c r="H72" i="12"/>
  <c r="G72" i="12"/>
  <c r="F72" i="12"/>
  <c r="E72" i="12"/>
  <c r="C72" i="12"/>
  <c r="B72" i="12"/>
  <c r="S71" i="12"/>
  <c r="R71" i="12"/>
  <c r="Q71" i="12"/>
  <c r="P71" i="12"/>
  <c r="E71" i="12"/>
  <c r="T71" i="12" s="1"/>
  <c r="S70" i="12"/>
  <c r="R70" i="12"/>
  <c r="Q70" i="12"/>
  <c r="P70" i="12"/>
  <c r="E70" i="12"/>
  <c r="U70" i="12" s="1"/>
  <c r="O68" i="12"/>
  <c r="N68" i="12"/>
  <c r="M68" i="12"/>
  <c r="L68" i="12"/>
  <c r="K68" i="12"/>
  <c r="J68" i="12"/>
  <c r="I68" i="12"/>
  <c r="H68" i="12"/>
  <c r="G68" i="12"/>
  <c r="F68" i="12"/>
  <c r="C68" i="12"/>
  <c r="B68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E67" i="12" s="1"/>
  <c r="S66" i="12"/>
  <c r="R66" i="12"/>
  <c r="Q66" i="12"/>
  <c r="P66" i="12"/>
  <c r="E66" i="12"/>
  <c r="T66" i="12" s="1"/>
  <c r="S65" i="12"/>
  <c r="R65" i="12"/>
  <c r="Q65" i="12"/>
  <c r="P65" i="12"/>
  <c r="E65" i="12"/>
  <c r="T65" i="12" s="1"/>
  <c r="U64" i="12"/>
  <c r="T64" i="12"/>
  <c r="S64" i="12"/>
  <c r="R64" i="12"/>
  <c r="Q64" i="12"/>
  <c r="P64" i="12"/>
  <c r="E64" i="12"/>
  <c r="S63" i="12"/>
  <c r="R63" i="12"/>
  <c r="Q63" i="12"/>
  <c r="P63" i="12"/>
  <c r="E63" i="12"/>
  <c r="U63" i="12" s="1"/>
  <c r="S62" i="12"/>
  <c r="R62" i="12"/>
  <c r="Q62" i="12"/>
  <c r="P62" i="12"/>
  <c r="E62" i="12"/>
  <c r="O60" i="12"/>
  <c r="N60" i="12"/>
  <c r="M60" i="12"/>
  <c r="L60" i="12"/>
  <c r="K60" i="12"/>
  <c r="J60" i="12"/>
  <c r="I60" i="12"/>
  <c r="S60" i="12" s="1"/>
  <c r="H60" i="12"/>
  <c r="R60" i="12" s="1"/>
  <c r="C60" i="12"/>
  <c r="B60" i="12"/>
  <c r="S59" i="12"/>
  <c r="R59" i="12"/>
  <c r="Q59" i="12"/>
  <c r="P59" i="12"/>
  <c r="E59" i="12"/>
  <c r="U59" i="12" s="1"/>
  <c r="S58" i="12"/>
  <c r="R58" i="12"/>
  <c r="Q58" i="12"/>
  <c r="P58" i="12"/>
  <c r="E58" i="12"/>
  <c r="U58" i="12" s="1"/>
  <c r="S57" i="12"/>
  <c r="R57" i="12"/>
  <c r="Q57" i="12"/>
  <c r="P57" i="12"/>
  <c r="E57" i="12"/>
  <c r="T57" i="12" s="1"/>
  <c r="S56" i="12"/>
  <c r="R56" i="12"/>
  <c r="Q56" i="12"/>
  <c r="P56" i="12"/>
  <c r="E56" i="12"/>
  <c r="T56" i="12" s="1"/>
  <c r="O54" i="12"/>
  <c r="N54" i="12"/>
  <c r="M54" i="12"/>
  <c r="L54" i="12"/>
  <c r="K54" i="12"/>
  <c r="J54" i="12"/>
  <c r="I54" i="12"/>
  <c r="H54" i="12"/>
  <c r="G54" i="12"/>
  <c r="F54" i="12"/>
  <c r="C54" i="12"/>
  <c r="B54" i="12"/>
  <c r="S53" i="12"/>
  <c r="R53" i="12"/>
  <c r="Q53" i="12"/>
  <c r="P53" i="12"/>
  <c r="E53" i="12"/>
  <c r="T53" i="12" s="1"/>
  <c r="U52" i="12"/>
  <c r="S52" i="12"/>
  <c r="R52" i="12"/>
  <c r="Q52" i="12"/>
  <c r="P52" i="12"/>
  <c r="E52" i="12"/>
  <c r="T52" i="12" s="1"/>
  <c r="U51" i="12"/>
  <c r="S51" i="12"/>
  <c r="R51" i="12"/>
  <c r="Q51" i="12"/>
  <c r="P51" i="12"/>
  <c r="E51" i="12"/>
  <c r="T51" i="12" s="1"/>
  <c r="T50" i="12"/>
  <c r="S50" i="12"/>
  <c r="R50" i="12"/>
  <c r="Q50" i="12"/>
  <c r="P50" i="12"/>
  <c r="E50" i="12"/>
  <c r="U50" i="12" s="1"/>
  <c r="U49" i="12"/>
  <c r="T49" i="12"/>
  <c r="S49" i="12"/>
  <c r="R49" i="12"/>
  <c r="Q49" i="12"/>
  <c r="P49" i="12"/>
  <c r="E49" i="12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U46" i="12"/>
  <c r="S46" i="12"/>
  <c r="R46" i="12"/>
  <c r="Q46" i="12"/>
  <c r="P46" i="12"/>
  <c r="E46" i="12"/>
  <c r="T46" i="12" s="1"/>
  <c r="S45" i="12"/>
  <c r="R45" i="12"/>
  <c r="Q45" i="12"/>
  <c r="P45" i="12"/>
  <c r="E45" i="12"/>
  <c r="T45" i="12" s="1"/>
  <c r="U44" i="12"/>
  <c r="S44" i="12"/>
  <c r="R44" i="12"/>
  <c r="Q44" i="12"/>
  <c r="P44" i="12"/>
  <c r="E44" i="12"/>
  <c r="T44" i="12" s="1"/>
  <c r="U43" i="12"/>
  <c r="S43" i="12"/>
  <c r="R43" i="12"/>
  <c r="Q43" i="12"/>
  <c r="P43" i="12"/>
  <c r="E43" i="12"/>
  <c r="T43" i="12" s="1"/>
  <c r="O41" i="12"/>
  <c r="N41" i="12"/>
  <c r="M41" i="12"/>
  <c r="L41" i="12"/>
  <c r="K41" i="12"/>
  <c r="J41" i="12"/>
  <c r="I41" i="12"/>
  <c r="S41" i="12" s="1"/>
  <c r="H41" i="12"/>
  <c r="G41" i="12"/>
  <c r="F41" i="12"/>
  <c r="C41" i="12"/>
  <c r="B41" i="12"/>
  <c r="E41" i="12" s="1"/>
  <c r="U40" i="12"/>
  <c r="T40" i="12"/>
  <c r="S40" i="12"/>
  <c r="R40" i="12"/>
  <c r="Q40" i="12"/>
  <c r="P40" i="12"/>
  <c r="E40" i="12"/>
  <c r="S39" i="12"/>
  <c r="R39" i="12"/>
  <c r="Q39" i="12"/>
  <c r="P39" i="12"/>
  <c r="E39" i="12"/>
  <c r="U39" i="12" s="1"/>
  <c r="S38" i="12"/>
  <c r="R38" i="12"/>
  <c r="Q38" i="12"/>
  <c r="P38" i="12"/>
  <c r="E38" i="12"/>
  <c r="S37" i="12"/>
  <c r="R37" i="12"/>
  <c r="Q37" i="12"/>
  <c r="P37" i="12"/>
  <c r="E37" i="12"/>
  <c r="U37" i="12" s="1"/>
  <c r="T36" i="12"/>
  <c r="S36" i="12"/>
  <c r="R36" i="12"/>
  <c r="Q36" i="12"/>
  <c r="P36" i="12"/>
  <c r="E36" i="12"/>
  <c r="O34" i="12"/>
  <c r="N34" i="12"/>
  <c r="M34" i="12"/>
  <c r="L34" i="12"/>
  <c r="K34" i="12"/>
  <c r="J34" i="12"/>
  <c r="I34" i="12"/>
  <c r="S34" i="12" s="1"/>
  <c r="H34" i="12"/>
  <c r="G34" i="12"/>
  <c r="F34" i="12"/>
  <c r="C34" i="12"/>
  <c r="B34" i="12"/>
  <c r="T33" i="12"/>
  <c r="S33" i="12"/>
  <c r="R33" i="12"/>
  <c r="Q33" i="12"/>
  <c r="P33" i="12"/>
  <c r="E33" i="12"/>
  <c r="U33" i="12" s="1"/>
  <c r="O31" i="12"/>
  <c r="N31" i="12"/>
  <c r="M31" i="12"/>
  <c r="L31" i="12"/>
  <c r="K31" i="12"/>
  <c r="J31" i="12"/>
  <c r="I31" i="12"/>
  <c r="S31" i="12" s="1"/>
  <c r="H31" i="12"/>
  <c r="R31" i="12" s="1"/>
  <c r="G31" i="12"/>
  <c r="F31" i="12"/>
  <c r="C31" i="12"/>
  <c r="B31" i="12"/>
  <c r="S30" i="12"/>
  <c r="R30" i="12"/>
  <c r="Q30" i="12"/>
  <c r="P30" i="12"/>
  <c r="E30" i="12"/>
  <c r="U30" i="12" s="1"/>
  <c r="U29" i="12"/>
  <c r="S29" i="12"/>
  <c r="R29" i="12"/>
  <c r="Q29" i="12"/>
  <c r="P29" i="12"/>
  <c r="E29" i="12"/>
  <c r="T29" i="12" s="1"/>
  <c r="S28" i="12"/>
  <c r="R28" i="12"/>
  <c r="Q28" i="12"/>
  <c r="P28" i="12"/>
  <c r="E28" i="12"/>
  <c r="T28" i="12" s="1"/>
  <c r="S27" i="12"/>
  <c r="R27" i="12"/>
  <c r="Q27" i="12"/>
  <c r="P27" i="12"/>
  <c r="E27" i="12"/>
  <c r="U27" i="12" s="1"/>
  <c r="O25" i="12"/>
  <c r="N25" i="12"/>
  <c r="M25" i="12"/>
  <c r="L25" i="12"/>
  <c r="K25" i="12"/>
  <c r="J25" i="12"/>
  <c r="I25" i="12"/>
  <c r="Q25" i="12" s="1"/>
  <c r="H25" i="12"/>
  <c r="G25" i="12"/>
  <c r="F25" i="12"/>
  <c r="C25" i="12"/>
  <c r="B25" i="12"/>
  <c r="E25" i="12" s="1"/>
  <c r="T24" i="12"/>
  <c r="S24" i="12"/>
  <c r="R24" i="12"/>
  <c r="Q24" i="12"/>
  <c r="P24" i="12"/>
  <c r="E24" i="12"/>
  <c r="U24" i="12" s="1"/>
  <c r="U23" i="12"/>
  <c r="S23" i="12"/>
  <c r="R23" i="12"/>
  <c r="Q23" i="12"/>
  <c r="P23" i="12"/>
  <c r="E23" i="12"/>
  <c r="T23" i="12" s="1"/>
  <c r="S22" i="12"/>
  <c r="R22" i="12"/>
  <c r="Q22" i="12"/>
  <c r="P22" i="12"/>
  <c r="E22" i="12"/>
  <c r="U22" i="12" s="1"/>
  <c r="S21" i="12"/>
  <c r="R21" i="12"/>
  <c r="Q21" i="12"/>
  <c r="P21" i="12"/>
  <c r="E21" i="12"/>
  <c r="U21" i="12" s="1"/>
  <c r="S20" i="12"/>
  <c r="R20" i="12"/>
  <c r="Q20" i="12"/>
  <c r="P20" i="12"/>
  <c r="E20" i="12"/>
  <c r="U20" i="12" s="1"/>
  <c r="S19" i="12"/>
  <c r="R19" i="12"/>
  <c r="Q19" i="12"/>
  <c r="P19" i="12"/>
  <c r="E19" i="12"/>
  <c r="U19" i="12" s="1"/>
  <c r="S18" i="12"/>
  <c r="R18" i="12"/>
  <c r="Q18" i="12"/>
  <c r="P18" i="12"/>
  <c r="E18" i="12"/>
  <c r="T18" i="12" s="1"/>
  <c r="O16" i="12"/>
  <c r="N16" i="12"/>
  <c r="M16" i="12"/>
  <c r="L16" i="12"/>
  <c r="K16" i="12"/>
  <c r="J16" i="12"/>
  <c r="R16" i="12" s="1"/>
  <c r="I16" i="12"/>
  <c r="Q16" i="12" s="1"/>
  <c r="H16" i="12"/>
  <c r="G16" i="12"/>
  <c r="F16" i="12"/>
  <c r="C16" i="12"/>
  <c r="B16" i="12"/>
  <c r="E16" i="12" s="1"/>
  <c r="U15" i="12"/>
  <c r="S15" i="12"/>
  <c r="R15" i="12"/>
  <c r="Q15" i="12"/>
  <c r="P15" i="12"/>
  <c r="E15" i="12"/>
  <c r="T15" i="12" s="1"/>
  <c r="S14" i="12"/>
  <c r="R14" i="12"/>
  <c r="Q14" i="12"/>
  <c r="P14" i="12"/>
  <c r="E14" i="12"/>
  <c r="T14" i="12" s="1"/>
  <c r="S13" i="12"/>
  <c r="R13" i="12"/>
  <c r="Q13" i="12"/>
  <c r="P13" i="12"/>
  <c r="E13" i="12"/>
  <c r="U13" i="12" s="1"/>
  <c r="S12" i="12"/>
  <c r="R12" i="12"/>
  <c r="Q12" i="12"/>
  <c r="P12" i="12"/>
  <c r="E12" i="12"/>
  <c r="S11" i="12"/>
  <c r="R11" i="12"/>
  <c r="Q11" i="12"/>
  <c r="P11" i="12"/>
  <c r="E11" i="12"/>
  <c r="U11" i="12" s="1"/>
  <c r="S10" i="12"/>
  <c r="R10" i="12"/>
  <c r="Q10" i="12"/>
  <c r="U10" i="12" s="1"/>
  <c r="P10" i="12"/>
  <c r="T10" i="12" s="1"/>
  <c r="E10" i="12"/>
  <c r="S9" i="12"/>
  <c r="R9" i="12"/>
  <c r="Q9" i="12"/>
  <c r="P9" i="12"/>
  <c r="E9" i="12"/>
  <c r="U9" i="12" s="1"/>
  <c r="S96" i="11"/>
  <c r="R96" i="11"/>
  <c r="Q96" i="11"/>
  <c r="P96" i="11"/>
  <c r="E96" i="11"/>
  <c r="U96" i="11" s="1"/>
  <c r="S95" i="11"/>
  <c r="R95" i="11"/>
  <c r="Q95" i="11"/>
  <c r="P95" i="11"/>
  <c r="E95" i="11"/>
  <c r="T95" i="11" s="1"/>
  <c r="S94" i="11"/>
  <c r="R94" i="11"/>
  <c r="Q94" i="11"/>
  <c r="P94" i="11"/>
  <c r="E94" i="11"/>
  <c r="T94" i="11" s="1"/>
  <c r="S93" i="11"/>
  <c r="R93" i="11"/>
  <c r="Q93" i="11"/>
  <c r="P93" i="11"/>
  <c r="E93" i="11"/>
  <c r="T93" i="11" s="1"/>
  <c r="S92" i="11"/>
  <c r="R92" i="11"/>
  <c r="Q92" i="11"/>
  <c r="P92" i="11"/>
  <c r="E92" i="11"/>
  <c r="U92" i="11" s="1"/>
  <c r="S91" i="11"/>
  <c r="R91" i="11"/>
  <c r="Q91" i="11"/>
  <c r="P91" i="11"/>
  <c r="E91" i="11"/>
  <c r="U91" i="11" s="1"/>
  <c r="U90" i="11"/>
  <c r="T90" i="11"/>
  <c r="S90" i="11"/>
  <c r="R90" i="11"/>
  <c r="Q90" i="11"/>
  <c r="P90" i="11"/>
  <c r="E90" i="11"/>
  <c r="S89" i="11"/>
  <c r="R89" i="11"/>
  <c r="Q89" i="11"/>
  <c r="P89" i="11"/>
  <c r="E89" i="11"/>
  <c r="U89" i="11" s="1"/>
  <c r="S88" i="11"/>
  <c r="R88" i="11"/>
  <c r="Q88" i="11"/>
  <c r="P88" i="11"/>
  <c r="E88" i="11"/>
  <c r="T88" i="11" s="1"/>
  <c r="S86" i="11"/>
  <c r="R86" i="11"/>
  <c r="Q86" i="11"/>
  <c r="P86" i="11"/>
  <c r="E86" i="11"/>
  <c r="T86" i="11" s="1"/>
  <c r="O74" i="11"/>
  <c r="N74" i="11"/>
  <c r="M74" i="11"/>
  <c r="L74" i="11"/>
  <c r="K74" i="11"/>
  <c r="S74" i="11" s="1"/>
  <c r="J74" i="11"/>
  <c r="R74" i="11" s="1"/>
  <c r="I74" i="11"/>
  <c r="H74" i="11"/>
  <c r="G74" i="11"/>
  <c r="F74" i="11"/>
  <c r="C74" i="11"/>
  <c r="B74" i="11"/>
  <c r="S73" i="11"/>
  <c r="O73" i="11"/>
  <c r="N73" i="11"/>
  <c r="M73" i="11"/>
  <c r="L73" i="11"/>
  <c r="K73" i="11"/>
  <c r="J73" i="11"/>
  <c r="I73" i="11"/>
  <c r="Q73" i="11" s="1"/>
  <c r="H73" i="11"/>
  <c r="R73" i="11" s="1"/>
  <c r="G73" i="11"/>
  <c r="F73" i="11"/>
  <c r="C73" i="11"/>
  <c r="B73" i="11"/>
  <c r="E73" i="11" s="1"/>
  <c r="O72" i="11"/>
  <c r="N72" i="11"/>
  <c r="M72" i="11"/>
  <c r="L72" i="11"/>
  <c r="K72" i="11"/>
  <c r="J72" i="11"/>
  <c r="I72" i="11"/>
  <c r="S72" i="11" s="1"/>
  <c r="H72" i="11"/>
  <c r="G72" i="11"/>
  <c r="F72" i="11"/>
  <c r="C72" i="11"/>
  <c r="E72" i="11" s="1"/>
  <c r="B72" i="11"/>
  <c r="S71" i="11"/>
  <c r="R71" i="11"/>
  <c r="Q71" i="11"/>
  <c r="P71" i="11"/>
  <c r="E71" i="11"/>
  <c r="U71" i="11" s="1"/>
  <c r="S70" i="11"/>
  <c r="R70" i="11"/>
  <c r="Q70" i="11"/>
  <c r="P70" i="11"/>
  <c r="E70" i="11"/>
  <c r="T70" i="11" s="1"/>
  <c r="O68" i="11"/>
  <c r="N68" i="11"/>
  <c r="M68" i="11"/>
  <c r="L68" i="11"/>
  <c r="K68" i="11"/>
  <c r="S68" i="11" s="1"/>
  <c r="J68" i="11"/>
  <c r="I68" i="11"/>
  <c r="H68" i="11"/>
  <c r="R68" i="11" s="1"/>
  <c r="G68" i="11"/>
  <c r="F68" i="11"/>
  <c r="C68" i="11"/>
  <c r="B68" i="11"/>
  <c r="O67" i="11"/>
  <c r="N67" i="11"/>
  <c r="M67" i="11"/>
  <c r="L67" i="11"/>
  <c r="K67" i="11"/>
  <c r="J67" i="11"/>
  <c r="I67" i="11"/>
  <c r="S67" i="11" s="1"/>
  <c r="H67" i="11"/>
  <c r="G67" i="11"/>
  <c r="F67" i="11"/>
  <c r="C67" i="11"/>
  <c r="E67" i="11" s="1"/>
  <c r="B67" i="11"/>
  <c r="S66" i="11"/>
  <c r="R66" i="11"/>
  <c r="Q66" i="11"/>
  <c r="P66" i="11"/>
  <c r="E66" i="11"/>
  <c r="U66" i="11" s="1"/>
  <c r="S65" i="11"/>
  <c r="R65" i="11"/>
  <c r="Q65" i="11"/>
  <c r="P65" i="11"/>
  <c r="E65" i="11"/>
  <c r="S64" i="11"/>
  <c r="R64" i="11"/>
  <c r="Q64" i="11"/>
  <c r="P64" i="11"/>
  <c r="E64" i="11"/>
  <c r="T64" i="11" s="1"/>
  <c r="S63" i="11"/>
  <c r="R63" i="11"/>
  <c r="Q63" i="11"/>
  <c r="P63" i="11"/>
  <c r="E63" i="11"/>
  <c r="U63" i="11" s="1"/>
  <c r="U62" i="11"/>
  <c r="T62" i="11"/>
  <c r="S62" i="11"/>
  <c r="R62" i="11"/>
  <c r="Q62" i="11"/>
  <c r="P62" i="11"/>
  <c r="E62" i="11"/>
  <c r="S60" i="11"/>
  <c r="O60" i="11"/>
  <c r="N60" i="11"/>
  <c r="M60" i="11"/>
  <c r="L60" i="11"/>
  <c r="K60" i="11"/>
  <c r="J60" i="11"/>
  <c r="I60" i="11"/>
  <c r="H60" i="11"/>
  <c r="C60" i="11"/>
  <c r="B60" i="11"/>
  <c r="E60" i="11" s="1"/>
  <c r="S59" i="11"/>
  <c r="R59" i="11"/>
  <c r="Q59" i="11"/>
  <c r="P59" i="11"/>
  <c r="E59" i="11"/>
  <c r="U59" i="11" s="1"/>
  <c r="U58" i="11"/>
  <c r="T58" i="11"/>
  <c r="S58" i="11"/>
  <c r="R58" i="11"/>
  <c r="Q58" i="11"/>
  <c r="P58" i="11"/>
  <c r="E58" i="11"/>
  <c r="S57" i="11"/>
  <c r="R57" i="11"/>
  <c r="Q57" i="11"/>
  <c r="P57" i="11"/>
  <c r="E57" i="11"/>
  <c r="U57" i="11" s="1"/>
  <c r="S56" i="11"/>
  <c r="R56" i="11"/>
  <c r="Q56" i="11"/>
  <c r="P56" i="11"/>
  <c r="E56" i="11"/>
  <c r="U56" i="11" s="1"/>
  <c r="O54" i="11"/>
  <c r="N54" i="11"/>
  <c r="M54" i="11"/>
  <c r="L54" i="11"/>
  <c r="K54" i="11"/>
  <c r="J54" i="11"/>
  <c r="I54" i="11"/>
  <c r="S54" i="11" s="1"/>
  <c r="H54" i="11"/>
  <c r="R54" i="11" s="1"/>
  <c r="G54" i="11"/>
  <c r="F54" i="11"/>
  <c r="C54" i="11"/>
  <c r="B54" i="11"/>
  <c r="T53" i="11"/>
  <c r="S53" i="11"/>
  <c r="R53" i="11"/>
  <c r="Q53" i="11"/>
  <c r="P53" i="11"/>
  <c r="E53" i="11"/>
  <c r="U53" i="11" s="1"/>
  <c r="S52" i="11"/>
  <c r="R52" i="11"/>
  <c r="Q52" i="11"/>
  <c r="P52" i="11"/>
  <c r="E52" i="11"/>
  <c r="T52" i="11" s="1"/>
  <c r="T51" i="11"/>
  <c r="S51" i="11"/>
  <c r="R51" i="11"/>
  <c r="Q51" i="11"/>
  <c r="P51" i="11"/>
  <c r="E51" i="11"/>
  <c r="U51" i="11" s="1"/>
  <c r="U50" i="11"/>
  <c r="S50" i="11"/>
  <c r="R50" i="11"/>
  <c r="Q50" i="11"/>
  <c r="P50" i="11"/>
  <c r="E50" i="11"/>
  <c r="T50" i="11" s="1"/>
  <c r="U49" i="11"/>
  <c r="T49" i="11"/>
  <c r="S49" i="11"/>
  <c r="R49" i="11"/>
  <c r="Q49" i="11"/>
  <c r="P49" i="11"/>
  <c r="E49" i="11"/>
  <c r="S48" i="11"/>
  <c r="R48" i="11"/>
  <c r="Q48" i="11"/>
  <c r="P48" i="11"/>
  <c r="E48" i="11"/>
  <c r="U48" i="11" s="1"/>
  <c r="S47" i="11"/>
  <c r="R47" i="11"/>
  <c r="Q47" i="11"/>
  <c r="P47" i="11"/>
  <c r="E47" i="11"/>
  <c r="U47" i="11" s="1"/>
  <c r="S46" i="11"/>
  <c r="R46" i="11"/>
  <c r="Q46" i="11"/>
  <c r="P46" i="11"/>
  <c r="E46" i="11"/>
  <c r="U46" i="11" s="1"/>
  <c r="S45" i="11"/>
  <c r="R45" i="11"/>
  <c r="Q45" i="11"/>
  <c r="P45" i="11"/>
  <c r="E45" i="11"/>
  <c r="U45" i="11" s="1"/>
  <c r="S44" i="11"/>
  <c r="R44" i="11"/>
  <c r="Q44" i="11"/>
  <c r="P44" i="11"/>
  <c r="E44" i="11"/>
  <c r="U44" i="11" s="1"/>
  <c r="S43" i="11"/>
  <c r="R43" i="11"/>
  <c r="Q43" i="11"/>
  <c r="P43" i="11"/>
  <c r="E43" i="11"/>
  <c r="U43" i="11" s="1"/>
  <c r="O41" i="11"/>
  <c r="N41" i="11"/>
  <c r="M41" i="11"/>
  <c r="L41" i="11"/>
  <c r="K41" i="11"/>
  <c r="J41" i="11"/>
  <c r="I41" i="11"/>
  <c r="H41" i="11"/>
  <c r="G41" i="11"/>
  <c r="F41" i="11"/>
  <c r="C41" i="11"/>
  <c r="B41" i="11"/>
  <c r="E41" i="11" s="1"/>
  <c r="S40" i="11"/>
  <c r="R40" i="11"/>
  <c r="Q40" i="11"/>
  <c r="P40" i="11"/>
  <c r="E40" i="11"/>
  <c r="S39" i="11"/>
  <c r="R39" i="11"/>
  <c r="Q39" i="11"/>
  <c r="P39" i="11"/>
  <c r="E39" i="11"/>
  <c r="T39" i="11" s="1"/>
  <c r="U38" i="11"/>
  <c r="T38" i="11"/>
  <c r="S38" i="11"/>
  <c r="R38" i="11"/>
  <c r="Q38" i="11"/>
  <c r="P38" i="11"/>
  <c r="E38" i="11"/>
  <c r="T37" i="11"/>
  <c r="S37" i="11"/>
  <c r="R37" i="11"/>
  <c r="Q37" i="11"/>
  <c r="P37" i="11"/>
  <c r="E37" i="11"/>
  <c r="U37" i="11" s="1"/>
  <c r="S36" i="11"/>
  <c r="R36" i="11"/>
  <c r="Q36" i="11"/>
  <c r="P36" i="11"/>
  <c r="E36" i="11"/>
  <c r="O34" i="11"/>
  <c r="N34" i="11"/>
  <c r="M34" i="11"/>
  <c r="L34" i="11"/>
  <c r="K34" i="11"/>
  <c r="J34" i="11"/>
  <c r="I34" i="11"/>
  <c r="H34" i="11"/>
  <c r="G34" i="11"/>
  <c r="F34" i="11"/>
  <c r="C34" i="11"/>
  <c r="B34" i="11"/>
  <c r="E34" i="11" s="1"/>
  <c r="S33" i="11"/>
  <c r="R33" i="11"/>
  <c r="Q33" i="11"/>
  <c r="U33" i="11" s="1"/>
  <c r="P33" i="11"/>
  <c r="T33" i="11" s="1"/>
  <c r="E33" i="11"/>
  <c r="S31" i="11"/>
  <c r="O31" i="11"/>
  <c r="N31" i="11"/>
  <c r="M31" i="11"/>
  <c r="L31" i="11"/>
  <c r="K31" i="11"/>
  <c r="J31" i="11"/>
  <c r="I31" i="11"/>
  <c r="H31" i="11"/>
  <c r="R31" i="11" s="1"/>
  <c r="G31" i="11"/>
  <c r="F31" i="11"/>
  <c r="C31" i="11"/>
  <c r="B31" i="11"/>
  <c r="S30" i="11"/>
  <c r="R30" i="11"/>
  <c r="Q30" i="11"/>
  <c r="P30" i="11"/>
  <c r="E30" i="11"/>
  <c r="S29" i="11"/>
  <c r="R29" i="11"/>
  <c r="Q29" i="11"/>
  <c r="P29" i="11"/>
  <c r="E29" i="11"/>
  <c r="U29" i="11" s="1"/>
  <c r="T28" i="11"/>
  <c r="S28" i="11"/>
  <c r="R28" i="11"/>
  <c r="Q28" i="11"/>
  <c r="P28" i="11"/>
  <c r="E28" i="11"/>
  <c r="U28" i="11" s="1"/>
  <c r="U27" i="11"/>
  <c r="S27" i="11"/>
  <c r="R27" i="11"/>
  <c r="Q27" i="11"/>
  <c r="P27" i="11"/>
  <c r="E27" i="11"/>
  <c r="T27" i="11" s="1"/>
  <c r="O25" i="11"/>
  <c r="N25" i="11"/>
  <c r="M25" i="11"/>
  <c r="L25" i="11"/>
  <c r="K25" i="11"/>
  <c r="J25" i="11"/>
  <c r="R25" i="11" s="1"/>
  <c r="I25" i="11"/>
  <c r="Q25" i="11" s="1"/>
  <c r="H25" i="11"/>
  <c r="P25" i="11" s="1"/>
  <c r="G25" i="11"/>
  <c r="F25" i="11"/>
  <c r="C25" i="11"/>
  <c r="B25" i="11"/>
  <c r="E25" i="11" s="1"/>
  <c r="U24" i="11"/>
  <c r="S24" i="11"/>
  <c r="R24" i="11"/>
  <c r="Q24" i="11"/>
  <c r="P24" i="11"/>
  <c r="E24" i="11"/>
  <c r="T24" i="11" s="1"/>
  <c r="S23" i="11"/>
  <c r="R23" i="11"/>
  <c r="Q23" i="11"/>
  <c r="P23" i="11"/>
  <c r="E23" i="11"/>
  <c r="T23" i="11" s="1"/>
  <c r="S22" i="11"/>
  <c r="R22" i="11"/>
  <c r="Q22" i="11"/>
  <c r="P22" i="11"/>
  <c r="E22" i="11"/>
  <c r="S21" i="11"/>
  <c r="R21" i="11"/>
  <c r="Q21" i="11"/>
  <c r="P21" i="11"/>
  <c r="E21" i="11"/>
  <c r="U21" i="11" s="1"/>
  <c r="T20" i="11"/>
  <c r="S20" i="11"/>
  <c r="R20" i="11"/>
  <c r="Q20" i="11"/>
  <c r="P20" i="11"/>
  <c r="E20" i="11"/>
  <c r="U20" i="11" s="1"/>
  <c r="U19" i="11"/>
  <c r="S19" i="11"/>
  <c r="R19" i="11"/>
  <c r="Q19" i="11"/>
  <c r="P19" i="11"/>
  <c r="E19" i="11"/>
  <c r="T19" i="11" s="1"/>
  <c r="S18" i="11"/>
  <c r="R18" i="11"/>
  <c r="Q18" i="11"/>
  <c r="P18" i="11"/>
  <c r="E18" i="11"/>
  <c r="U18" i="11" s="1"/>
  <c r="O16" i="11"/>
  <c r="N16" i="11"/>
  <c r="M16" i="11"/>
  <c r="L16" i="11"/>
  <c r="K16" i="11"/>
  <c r="J16" i="11"/>
  <c r="I16" i="11"/>
  <c r="S16" i="11" s="1"/>
  <c r="H16" i="11"/>
  <c r="G16" i="11"/>
  <c r="F16" i="11"/>
  <c r="C16" i="11"/>
  <c r="B16" i="11"/>
  <c r="S15" i="11"/>
  <c r="R15" i="11"/>
  <c r="Q15" i="11"/>
  <c r="P15" i="11"/>
  <c r="E15" i="11"/>
  <c r="U15" i="11" s="1"/>
  <c r="S14" i="11"/>
  <c r="R14" i="11"/>
  <c r="Q14" i="11"/>
  <c r="P14" i="11"/>
  <c r="E14" i="11"/>
  <c r="U14" i="11" s="1"/>
  <c r="S13" i="11"/>
  <c r="R13" i="11"/>
  <c r="Q13" i="11"/>
  <c r="P13" i="11"/>
  <c r="E13" i="11"/>
  <c r="T13" i="11" s="1"/>
  <c r="S12" i="11"/>
  <c r="R12" i="11"/>
  <c r="Q12" i="11"/>
  <c r="P12" i="11"/>
  <c r="E12" i="11"/>
  <c r="T12" i="11" s="1"/>
  <c r="U11" i="11"/>
  <c r="T11" i="11"/>
  <c r="S11" i="11"/>
  <c r="R11" i="11"/>
  <c r="Q11" i="11"/>
  <c r="P11" i="11"/>
  <c r="E11" i="11"/>
  <c r="S10" i="11"/>
  <c r="R10" i="11"/>
  <c r="Q10" i="11"/>
  <c r="P10" i="11"/>
  <c r="T10" i="11" s="1"/>
  <c r="E10" i="11"/>
  <c r="U10" i="11" s="1"/>
  <c r="S9" i="11"/>
  <c r="R9" i="11"/>
  <c r="Q9" i="11"/>
  <c r="P9" i="11"/>
  <c r="E9" i="11"/>
  <c r="U9" i="11" s="1"/>
  <c r="S96" i="10"/>
  <c r="R96" i="10"/>
  <c r="Q96" i="10"/>
  <c r="P96" i="10"/>
  <c r="E96" i="10"/>
  <c r="S95" i="10"/>
  <c r="R95" i="10"/>
  <c r="Q95" i="10"/>
  <c r="P95" i="10"/>
  <c r="E95" i="10"/>
  <c r="U95" i="10" s="1"/>
  <c r="S94" i="10"/>
  <c r="R94" i="10"/>
  <c r="Q94" i="10"/>
  <c r="P94" i="10"/>
  <c r="E94" i="10"/>
  <c r="U94" i="10" s="1"/>
  <c r="U93" i="10"/>
  <c r="S93" i="10"/>
  <c r="R93" i="10"/>
  <c r="Q93" i="10"/>
  <c r="P93" i="10"/>
  <c r="E93" i="10"/>
  <c r="S92" i="10"/>
  <c r="R92" i="10"/>
  <c r="Q92" i="10"/>
  <c r="P92" i="10"/>
  <c r="E92" i="10"/>
  <c r="T92" i="10" s="1"/>
  <c r="S91" i="10"/>
  <c r="R91" i="10"/>
  <c r="Q91" i="10"/>
  <c r="P91" i="10"/>
  <c r="E91" i="10"/>
  <c r="T91" i="10" s="1"/>
  <c r="U90" i="10"/>
  <c r="S90" i="10"/>
  <c r="R90" i="10"/>
  <c r="Q90" i="10"/>
  <c r="P90" i="10"/>
  <c r="E90" i="10"/>
  <c r="T90" i="10" s="1"/>
  <c r="T89" i="10"/>
  <c r="S89" i="10"/>
  <c r="R89" i="10"/>
  <c r="Q89" i="10"/>
  <c r="P89" i="10"/>
  <c r="E89" i="10"/>
  <c r="U89" i="10" s="1"/>
  <c r="U88" i="10"/>
  <c r="S88" i="10"/>
  <c r="R88" i="10"/>
  <c r="Q88" i="10"/>
  <c r="P88" i="10"/>
  <c r="E88" i="10"/>
  <c r="T88" i="10" s="1"/>
  <c r="S86" i="10"/>
  <c r="R86" i="10"/>
  <c r="Q86" i="10"/>
  <c r="P86" i="10"/>
  <c r="E86" i="10"/>
  <c r="U86" i="10" s="1"/>
  <c r="O74" i="10"/>
  <c r="N74" i="10"/>
  <c r="M74" i="10"/>
  <c r="L74" i="10"/>
  <c r="K74" i="10"/>
  <c r="J74" i="10"/>
  <c r="I74" i="10"/>
  <c r="S74" i="10" s="1"/>
  <c r="H74" i="10"/>
  <c r="G74" i="10"/>
  <c r="F74" i="10"/>
  <c r="C74" i="10"/>
  <c r="B74" i="10"/>
  <c r="O73" i="10"/>
  <c r="N73" i="10"/>
  <c r="M73" i="10"/>
  <c r="L73" i="10"/>
  <c r="K73" i="10"/>
  <c r="J73" i="10"/>
  <c r="I73" i="10"/>
  <c r="Q73" i="10" s="1"/>
  <c r="H73" i="10"/>
  <c r="R73" i="10" s="1"/>
  <c r="G73" i="10"/>
  <c r="F73" i="10"/>
  <c r="C73" i="10"/>
  <c r="B73" i="10"/>
  <c r="E73" i="10" s="1"/>
  <c r="O72" i="10"/>
  <c r="N72" i="10"/>
  <c r="M72" i="10"/>
  <c r="L72" i="10"/>
  <c r="K72" i="10"/>
  <c r="J72" i="10"/>
  <c r="I72" i="10"/>
  <c r="S72" i="10" s="1"/>
  <c r="H72" i="10"/>
  <c r="R72" i="10" s="1"/>
  <c r="G72" i="10"/>
  <c r="F72" i="10"/>
  <c r="C72" i="10"/>
  <c r="B72" i="10"/>
  <c r="T71" i="10"/>
  <c r="S71" i="10"/>
  <c r="R71" i="10"/>
  <c r="Q71" i="10"/>
  <c r="P71" i="10"/>
  <c r="E71" i="10"/>
  <c r="U71" i="10" s="1"/>
  <c r="S70" i="10"/>
  <c r="R70" i="10"/>
  <c r="Q70" i="10"/>
  <c r="P70" i="10"/>
  <c r="E70" i="10"/>
  <c r="U70" i="10" s="1"/>
  <c r="O68" i="10"/>
  <c r="N68" i="10"/>
  <c r="M68" i="10"/>
  <c r="L68" i="10"/>
  <c r="K68" i="10"/>
  <c r="J68" i="10"/>
  <c r="I68" i="10"/>
  <c r="H68" i="10"/>
  <c r="R68" i="10" s="1"/>
  <c r="G68" i="10"/>
  <c r="F68" i="10"/>
  <c r="C68" i="10"/>
  <c r="B68" i="10"/>
  <c r="E68" i="10" s="1"/>
  <c r="O67" i="10"/>
  <c r="N67" i="10"/>
  <c r="M67" i="10"/>
  <c r="L67" i="10"/>
  <c r="K67" i="10"/>
  <c r="J67" i="10"/>
  <c r="I67" i="10"/>
  <c r="S67" i="10" s="1"/>
  <c r="H67" i="10"/>
  <c r="R67" i="10" s="1"/>
  <c r="G67" i="10"/>
  <c r="F67" i="10"/>
  <c r="C67" i="10"/>
  <c r="B67" i="10"/>
  <c r="E67" i="10" s="1"/>
  <c r="T66" i="10"/>
  <c r="S66" i="10"/>
  <c r="R66" i="10"/>
  <c r="Q66" i="10"/>
  <c r="P66" i="10"/>
  <c r="E66" i="10"/>
  <c r="U66" i="10" s="1"/>
  <c r="T65" i="10"/>
  <c r="S65" i="10"/>
  <c r="R65" i="10"/>
  <c r="Q65" i="10"/>
  <c r="P65" i="10"/>
  <c r="E65" i="10"/>
  <c r="U65" i="10" s="1"/>
  <c r="S64" i="10"/>
  <c r="R64" i="10"/>
  <c r="Q64" i="10"/>
  <c r="P64" i="10"/>
  <c r="E64" i="10"/>
  <c r="U64" i="10" s="1"/>
  <c r="S63" i="10"/>
  <c r="R63" i="10"/>
  <c r="Q63" i="10"/>
  <c r="P63" i="10"/>
  <c r="E63" i="10"/>
  <c r="U63" i="10" s="1"/>
  <c r="U62" i="10"/>
  <c r="S62" i="10"/>
  <c r="R62" i="10"/>
  <c r="Q62" i="10"/>
  <c r="P62" i="10"/>
  <c r="E62" i="10"/>
  <c r="O60" i="10"/>
  <c r="N60" i="10"/>
  <c r="M60" i="10"/>
  <c r="L60" i="10"/>
  <c r="K60" i="10"/>
  <c r="J60" i="10"/>
  <c r="I60" i="10"/>
  <c r="H60" i="10"/>
  <c r="C60" i="10"/>
  <c r="B60" i="10"/>
  <c r="E60" i="10" s="1"/>
  <c r="U59" i="10"/>
  <c r="S59" i="10"/>
  <c r="R59" i="10"/>
  <c r="Q59" i="10"/>
  <c r="P59" i="10"/>
  <c r="E59" i="10"/>
  <c r="T59" i="10" s="1"/>
  <c r="S58" i="10"/>
  <c r="R58" i="10"/>
  <c r="Q58" i="10"/>
  <c r="P58" i="10"/>
  <c r="E58" i="10"/>
  <c r="U58" i="10" s="1"/>
  <c r="S57" i="10"/>
  <c r="R57" i="10"/>
  <c r="Q57" i="10"/>
  <c r="P57" i="10"/>
  <c r="E57" i="10"/>
  <c r="U57" i="10" s="1"/>
  <c r="T56" i="10"/>
  <c r="S56" i="10"/>
  <c r="R56" i="10"/>
  <c r="Q56" i="10"/>
  <c r="P56" i="10"/>
  <c r="E56" i="10"/>
  <c r="U56" i="10" s="1"/>
  <c r="O54" i="10"/>
  <c r="N54" i="10"/>
  <c r="M54" i="10"/>
  <c r="L54" i="10"/>
  <c r="K54" i="10"/>
  <c r="J54" i="10"/>
  <c r="I54" i="10"/>
  <c r="H54" i="10"/>
  <c r="R54" i="10" s="1"/>
  <c r="G54" i="10"/>
  <c r="F54" i="10"/>
  <c r="E54" i="10"/>
  <c r="C54" i="10"/>
  <c r="B54" i="10"/>
  <c r="T53" i="10"/>
  <c r="S53" i="10"/>
  <c r="R53" i="10"/>
  <c r="Q53" i="10"/>
  <c r="P53" i="10"/>
  <c r="E53" i="10"/>
  <c r="U53" i="10" s="1"/>
  <c r="S52" i="10"/>
  <c r="R52" i="10"/>
  <c r="Q52" i="10"/>
  <c r="P52" i="10"/>
  <c r="E52" i="10"/>
  <c r="U52" i="10" s="1"/>
  <c r="S51" i="10"/>
  <c r="R51" i="10"/>
  <c r="Q51" i="10"/>
  <c r="P51" i="10"/>
  <c r="E51" i="10"/>
  <c r="U51" i="10" s="1"/>
  <c r="U50" i="10"/>
  <c r="S50" i="10"/>
  <c r="R50" i="10"/>
  <c r="Q50" i="10"/>
  <c r="P50" i="10"/>
  <c r="E50" i="10"/>
  <c r="T50" i="10" s="1"/>
  <c r="S49" i="10"/>
  <c r="R49" i="10"/>
  <c r="Q49" i="10"/>
  <c r="P49" i="10"/>
  <c r="E49" i="10"/>
  <c r="T49" i="10" s="1"/>
  <c r="U48" i="10"/>
  <c r="S48" i="10"/>
  <c r="R48" i="10"/>
  <c r="Q48" i="10"/>
  <c r="P48" i="10"/>
  <c r="E48" i="10"/>
  <c r="T48" i="10" s="1"/>
  <c r="T47" i="10"/>
  <c r="S47" i="10"/>
  <c r="R47" i="10"/>
  <c r="Q47" i="10"/>
  <c r="P47" i="10"/>
  <c r="E47" i="10"/>
  <c r="U47" i="10" s="1"/>
  <c r="T46" i="10"/>
  <c r="S46" i="10"/>
  <c r="R46" i="10"/>
  <c r="Q46" i="10"/>
  <c r="P46" i="10"/>
  <c r="E46" i="10"/>
  <c r="U46" i="10" s="1"/>
  <c r="U45" i="10"/>
  <c r="S45" i="10"/>
  <c r="R45" i="10"/>
  <c r="Q45" i="10"/>
  <c r="P45" i="10"/>
  <c r="E45" i="10"/>
  <c r="T45" i="10" s="1"/>
  <c r="S44" i="10"/>
  <c r="R44" i="10"/>
  <c r="Q44" i="10"/>
  <c r="P44" i="10"/>
  <c r="E44" i="10"/>
  <c r="T43" i="10"/>
  <c r="S43" i="10"/>
  <c r="R43" i="10"/>
  <c r="Q43" i="10"/>
  <c r="P43" i="10"/>
  <c r="E43" i="10"/>
  <c r="U43" i="10" s="1"/>
  <c r="O41" i="10"/>
  <c r="N41" i="10"/>
  <c r="M41" i="10"/>
  <c r="L41" i="10"/>
  <c r="K41" i="10"/>
  <c r="J41" i="10"/>
  <c r="I41" i="10"/>
  <c r="H41" i="10"/>
  <c r="R41" i="10" s="1"/>
  <c r="G41" i="10"/>
  <c r="F41" i="10"/>
  <c r="C41" i="10"/>
  <c r="B41" i="10"/>
  <c r="T40" i="10"/>
  <c r="S40" i="10"/>
  <c r="R40" i="10"/>
  <c r="Q40" i="10"/>
  <c r="P40" i="10"/>
  <c r="E40" i="10"/>
  <c r="U40" i="10" s="1"/>
  <c r="U39" i="10"/>
  <c r="S39" i="10"/>
  <c r="R39" i="10"/>
  <c r="Q39" i="10"/>
  <c r="P39" i="10"/>
  <c r="E39" i="10"/>
  <c r="T39" i="10" s="1"/>
  <c r="S38" i="10"/>
  <c r="R38" i="10"/>
  <c r="Q38" i="10"/>
  <c r="P38" i="10"/>
  <c r="E38" i="10"/>
  <c r="T38" i="10" s="1"/>
  <c r="S37" i="10"/>
  <c r="R37" i="10"/>
  <c r="Q37" i="10"/>
  <c r="P37" i="10"/>
  <c r="E37" i="10"/>
  <c r="T37" i="10" s="1"/>
  <c r="S36" i="10"/>
  <c r="R36" i="10"/>
  <c r="Q36" i="10"/>
  <c r="P36" i="10"/>
  <c r="T36" i="10" s="1"/>
  <c r="E36" i="10"/>
  <c r="U36" i="10" s="1"/>
  <c r="O34" i="10"/>
  <c r="N34" i="10"/>
  <c r="M34" i="10"/>
  <c r="L34" i="10"/>
  <c r="K34" i="10"/>
  <c r="J34" i="10"/>
  <c r="R34" i="10" s="1"/>
  <c r="I34" i="10"/>
  <c r="S34" i="10" s="1"/>
  <c r="H34" i="10"/>
  <c r="G34" i="10"/>
  <c r="F34" i="10"/>
  <c r="C34" i="10"/>
  <c r="B34" i="10"/>
  <c r="E34" i="10" s="1"/>
  <c r="U33" i="10"/>
  <c r="S33" i="10"/>
  <c r="R33" i="10"/>
  <c r="Q33" i="10"/>
  <c r="P33" i="10"/>
  <c r="T33" i="10" s="1"/>
  <c r="E33" i="10"/>
  <c r="O31" i="10"/>
  <c r="N31" i="10"/>
  <c r="M31" i="10"/>
  <c r="L31" i="10"/>
  <c r="K31" i="10"/>
  <c r="J31" i="10"/>
  <c r="I31" i="10"/>
  <c r="S31" i="10" s="1"/>
  <c r="H31" i="10"/>
  <c r="G31" i="10"/>
  <c r="F31" i="10"/>
  <c r="E31" i="10"/>
  <c r="C31" i="10"/>
  <c r="B31" i="10"/>
  <c r="U30" i="10"/>
  <c r="S30" i="10"/>
  <c r="R30" i="10"/>
  <c r="Q30" i="10"/>
  <c r="P30" i="10"/>
  <c r="E30" i="10"/>
  <c r="T30" i="10" s="1"/>
  <c r="S29" i="10"/>
  <c r="R29" i="10"/>
  <c r="Q29" i="10"/>
  <c r="P29" i="10"/>
  <c r="E29" i="10"/>
  <c r="U29" i="10" s="1"/>
  <c r="U28" i="10"/>
  <c r="T28" i="10"/>
  <c r="S28" i="10"/>
  <c r="R28" i="10"/>
  <c r="Q28" i="10"/>
  <c r="P28" i="10"/>
  <c r="E28" i="10"/>
  <c r="S27" i="10"/>
  <c r="R27" i="10"/>
  <c r="Q27" i="10"/>
  <c r="P27" i="10"/>
  <c r="E27" i="10"/>
  <c r="U27" i="10" s="1"/>
  <c r="O25" i="10"/>
  <c r="N25" i="10"/>
  <c r="M25" i="10"/>
  <c r="L25" i="10"/>
  <c r="K25" i="10"/>
  <c r="J25" i="10"/>
  <c r="I25" i="10"/>
  <c r="H25" i="10"/>
  <c r="P25" i="10" s="1"/>
  <c r="G25" i="10"/>
  <c r="F25" i="10"/>
  <c r="C25" i="10"/>
  <c r="B25" i="10"/>
  <c r="S24" i="10"/>
  <c r="R24" i="10"/>
  <c r="Q24" i="10"/>
  <c r="P24" i="10"/>
  <c r="E24" i="10"/>
  <c r="U24" i="10" s="1"/>
  <c r="S23" i="10"/>
  <c r="R23" i="10"/>
  <c r="Q23" i="10"/>
  <c r="P23" i="10"/>
  <c r="E23" i="10"/>
  <c r="U23" i="10" s="1"/>
  <c r="U22" i="10"/>
  <c r="S22" i="10"/>
  <c r="R22" i="10"/>
  <c r="Q22" i="10"/>
  <c r="P22" i="10"/>
  <c r="E22" i="10"/>
  <c r="T22" i="10" s="1"/>
  <c r="S21" i="10"/>
  <c r="R21" i="10"/>
  <c r="Q21" i="10"/>
  <c r="P21" i="10"/>
  <c r="E21" i="10"/>
  <c r="T21" i="10" s="1"/>
  <c r="T20" i="10"/>
  <c r="S20" i="10"/>
  <c r="R20" i="10"/>
  <c r="Q20" i="10"/>
  <c r="P20" i="10"/>
  <c r="E20" i="10"/>
  <c r="U20" i="10" s="1"/>
  <c r="S19" i="10"/>
  <c r="R19" i="10"/>
  <c r="Q19" i="10"/>
  <c r="P19" i="10"/>
  <c r="E19" i="10"/>
  <c r="S18" i="10"/>
  <c r="R18" i="10"/>
  <c r="Q18" i="10"/>
  <c r="P18" i="10"/>
  <c r="E18" i="10"/>
  <c r="O16" i="10"/>
  <c r="N16" i="10"/>
  <c r="M16" i="10"/>
  <c r="L16" i="10"/>
  <c r="K16" i="10"/>
  <c r="J16" i="10"/>
  <c r="I16" i="10"/>
  <c r="S16" i="10" s="1"/>
  <c r="H16" i="10"/>
  <c r="R16" i="10" s="1"/>
  <c r="G16" i="10"/>
  <c r="F16" i="10"/>
  <c r="C16" i="10"/>
  <c r="B16" i="10"/>
  <c r="E16" i="10" s="1"/>
  <c r="S15" i="10"/>
  <c r="R15" i="10"/>
  <c r="Q15" i="10"/>
  <c r="P15" i="10"/>
  <c r="E15" i="10"/>
  <c r="T14" i="10"/>
  <c r="S14" i="10"/>
  <c r="R14" i="10"/>
  <c r="Q14" i="10"/>
  <c r="P14" i="10"/>
  <c r="E14" i="10"/>
  <c r="U14" i="10" s="1"/>
  <c r="S13" i="10"/>
  <c r="R13" i="10"/>
  <c r="Q13" i="10"/>
  <c r="P13" i="10"/>
  <c r="E13" i="10"/>
  <c r="U13" i="10" s="1"/>
  <c r="T12" i="10"/>
  <c r="S12" i="10"/>
  <c r="R12" i="10"/>
  <c r="Q12" i="10"/>
  <c r="P12" i="10"/>
  <c r="E12" i="10"/>
  <c r="U12" i="10" s="1"/>
  <c r="S11" i="10"/>
  <c r="R11" i="10"/>
  <c r="Q11" i="10"/>
  <c r="P11" i="10"/>
  <c r="E11" i="10"/>
  <c r="S10" i="10"/>
  <c r="R10" i="10"/>
  <c r="Q10" i="10"/>
  <c r="P10" i="10"/>
  <c r="E10" i="10"/>
  <c r="U10" i="10" s="1"/>
  <c r="T9" i="10"/>
  <c r="S9" i="10"/>
  <c r="R9" i="10"/>
  <c r="Q9" i="10"/>
  <c r="P9" i="10"/>
  <c r="E9" i="10"/>
  <c r="U9" i="10" s="1"/>
  <c r="U96" i="9"/>
  <c r="S96" i="9"/>
  <c r="R96" i="9"/>
  <c r="Q96" i="9"/>
  <c r="P96" i="9"/>
  <c r="T96" i="9" s="1"/>
  <c r="E96" i="9"/>
  <c r="T95" i="9"/>
  <c r="S95" i="9"/>
  <c r="R95" i="9"/>
  <c r="Q95" i="9"/>
  <c r="P95" i="9"/>
  <c r="E95" i="9"/>
  <c r="U95" i="9" s="1"/>
  <c r="S94" i="9"/>
  <c r="R94" i="9"/>
  <c r="Q94" i="9"/>
  <c r="P94" i="9"/>
  <c r="E94" i="9"/>
  <c r="S93" i="9"/>
  <c r="R93" i="9"/>
  <c r="Q93" i="9"/>
  <c r="P93" i="9"/>
  <c r="E93" i="9"/>
  <c r="T92" i="9"/>
  <c r="S92" i="9"/>
  <c r="R92" i="9"/>
  <c r="Q92" i="9"/>
  <c r="P92" i="9"/>
  <c r="E92" i="9"/>
  <c r="U92" i="9" s="1"/>
  <c r="S91" i="9"/>
  <c r="R91" i="9"/>
  <c r="Q91" i="9"/>
  <c r="U91" i="9" s="1"/>
  <c r="P91" i="9"/>
  <c r="E91" i="9"/>
  <c r="T90" i="9"/>
  <c r="S90" i="9"/>
  <c r="R90" i="9"/>
  <c r="Q90" i="9"/>
  <c r="P90" i="9"/>
  <c r="E90" i="9"/>
  <c r="U90" i="9" s="1"/>
  <c r="U89" i="9"/>
  <c r="S89" i="9"/>
  <c r="R89" i="9"/>
  <c r="Q89" i="9"/>
  <c r="P89" i="9"/>
  <c r="E89" i="9"/>
  <c r="T89" i="9" s="1"/>
  <c r="U88" i="9"/>
  <c r="T88" i="9"/>
  <c r="S88" i="9"/>
  <c r="R88" i="9"/>
  <c r="R87" i="9" s="1"/>
  <c r="Q88" i="9"/>
  <c r="P88" i="9"/>
  <c r="E88" i="9"/>
  <c r="T86" i="9"/>
  <c r="S86" i="9"/>
  <c r="R86" i="9"/>
  <c r="Q86" i="9"/>
  <c r="P86" i="9"/>
  <c r="E86" i="9"/>
  <c r="U86" i="9" s="1"/>
  <c r="O74" i="9"/>
  <c r="N74" i="9"/>
  <c r="M74" i="9"/>
  <c r="L74" i="9"/>
  <c r="K74" i="9"/>
  <c r="J74" i="9"/>
  <c r="I74" i="9"/>
  <c r="H74" i="9"/>
  <c r="G74" i="9"/>
  <c r="F74" i="9"/>
  <c r="C74" i="9"/>
  <c r="B74" i="9"/>
  <c r="E74" i="9" s="1"/>
  <c r="O73" i="9"/>
  <c r="N73" i="9"/>
  <c r="M73" i="9"/>
  <c r="L73" i="9"/>
  <c r="K73" i="9"/>
  <c r="J73" i="9"/>
  <c r="I73" i="9"/>
  <c r="S73" i="9" s="1"/>
  <c r="H73" i="9"/>
  <c r="P73" i="9" s="1"/>
  <c r="G73" i="9"/>
  <c r="F73" i="9"/>
  <c r="E73" i="9"/>
  <c r="C73" i="9"/>
  <c r="B73" i="9"/>
  <c r="O72" i="9"/>
  <c r="N72" i="9"/>
  <c r="M72" i="9"/>
  <c r="L72" i="9"/>
  <c r="K72" i="9"/>
  <c r="S72" i="9" s="1"/>
  <c r="J72" i="9"/>
  <c r="I72" i="9"/>
  <c r="H72" i="9"/>
  <c r="G72" i="9"/>
  <c r="F72" i="9"/>
  <c r="C72" i="9"/>
  <c r="B72" i="9"/>
  <c r="S71" i="9"/>
  <c r="R71" i="9"/>
  <c r="Q71" i="9"/>
  <c r="P71" i="9"/>
  <c r="E71" i="9"/>
  <c r="S70" i="9"/>
  <c r="R70" i="9"/>
  <c r="Q70" i="9"/>
  <c r="P70" i="9"/>
  <c r="T70" i="9" s="1"/>
  <c r="E70" i="9"/>
  <c r="U70" i="9" s="1"/>
  <c r="O68" i="9"/>
  <c r="N68" i="9"/>
  <c r="M68" i="9"/>
  <c r="L68" i="9"/>
  <c r="K68" i="9"/>
  <c r="J68" i="9"/>
  <c r="I68" i="9"/>
  <c r="S68" i="9" s="1"/>
  <c r="H68" i="9"/>
  <c r="G68" i="9"/>
  <c r="F68" i="9"/>
  <c r="C68" i="9"/>
  <c r="E68" i="9" s="1"/>
  <c r="B68" i="9"/>
  <c r="O67" i="9"/>
  <c r="N67" i="9"/>
  <c r="M67" i="9"/>
  <c r="L67" i="9"/>
  <c r="K67" i="9"/>
  <c r="J67" i="9"/>
  <c r="I67" i="9"/>
  <c r="S67" i="9" s="1"/>
  <c r="H67" i="9"/>
  <c r="G67" i="9"/>
  <c r="F67" i="9"/>
  <c r="C67" i="9"/>
  <c r="B67" i="9"/>
  <c r="E67" i="9" s="1"/>
  <c r="U66" i="9"/>
  <c r="T66" i="9"/>
  <c r="S66" i="9"/>
  <c r="R66" i="9"/>
  <c r="Q66" i="9"/>
  <c r="P66" i="9"/>
  <c r="E66" i="9"/>
  <c r="U65" i="9"/>
  <c r="T65" i="9"/>
  <c r="S65" i="9"/>
  <c r="R65" i="9"/>
  <c r="Q65" i="9"/>
  <c r="P65" i="9"/>
  <c r="E65" i="9"/>
  <c r="T64" i="9"/>
  <c r="S64" i="9"/>
  <c r="R64" i="9"/>
  <c r="Q64" i="9"/>
  <c r="P64" i="9"/>
  <c r="E64" i="9"/>
  <c r="U64" i="9" s="1"/>
  <c r="U63" i="9"/>
  <c r="T63" i="9"/>
  <c r="S63" i="9"/>
  <c r="R63" i="9"/>
  <c r="Q63" i="9"/>
  <c r="P63" i="9"/>
  <c r="E63" i="9"/>
  <c r="S62" i="9"/>
  <c r="R62" i="9"/>
  <c r="Q62" i="9"/>
  <c r="P62" i="9"/>
  <c r="E62" i="9"/>
  <c r="U62" i="9" s="1"/>
  <c r="O60" i="9"/>
  <c r="N60" i="9"/>
  <c r="M60" i="9"/>
  <c r="L60" i="9"/>
  <c r="K60" i="9"/>
  <c r="J60" i="9"/>
  <c r="I60" i="9"/>
  <c r="S60" i="9" s="1"/>
  <c r="H60" i="9"/>
  <c r="C60" i="9"/>
  <c r="E60" i="9" s="1"/>
  <c r="B60" i="9"/>
  <c r="S59" i="9"/>
  <c r="R59" i="9"/>
  <c r="Q59" i="9"/>
  <c r="P59" i="9"/>
  <c r="E59" i="9"/>
  <c r="T59" i="9" s="1"/>
  <c r="S58" i="9"/>
  <c r="R58" i="9"/>
  <c r="Q58" i="9"/>
  <c r="P58" i="9"/>
  <c r="E58" i="9"/>
  <c r="U58" i="9" s="1"/>
  <c r="U57" i="9"/>
  <c r="T57" i="9"/>
  <c r="S57" i="9"/>
  <c r="R57" i="9"/>
  <c r="Q57" i="9"/>
  <c r="P57" i="9"/>
  <c r="E57" i="9"/>
  <c r="U56" i="9"/>
  <c r="T56" i="9"/>
  <c r="S56" i="9"/>
  <c r="R56" i="9"/>
  <c r="Q56" i="9"/>
  <c r="P56" i="9"/>
  <c r="E56" i="9"/>
  <c r="O54" i="9"/>
  <c r="N54" i="9"/>
  <c r="M54" i="9"/>
  <c r="L54" i="9"/>
  <c r="K54" i="9"/>
  <c r="J54" i="9"/>
  <c r="R54" i="9" s="1"/>
  <c r="I54" i="9"/>
  <c r="S54" i="9" s="1"/>
  <c r="H54" i="9"/>
  <c r="G54" i="9"/>
  <c r="F54" i="9"/>
  <c r="C54" i="9"/>
  <c r="B54" i="9"/>
  <c r="U53" i="9"/>
  <c r="T53" i="9"/>
  <c r="S53" i="9"/>
  <c r="R53" i="9"/>
  <c r="Q53" i="9"/>
  <c r="P53" i="9"/>
  <c r="E53" i="9"/>
  <c r="S52" i="9"/>
  <c r="R52" i="9"/>
  <c r="Q52" i="9"/>
  <c r="P52" i="9"/>
  <c r="T52" i="9" s="1"/>
  <c r="E52" i="9"/>
  <c r="U51" i="9"/>
  <c r="T51" i="9"/>
  <c r="S51" i="9"/>
  <c r="R51" i="9"/>
  <c r="Q51" i="9"/>
  <c r="P51" i="9"/>
  <c r="E51" i="9"/>
  <c r="S50" i="9"/>
  <c r="R50" i="9"/>
  <c r="Q50" i="9"/>
  <c r="P50" i="9"/>
  <c r="E50" i="9"/>
  <c r="T49" i="9"/>
  <c r="S49" i="9"/>
  <c r="R49" i="9"/>
  <c r="Q49" i="9"/>
  <c r="P49" i="9"/>
  <c r="E49" i="9"/>
  <c r="U49" i="9" s="1"/>
  <c r="U48" i="9"/>
  <c r="S48" i="9"/>
  <c r="R48" i="9"/>
  <c r="Q48" i="9"/>
  <c r="P48" i="9"/>
  <c r="E48" i="9"/>
  <c r="T48" i="9" s="1"/>
  <c r="S47" i="9"/>
  <c r="R47" i="9"/>
  <c r="Q47" i="9"/>
  <c r="P47" i="9"/>
  <c r="E47" i="9"/>
  <c r="S46" i="9"/>
  <c r="R46" i="9"/>
  <c r="Q46" i="9"/>
  <c r="P46" i="9"/>
  <c r="E46" i="9"/>
  <c r="U45" i="9"/>
  <c r="S45" i="9"/>
  <c r="R45" i="9"/>
  <c r="Q45" i="9"/>
  <c r="P45" i="9"/>
  <c r="E45" i="9"/>
  <c r="T45" i="9" s="1"/>
  <c r="T44" i="9"/>
  <c r="S44" i="9"/>
  <c r="R44" i="9"/>
  <c r="Q44" i="9"/>
  <c r="P44" i="9"/>
  <c r="E44" i="9"/>
  <c r="U44" i="9" s="1"/>
  <c r="S43" i="9"/>
  <c r="R43" i="9"/>
  <c r="Q43" i="9"/>
  <c r="P43" i="9"/>
  <c r="E43" i="9"/>
  <c r="U43" i="9" s="1"/>
  <c r="O41" i="9"/>
  <c r="N41" i="9"/>
  <c r="M41" i="9"/>
  <c r="L41" i="9"/>
  <c r="K41" i="9"/>
  <c r="J41" i="9"/>
  <c r="I41" i="9"/>
  <c r="S41" i="9" s="1"/>
  <c r="H41" i="9"/>
  <c r="R41" i="9" s="1"/>
  <c r="G41" i="9"/>
  <c r="F41" i="9"/>
  <c r="E41" i="9"/>
  <c r="C41" i="9"/>
  <c r="B41" i="9"/>
  <c r="S40" i="9"/>
  <c r="R40" i="9"/>
  <c r="Q40" i="9"/>
  <c r="P40" i="9"/>
  <c r="E40" i="9"/>
  <c r="S39" i="9"/>
  <c r="R39" i="9"/>
  <c r="Q39" i="9"/>
  <c r="P39" i="9"/>
  <c r="E39" i="9"/>
  <c r="S38" i="9"/>
  <c r="R38" i="9"/>
  <c r="Q38" i="9"/>
  <c r="P38" i="9"/>
  <c r="E38" i="9"/>
  <c r="U38" i="9" s="1"/>
  <c r="U37" i="9"/>
  <c r="S37" i="9"/>
  <c r="R37" i="9"/>
  <c r="Q37" i="9"/>
  <c r="P37" i="9"/>
  <c r="E37" i="9"/>
  <c r="T37" i="9" s="1"/>
  <c r="S36" i="9"/>
  <c r="R36" i="9"/>
  <c r="Q36" i="9"/>
  <c r="P36" i="9"/>
  <c r="E36" i="9"/>
  <c r="T36" i="9" s="1"/>
  <c r="O34" i="9"/>
  <c r="N34" i="9"/>
  <c r="M34" i="9"/>
  <c r="L34" i="9"/>
  <c r="K34" i="9"/>
  <c r="J34" i="9"/>
  <c r="I34" i="9"/>
  <c r="S34" i="9" s="1"/>
  <c r="H34" i="9"/>
  <c r="P34" i="9" s="1"/>
  <c r="G34" i="9"/>
  <c r="F34" i="9"/>
  <c r="C34" i="9"/>
  <c r="B34" i="9"/>
  <c r="S33" i="9"/>
  <c r="R33" i="9"/>
  <c r="Q33" i="9"/>
  <c r="P33" i="9"/>
  <c r="E33" i="9"/>
  <c r="O31" i="9"/>
  <c r="N31" i="9"/>
  <c r="M31" i="9"/>
  <c r="L31" i="9"/>
  <c r="K31" i="9"/>
  <c r="Q31" i="9" s="1"/>
  <c r="J31" i="9"/>
  <c r="I31" i="9"/>
  <c r="S31" i="9" s="1"/>
  <c r="H31" i="9"/>
  <c r="R31" i="9" s="1"/>
  <c r="G31" i="9"/>
  <c r="F31" i="9"/>
  <c r="C31" i="9"/>
  <c r="B31" i="9"/>
  <c r="E31" i="9" s="1"/>
  <c r="T30" i="9"/>
  <c r="S30" i="9"/>
  <c r="R30" i="9"/>
  <c r="Q30" i="9"/>
  <c r="P30" i="9"/>
  <c r="E30" i="9"/>
  <c r="U30" i="9" s="1"/>
  <c r="S29" i="9"/>
  <c r="R29" i="9"/>
  <c r="Q29" i="9"/>
  <c r="P29" i="9"/>
  <c r="E29" i="9"/>
  <c r="U28" i="9"/>
  <c r="T28" i="9"/>
  <c r="S28" i="9"/>
  <c r="R28" i="9"/>
  <c r="Q28" i="9"/>
  <c r="P28" i="9"/>
  <c r="E28" i="9"/>
  <c r="S27" i="9"/>
  <c r="R27" i="9"/>
  <c r="Q27" i="9"/>
  <c r="P27" i="9"/>
  <c r="E27" i="9"/>
  <c r="O25" i="9"/>
  <c r="N25" i="9"/>
  <c r="M25" i="9"/>
  <c r="L25" i="9"/>
  <c r="K25" i="9"/>
  <c r="J25" i="9"/>
  <c r="I25" i="9"/>
  <c r="S25" i="9" s="1"/>
  <c r="H25" i="9"/>
  <c r="R25" i="9" s="1"/>
  <c r="G25" i="9"/>
  <c r="F25" i="9"/>
  <c r="C25" i="9"/>
  <c r="B25" i="9"/>
  <c r="U24" i="9"/>
  <c r="T24" i="9"/>
  <c r="S24" i="9"/>
  <c r="R24" i="9"/>
  <c r="Q24" i="9"/>
  <c r="P24" i="9"/>
  <c r="E24" i="9"/>
  <c r="S23" i="9"/>
  <c r="R23" i="9"/>
  <c r="Q23" i="9"/>
  <c r="P23" i="9"/>
  <c r="E23" i="9"/>
  <c r="U23" i="9" s="1"/>
  <c r="S22" i="9"/>
  <c r="R22" i="9"/>
  <c r="Q22" i="9"/>
  <c r="P22" i="9"/>
  <c r="E22" i="9"/>
  <c r="S21" i="9"/>
  <c r="R21" i="9"/>
  <c r="Q21" i="9"/>
  <c r="P21" i="9"/>
  <c r="E21" i="9"/>
  <c r="U21" i="9" s="1"/>
  <c r="U20" i="9"/>
  <c r="S20" i="9"/>
  <c r="R20" i="9"/>
  <c r="Q20" i="9"/>
  <c r="P20" i="9"/>
  <c r="E20" i="9"/>
  <c r="T20" i="9" s="1"/>
  <c r="T19" i="9"/>
  <c r="S19" i="9"/>
  <c r="R19" i="9"/>
  <c r="Q19" i="9"/>
  <c r="P19" i="9"/>
  <c r="E19" i="9"/>
  <c r="U19" i="9" s="1"/>
  <c r="S18" i="9"/>
  <c r="R18" i="9"/>
  <c r="Q18" i="9"/>
  <c r="P18" i="9"/>
  <c r="E18" i="9"/>
  <c r="O16" i="9"/>
  <c r="N16" i="9"/>
  <c r="M16" i="9"/>
  <c r="L16" i="9"/>
  <c r="K16" i="9"/>
  <c r="J16" i="9"/>
  <c r="I16" i="9"/>
  <c r="Q16" i="9" s="1"/>
  <c r="H16" i="9"/>
  <c r="R16" i="9" s="1"/>
  <c r="G16" i="9"/>
  <c r="F16" i="9"/>
  <c r="C16" i="9"/>
  <c r="B16" i="9"/>
  <c r="S15" i="9"/>
  <c r="R15" i="9"/>
  <c r="Q15" i="9"/>
  <c r="P15" i="9"/>
  <c r="E15" i="9"/>
  <c r="S14" i="9"/>
  <c r="R14" i="9"/>
  <c r="Q14" i="9"/>
  <c r="P14" i="9"/>
  <c r="E14" i="9"/>
  <c r="S13" i="9"/>
  <c r="R13" i="9"/>
  <c r="Q13" i="9"/>
  <c r="P13" i="9"/>
  <c r="E13" i="9"/>
  <c r="U12" i="9"/>
  <c r="S12" i="9"/>
  <c r="R12" i="9"/>
  <c r="Q12" i="9"/>
  <c r="P12" i="9"/>
  <c r="E12" i="9"/>
  <c r="T12" i="9" s="1"/>
  <c r="S11" i="9"/>
  <c r="R11" i="9"/>
  <c r="Q11" i="9"/>
  <c r="P11" i="9"/>
  <c r="E11" i="9"/>
  <c r="S10" i="9"/>
  <c r="R10" i="9"/>
  <c r="Q10" i="9"/>
  <c r="P10" i="9"/>
  <c r="T10" i="9" s="1"/>
  <c r="E10" i="9"/>
  <c r="S9" i="9"/>
  <c r="R9" i="9"/>
  <c r="Q9" i="9"/>
  <c r="P9" i="9"/>
  <c r="E9" i="9"/>
  <c r="U9" i="9" s="1"/>
  <c r="S96" i="8"/>
  <c r="R96" i="8"/>
  <c r="Q96" i="8"/>
  <c r="P96" i="8"/>
  <c r="E96" i="8"/>
  <c r="U96" i="8" s="1"/>
  <c r="S95" i="8"/>
  <c r="R95" i="8"/>
  <c r="Q95" i="8"/>
  <c r="P95" i="8"/>
  <c r="E95" i="8"/>
  <c r="S94" i="8"/>
  <c r="R94" i="8"/>
  <c r="Q94" i="8"/>
  <c r="P94" i="8"/>
  <c r="E94" i="8"/>
  <c r="U94" i="8" s="1"/>
  <c r="U93" i="8"/>
  <c r="S93" i="8"/>
  <c r="R93" i="8"/>
  <c r="Q93" i="8"/>
  <c r="P93" i="8"/>
  <c r="E93" i="8"/>
  <c r="T93" i="8" s="1"/>
  <c r="U92" i="8"/>
  <c r="T92" i="8"/>
  <c r="S92" i="8"/>
  <c r="R92" i="8"/>
  <c r="Q92" i="8"/>
  <c r="P92" i="8"/>
  <c r="E92" i="8"/>
  <c r="S91" i="8"/>
  <c r="R91" i="8"/>
  <c r="Q91" i="8"/>
  <c r="P91" i="8"/>
  <c r="E91" i="8"/>
  <c r="S90" i="8"/>
  <c r="R90" i="8"/>
  <c r="Q90" i="8"/>
  <c r="P90" i="8"/>
  <c r="E90" i="8"/>
  <c r="S89" i="8"/>
  <c r="R89" i="8"/>
  <c r="Q89" i="8"/>
  <c r="P89" i="8"/>
  <c r="E89" i="8"/>
  <c r="T89" i="8" s="1"/>
  <c r="S88" i="8"/>
  <c r="R88" i="8"/>
  <c r="Q88" i="8"/>
  <c r="P88" i="8"/>
  <c r="E88" i="8"/>
  <c r="S86" i="8"/>
  <c r="R86" i="8"/>
  <c r="Q86" i="8"/>
  <c r="P86" i="8"/>
  <c r="E86" i="8"/>
  <c r="O74" i="8"/>
  <c r="N74" i="8"/>
  <c r="M74" i="8"/>
  <c r="L74" i="8"/>
  <c r="K74" i="8"/>
  <c r="J74" i="8"/>
  <c r="I74" i="8"/>
  <c r="H74" i="8"/>
  <c r="G74" i="8"/>
  <c r="F74" i="8"/>
  <c r="C74" i="8"/>
  <c r="B74" i="8"/>
  <c r="O73" i="8"/>
  <c r="N73" i="8"/>
  <c r="M73" i="8"/>
  <c r="Q73" i="8" s="1"/>
  <c r="L73" i="8"/>
  <c r="K73" i="8"/>
  <c r="J73" i="8"/>
  <c r="I73" i="8"/>
  <c r="S73" i="8" s="1"/>
  <c r="H73" i="8"/>
  <c r="R73" i="8" s="1"/>
  <c r="G73" i="8"/>
  <c r="F73" i="8"/>
  <c r="E73" i="8"/>
  <c r="C73" i="8"/>
  <c r="B73" i="8"/>
  <c r="S72" i="8"/>
  <c r="O72" i="8"/>
  <c r="N72" i="8"/>
  <c r="M72" i="8"/>
  <c r="L72" i="8"/>
  <c r="K72" i="8"/>
  <c r="J72" i="8"/>
  <c r="I72" i="8"/>
  <c r="H72" i="8"/>
  <c r="R72" i="8" s="1"/>
  <c r="G72" i="8"/>
  <c r="F72" i="8"/>
  <c r="C72" i="8"/>
  <c r="B72" i="8"/>
  <c r="E72" i="8" s="1"/>
  <c r="S71" i="8"/>
  <c r="R71" i="8"/>
  <c r="Q71" i="8"/>
  <c r="P71" i="8"/>
  <c r="E71" i="8"/>
  <c r="T71" i="8" s="1"/>
  <c r="T70" i="8"/>
  <c r="S70" i="8"/>
  <c r="R70" i="8"/>
  <c r="Q70" i="8"/>
  <c r="P70" i="8"/>
  <c r="E70" i="8"/>
  <c r="O68" i="8"/>
  <c r="N68" i="8"/>
  <c r="M68" i="8"/>
  <c r="L68" i="8"/>
  <c r="K68" i="8"/>
  <c r="J68" i="8"/>
  <c r="I68" i="8"/>
  <c r="H68" i="8"/>
  <c r="G68" i="8"/>
  <c r="F68" i="8"/>
  <c r="C68" i="8"/>
  <c r="B68" i="8"/>
  <c r="O67" i="8"/>
  <c r="N67" i="8"/>
  <c r="M67" i="8"/>
  <c r="L67" i="8"/>
  <c r="K67" i="8"/>
  <c r="J67" i="8"/>
  <c r="I67" i="8"/>
  <c r="S67" i="8" s="1"/>
  <c r="H67" i="8"/>
  <c r="R67" i="8" s="1"/>
  <c r="G67" i="8"/>
  <c r="F67" i="8"/>
  <c r="C67" i="8"/>
  <c r="B67" i="8"/>
  <c r="E67" i="8" s="1"/>
  <c r="U66" i="8"/>
  <c r="S66" i="8"/>
  <c r="R66" i="8"/>
  <c r="Q66" i="8"/>
  <c r="P66" i="8"/>
  <c r="E66" i="8"/>
  <c r="T66" i="8" s="1"/>
  <c r="S65" i="8"/>
  <c r="R65" i="8"/>
  <c r="Q65" i="8"/>
  <c r="P65" i="8"/>
  <c r="E65" i="8"/>
  <c r="U65" i="8" s="1"/>
  <c r="S64" i="8"/>
  <c r="R64" i="8"/>
  <c r="Q64" i="8"/>
  <c r="P64" i="8"/>
  <c r="E64" i="8"/>
  <c r="U63" i="8"/>
  <c r="T63" i="8"/>
  <c r="S63" i="8"/>
  <c r="R63" i="8"/>
  <c r="Q63" i="8"/>
  <c r="P63" i="8"/>
  <c r="E63" i="8"/>
  <c r="T62" i="8"/>
  <c r="S62" i="8"/>
  <c r="R62" i="8"/>
  <c r="Q62" i="8"/>
  <c r="P62" i="8"/>
  <c r="E62" i="8"/>
  <c r="U62" i="8" s="1"/>
  <c r="O60" i="8"/>
  <c r="N60" i="8"/>
  <c r="M60" i="8"/>
  <c r="L60" i="8"/>
  <c r="K60" i="8"/>
  <c r="J60" i="8"/>
  <c r="I60" i="8"/>
  <c r="S60" i="8" s="1"/>
  <c r="H60" i="8"/>
  <c r="R60" i="8" s="1"/>
  <c r="C60" i="8"/>
  <c r="B60" i="8"/>
  <c r="S59" i="8"/>
  <c r="R59" i="8"/>
  <c r="Q59" i="8"/>
  <c r="P59" i="8"/>
  <c r="E59" i="8"/>
  <c r="T59" i="8" s="1"/>
  <c r="S58" i="8"/>
  <c r="R58" i="8"/>
  <c r="Q58" i="8"/>
  <c r="P58" i="8"/>
  <c r="E58" i="8"/>
  <c r="U58" i="8" s="1"/>
  <c r="S57" i="8"/>
  <c r="R57" i="8"/>
  <c r="Q57" i="8"/>
  <c r="P57" i="8"/>
  <c r="E57" i="8"/>
  <c r="S56" i="8"/>
  <c r="R56" i="8"/>
  <c r="Q56" i="8"/>
  <c r="P56" i="8"/>
  <c r="E56" i="8"/>
  <c r="U56" i="8" s="1"/>
  <c r="O54" i="8"/>
  <c r="N54" i="8"/>
  <c r="M54" i="8"/>
  <c r="L54" i="8"/>
  <c r="K54" i="8"/>
  <c r="J54" i="8"/>
  <c r="I54" i="8"/>
  <c r="S54" i="8" s="1"/>
  <c r="H54" i="8"/>
  <c r="G54" i="8"/>
  <c r="F54" i="8"/>
  <c r="C54" i="8"/>
  <c r="B54" i="8"/>
  <c r="S53" i="8"/>
  <c r="R53" i="8"/>
  <c r="Q53" i="8"/>
  <c r="P53" i="8"/>
  <c r="E53" i="8"/>
  <c r="S52" i="8"/>
  <c r="R52" i="8"/>
  <c r="Q52" i="8"/>
  <c r="P52" i="8"/>
  <c r="E52" i="8"/>
  <c r="T51" i="8"/>
  <c r="S51" i="8"/>
  <c r="R51" i="8"/>
  <c r="Q51" i="8"/>
  <c r="P51" i="8"/>
  <c r="E51" i="8"/>
  <c r="U51" i="8" s="1"/>
  <c r="S50" i="8"/>
  <c r="R50" i="8"/>
  <c r="Q50" i="8"/>
  <c r="P50" i="8"/>
  <c r="E50" i="8"/>
  <c r="U50" i="8" s="1"/>
  <c r="U49" i="8"/>
  <c r="S49" i="8"/>
  <c r="R49" i="8"/>
  <c r="Q49" i="8"/>
  <c r="P49" i="8"/>
  <c r="E49" i="8"/>
  <c r="T49" i="8" s="1"/>
  <c r="S48" i="8"/>
  <c r="R48" i="8"/>
  <c r="Q48" i="8"/>
  <c r="P48" i="8"/>
  <c r="E48" i="8"/>
  <c r="T48" i="8" s="1"/>
  <c r="T47" i="8"/>
  <c r="S47" i="8"/>
  <c r="R47" i="8"/>
  <c r="Q47" i="8"/>
  <c r="P47" i="8"/>
  <c r="E47" i="8"/>
  <c r="U47" i="8" s="1"/>
  <c r="S46" i="8"/>
  <c r="R46" i="8"/>
  <c r="Q46" i="8"/>
  <c r="P46" i="8"/>
  <c r="E46" i="8"/>
  <c r="T46" i="8" s="1"/>
  <c r="T45" i="8"/>
  <c r="S45" i="8"/>
  <c r="R45" i="8"/>
  <c r="Q45" i="8"/>
  <c r="P45" i="8"/>
  <c r="E45" i="8"/>
  <c r="U45" i="8" s="1"/>
  <c r="S44" i="8"/>
  <c r="R44" i="8"/>
  <c r="Q44" i="8"/>
  <c r="P44" i="8"/>
  <c r="E44" i="8"/>
  <c r="U43" i="8"/>
  <c r="T43" i="8"/>
  <c r="S43" i="8"/>
  <c r="R43" i="8"/>
  <c r="Q43" i="8"/>
  <c r="P43" i="8"/>
  <c r="E43" i="8"/>
  <c r="O41" i="8"/>
  <c r="N41" i="8"/>
  <c r="M41" i="8"/>
  <c r="L41" i="8"/>
  <c r="K41" i="8"/>
  <c r="J41" i="8"/>
  <c r="I41" i="8"/>
  <c r="S41" i="8" s="1"/>
  <c r="H41" i="8"/>
  <c r="R41" i="8" s="1"/>
  <c r="G41" i="8"/>
  <c r="F41" i="8"/>
  <c r="C41" i="8"/>
  <c r="B41" i="8"/>
  <c r="E41" i="8" s="1"/>
  <c r="U40" i="8"/>
  <c r="S40" i="8"/>
  <c r="R40" i="8"/>
  <c r="Q40" i="8"/>
  <c r="P40" i="8"/>
  <c r="E40" i="8"/>
  <c r="T40" i="8" s="1"/>
  <c r="U39" i="8"/>
  <c r="T39" i="8"/>
  <c r="S39" i="8"/>
  <c r="R39" i="8"/>
  <c r="Q39" i="8"/>
  <c r="P39" i="8"/>
  <c r="E39" i="8"/>
  <c r="S38" i="8"/>
  <c r="R38" i="8"/>
  <c r="Q38" i="8"/>
  <c r="P38" i="8"/>
  <c r="E38" i="8"/>
  <c r="S37" i="8"/>
  <c r="R37" i="8"/>
  <c r="Q37" i="8"/>
  <c r="P37" i="8"/>
  <c r="E37" i="8"/>
  <c r="T37" i="8" s="1"/>
  <c r="T36" i="8"/>
  <c r="S36" i="8"/>
  <c r="R36" i="8"/>
  <c r="Q36" i="8"/>
  <c r="P36" i="8"/>
  <c r="E36" i="8"/>
  <c r="O34" i="8"/>
  <c r="N34" i="8"/>
  <c r="M34" i="8"/>
  <c r="L34" i="8"/>
  <c r="K34" i="8"/>
  <c r="J34" i="8"/>
  <c r="I34" i="8"/>
  <c r="S34" i="8" s="1"/>
  <c r="H34" i="8"/>
  <c r="R34" i="8" s="1"/>
  <c r="G34" i="8"/>
  <c r="F34" i="8"/>
  <c r="C34" i="8"/>
  <c r="B34" i="8"/>
  <c r="S33" i="8"/>
  <c r="R33" i="8"/>
  <c r="Q33" i="8"/>
  <c r="P33" i="8"/>
  <c r="E33" i="8"/>
  <c r="T33" i="8" s="1"/>
  <c r="O31" i="8"/>
  <c r="Q31" i="8" s="1"/>
  <c r="N31" i="8"/>
  <c r="M31" i="8"/>
  <c r="L31" i="8"/>
  <c r="K31" i="8"/>
  <c r="J31" i="8"/>
  <c r="I31" i="8"/>
  <c r="H31" i="8"/>
  <c r="G31" i="8"/>
  <c r="F31" i="8"/>
  <c r="C31" i="8"/>
  <c r="B31" i="8"/>
  <c r="S30" i="8"/>
  <c r="R30" i="8"/>
  <c r="Q30" i="8"/>
  <c r="P30" i="8"/>
  <c r="E30" i="8"/>
  <c r="S29" i="8"/>
  <c r="R29" i="8"/>
  <c r="Q29" i="8"/>
  <c r="P29" i="8"/>
  <c r="E29" i="8"/>
  <c r="T29" i="8" s="1"/>
  <c r="T28" i="8"/>
  <c r="S28" i="8"/>
  <c r="R28" i="8"/>
  <c r="Q28" i="8"/>
  <c r="P28" i="8"/>
  <c r="E28" i="8"/>
  <c r="U28" i="8" s="1"/>
  <c r="S27" i="8"/>
  <c r="R27" i="8"/>
  <c r="Q27" i="8"/>
  <c r="P27" i="8"/>
  <c r="E27" i="8"/>
  <c r="O25" i="8"/>
  <c r="N25" i="8"/>
  <c r="M25" i="8"/>
  <c r="L25" i="8"/>
  <c r="K25" i="8"/>
  <c r="J25" i="8"/>
  <c r="I25" i="8"/>
  <c r="S25" i="8" s="1"/>
  <c r="H25" i="8"/>
  <c r="R25" i="8" s="1"/>
  <c r="G25" i="8"/>
  <c r="F25" i="8"/>
  <c r="C25" i="8"/>
  <c r="B25" i="8"/>
  <c r="E25" i="8" s="1"/>
  <c r="S24" i="8"/>
  <c r="R24" i="8"/>
  <c r="Q24" i="8"/>
  <c r="P24" i="8"/>
  <c r="E24" i="8"/>
  <c r="S23" i="8"/>
  <c r="R23" i="8"/>
  <c r="Q23" i="8"/>
  <c r="P23" i="8"/>
  <c r="E23" i="8"/>
  <c r="U23" i="8" s="1"/>
  <c r="S22" i="8"/>
  <c r="R22" i="8"/>
  <c r="Q22" i="8"/>
  <c r="P22" i="8"/>
  <c r="E22" i="8"/>
  <c r="S21" i="8"/>
  <c r="R21" i="8"/>
  <c r="Q21" i="8"/>
  <c r="P21" i="8"/>
  <c r="E21" i="8"/>
  <c r="S20" i="8"/>
  <c r="R20" i="8"/>
  <c r="Q20" i="8"/>
  <c r="P20" i="8"/>
  <c r="E20" i="8"/>
  <c r="T20" i="8" s="1"/>
  <c r="S19" i="8"/>
  <c r="R19" i="8"/>
  <c r="Q19" i="8"/>
  <c r="P19" i="8"/>
  <c r="E19" i="8"/>
  <c r="U19" i="8" s="1"/>
  <c r="S18" i="8"/>
  <c r="R18" i="8"/>
  <c r="Q18" i="8"/>
  <c r="P18" i="8"/>
  <c r="E18" i="8"/>
  <c r="O16" i="8"/>
  <c r="N16" i="8"/>
  <c r="M16" i="8"/>
  <c r="L16" i="8"/>
  <c r="K16" i="8"/>
  <c r="J16" i="8"/>
  <c r="I16" i="8"/>
  <c r="H16" i="8"/>
  <c r="R16" i="8" s="1"/>
  <c r="G16" i="8"/>
  <c r="F16" i="8"/>
  <c r="C16" i="8"/>
  <c r="E16" i="8" s="1"/>
  <c r="B16" i="8"/>
  <c r="S15" i="8"/>
  <c r="R15" i="8"/>
  <c r="Q15" i="8"/>
  <c r="P15" i="8"/>
  <c r="E15" i="8"/>
  <c r="T15" i="8" s="1"/>
  <c r="S14" i="8"/>
  <c r="R14" i="8"/>
  <c r="Q14" i="8"/>
  <c r="P14" i="8"/>
  <c r="E14" i="8"/>
  <c r="U14" i="8" s="1"/>
  <c r="S13" i="8"/>
  <c r="R13" i="8"/>
  <c r="Q13" i="8"/>
  <c r="P13" i="8"/>
  <c r="E13" i="8"/>
  <c r="T12" i="8"/>
  <c r="S12" i="8"/>
  <c r="R12" i="8"/>
  <c r="Q12" i="8"/>
  <c r="P12" i="8"/>
  <c r="E12" i="8"/>
  <c r="U12" i="8" s="1"/>
  <c r="S11" i="8"/>
  <c r="R11" i="8"/>
  <c r="Q11" i="8"/>
  <c r="P11" i="8"/>
  <c r="E11" i="8"/>
  <c r="U11" i="8" s="1"/>
  <c r="S10" i="8"/>
  <c r="R10" i="8"/>
  <c r="Q10" i="8"/>
  <c r="P10" i="8"/>
  <c r="T10" i="8" s="1"/>
  <c r="E10" i="8"/>
  <c r="S9" i="8"/>
  <c r="R9" i="8"/>
  <c r="Q9" i="8"/>
  <c r="P9" i="8"/>
  <c r="E9" i="8"/>
  <c r="U9" i="8" s="1"/>
  <c r="T96" i="7"/>
  <c r="S96" i="7"/>
  <c r="R96" i="7"/>
  <c r="Q96" i="7"/>
  <c r="P96" i="7"/>
  <c r="E96" i="7"/>
  <c r="S95" i="7"/>
  <c r="R95" i="7"/>
  <c r="Q95" i="7"/>
  <c r="P95" i="7"/>
  <c r="E95" i="7"/>
  <c r="T95" i="7" s="1"/>
  <c r="S94" i="7"/>
  <c r="R94" i="7"/>
  <c r="Q94" i="7"/>
  <c r="P94" i="7"/>
  <c r="E94" i="7"/>
  <c r="U94" i="7" s="1"/>
  <c r="S93" i="7"/>
  <c r="R93" i="7"/>
  <c r="Q93" i="7"/>
  <c r="P93" i="7"/>
  <c r="E93" i="7"/>
  <c r="S92" i="7"/>
  <c r="R92" i="7"/>
  <c r="Q92" i="7"/>
  <c r="P92" i="7"/>
  <c r="E92" i="7"/>
  <c r="U92" i="7" s="1"/>
  <c r="S91" i="7"/>
  <c r="R91" i="7"/>
  <c r="Q91" i="7"/>
  <c r="P91" i="7"/>
  <c r="E91" i="7"/>
  <c r="T91" i="7" s="1"/>
  <c r="S90" i="7"/>
  <c r="R90" i="7"/>
  <c r="Q90" i="7"/>
  <c r="P90" i="7"/>
  <c r="E90" i="7"/>
  <c r="S89" i="7"/>
  <c r="R89" i="7"/>
  <c r="Q89" i="7"/>
  <c r="P89" i="7"/>
  <c r="E89" i="7"/>
  <c r="T89" i="7" s="1"/>
  <c r="S88" i="7"/>
  <c r="R88" i="7"/>
  <c r="Q88" i="7"/>
  <c r="P88" i="7"/>
  <c r="E88" i="7"/>
  <c r="T88" i="7" s="1"/>
  <c r="S86" i="7"/>
  <c r="R86" i="7"/>
  <c r="Q86" i="7"/>
  <c r="P86" i="7"/>
  <c r="E86" i="7"/>
  <c r="T86" i="7" s="1"/>
  <c r="O74" i="7"/>
  <c r="N74" i="7"/>
  <c r="M74" i="7"/>
  <c r="L74" i="7"/>
  <c r="K74" i="7"/>
  <c r="J74" i="7"/>
  <c r="I74" i="7"/>
  <c r="H74" i="7"/>
  <c r="G74" i="7"/>
  <c r="F74" i="7"/>
  <c r="C74" i="7"/>
  <c r="B74" i="7"/>
  <c r="E74" i="7" s="1"/>
  <c r="O73" i="7"/>
  <c r="N73" i="7"/>
  <c r="M73" i="7"/>
  <c r="L73" i="7"/>
  <c r="K73" i="7"/>
  <c r="Q73" i="7" s="1"/>
  <c r="J73" i="7"/>
  <c r="I73" i="7"/>
  <c r="H73" i="7"/>
  <c r="R73" i="7" s="1"/>
  <c r="G73" i="7"/>
  <c r="F73" i="7"/>
  <c r="C73" i="7"/>
  <c r="B73" i="7"/>
  <c r="E73" i="7" s="1"/>
  <c r="O72" i="7"/>
  <c r="N72" i="7"/>
  <c r="M72" i="7"/>
  <c r="L72" i="7"/>
  <c r="K72" i="7"/>
  <c r="J72" i="7"/>
  <c r="I72" i="7"/>
  <c r="S72" i="7" s="1"/>
  <c r="H72" i="7"/>
  <c r="P72" i="7" s="1"/>
  <c r="G72" i="7"/>
  <c r="F72" i="7"/>
  <c r="C72" i="7"/>
  <c r="B72" i="7"/>
  <c r="S71" i="7"/>
  <c r="R71" i="7"/>
  <c r="Q71" i="7"/>
  <c r="P71" i="7"/>
  <c r="E71" i="7"/>
  <c r="T71" i="7" s="1"/>
  <c r="S70" i="7"/>
  <c r="R70" i="7"/>
  <c r="Q70" i="7"/>
  <c r="P70" i="7"/>
  <c r="E70" i="7"/>
  <c r="T70" i="7" s="1"/>
  <c r="O68" i="7"/>
  <c r="N68" i="7"/>
  <c r="M68" i="7"/>
  <c r="L68" i="7"/>
  <c r="K68" i="7"/>
  <c r="J68" i="7"/>
  <c r="I68" i="7"/>
  <c r="H68" i="7"/>
  <c r="G68" i="7"/>
  <c r="F68" i="7"/>
  <c r="C68" i="7"/>
  <c r="B68" i="7"/>
  <c r="O67" i="7"/>
  <c r="N67" i="7"/>
  <c r="M67" i="7"/>
  <c r="L67" i="7"/>
  <c r="K67" i="7"/>
  <c r="J67" i="7"/>
  <c r="I67" i="7"/>
  <c r="S67" i="7" s="1"/>
  <c r="H67" i="7"/>
  <c r="R67" i="7" s="1"/>
  <c r="G67" i="7"/>
  <c r="F67" i="7"/>
  <c r="C67" i="7"/>
  <c r="B67" i="7"/>
  <c r="U66" i="7"/>
  <c r="S66" i="7"/>
  <c r="R66" i="7"/>
  <c r="Q66" i="7"/>
  <c r="P66" i="7"/>
  <c r="E66" i="7"/>
  <c r="T66" i="7" s="1"/>
  <c r="S65" i="7"/>
  <c r="R65" i="7"/>
  <c r="Q65" i="7"/>
  <c r="P65" i="7"/>
  <c r="E65" i="7"/>
  <c r="U65" i="7" s="1"/>
  <c r="S64" i="7"/>
  <c r="R64" i="7"/>
  <c r="Q64" i="7"/>
  <c r="P64" i="7"/>
  <c r="E64" i="7"/>
  <c r="T64" i="7" s="1"/>
  <c r="S63" i="7"/>
  <c r="R63" i="7"/>
  <c r="Q63" i="7"/>
  <c r="P63" i="7"/>
  <c r="E63" i="7"/>
  <c r="U63" i="7" s="1"/>
  <c r="S62" i="7"/>
  <c r="R62" i="7"/>
  <c r="Q62" i="7"/>
  <c r="P62" i="7"/>
  <c r="E62" i="7"/>
  <c r="O60" i="7"/>
  <c r="N60" i="7"/>
  <c r="M60" i="7"/>
  <c r="L60" i="7"/>
  <c r="K60" i="7"/>
  <c r="J60" i="7"/>
  <c r="I60" i="7"/>
  <c r="S60" i="7" s="1"/>
  <c r="H60" i="7"/>
  <c r="R60" i="7" s="1"/>
  <c r="C60" i="7"/>
  <c r="B60" i="7"/>
  <c r="S59" i="7"/>
  <c r="R59" i="7"/>
  <c r="Q59" i="7"/>
  <c r="P59" i="7"/>
  <c r="E59" i="7"/>
  <c r="U59" i="7" s="1"/>
  <c r="S58" i="7"/>
  <c r="R58" i="7"/>
  <c r="Q58" i="7"/>
  <c r="P58" i="7"/>
  <c r="E58" i="7"/>
  <c r="S57" i="7"/>
  <c r="R57" i="7"/>
  <c r="Q57" i="7"/>
  <c r="P57" i="7"/>
  <c r="E57" i="7"/>
  <c r="T57" i="7" s="1"/>
  <c r="S56" i="7"/>
  <c r="R56" i="7"/>
  <c r="Q56" i="7"/>
  <c r="P56" i="7"/>
  <c r="E56" i="7"/>
  <c r="U56" i="7" s="1"/>
  <c r="O54" i="7"/>
  <c r="N54" i="7"/>
  <c r="M54" i="7"/>
  <c r="L54" i="7"/>
  <c r="K54" i="7"/>
  <c r="J54" i="7"/>
  <c r="I54" i="7"/>
  <c r="S54" i="7" s="1"/>
  <c r="H54" i="7"/>
  <c r="R54" i="7" s="1"/>
  <c r="G54" i="7"/>
  <c r="F54" i="7"/>
  <c r="C54" i="7"/>
  <c r="B54" i="7"/>
  <c r="T53" i="7"/>
  <c r="S53" i="7"/>
  <c r="R53" i="7"/>
  <c r="Q53" i="7"/>
  <c r="P53" i="7"/>
  <c r="E53" i="7"/>
  <c r="U53" i="7" s="1"/>
  <c r="S52" i="7"/>
  <c r="R52" i="7"/>
  <c r="Q52" i="7"/>
  <c r="P52" i="7"/>
  <c r="E52" i="7"/>
  <c r="T52" i="7" s="1"/>
  <c r="S51" i="7"/>
  <c r="R51" i="7"/>
  <c r="Q51" i="7"/>
  <c r="P51" i="7"/>
  <c r="E51" i="7"/>
  <c r="T51" i="7" s="1"/>
  <c r="S50" i="7"/>
  <c r="R50" i="7"/>
  <c r="Q50" i="7"/>
  <c r="P50" i="7"/>
  <c r="E50" i="7"/>
  <c r="T49" i="7"/>
  <c r="S49" i="7"/>
  <c r="R49" i="7"/>
  <c r="Q49" i="7"/>
  <c r="P49" i="7"/>
  <c r="E49" i="7"/>
  <c r="U49" i="7" s="1"/>
  <c r="S48" i="7"/>
  <c r="R48" i="7"/>
  <c r="Q48" i="7"/>
  <c r="P48" i="7"/>
  <c r="E48" i="7"/>
  <c r="U48" i="7" s="1"/>
  <c r="S47" i="7"/>
  <c r="R47" i="7"/>
  <c r="Q47" i="7"/>
  <c r="P47" i="7"/>
  <c r="E47" i="7"/>
  <c r="U47" i="7" s="1"/>
  <c r="S46" i="7"/>
  <c r="R46" i="7"/>
  <c r="Q46" i="7"/>
  <c r="P46" i="7"/>
  <c r="E46" i="7"/>
  <c r="U46" i="7" s="1"/>
  <c r="S45" i="7"/>
  <c r="R45" i="7"/>
  <c r="Q45" i="7"/>
  <c r="P45" i="7"/>
  <c r="E45" i="7"/>
  <c r="U45" i="7" s="1"/>
  <c r="S44" i="7"/>
  <c r="R44" i="7"/>
  <c r="Q44" i="7"/>
  <c r="P44" i="7"/>
  <c r="E44" i="7"/>
  <c r="U44" i="7" s="1"/>
  <c r="S43" i="7"/>
  <c r="R43" i="7"/>
  <c r="Q43" i="7"/>
  <c r="P43" i="7"/>
  <c r="E43" i="7"/>
  <c r="O41" i="7"/>
  <c r="N41" i="7"/>
  <c r="M41" i="7"/>
  <c r="L41" i="7"/>
  <c r="K41" i="7"/>
  <c r="J41" i="7"/>
  <c r="I41" i="7"/>
  <c r="S41" i="7" s="1"/>
  <c r="H41" i="7"/>
  <c r="G41" i="7"/>
  <c r="F41" i="7"/>
  <c r="C41" i="7"/>
  <c r="B41" i="7"/>
  <c r="E41" i="7" s="1"/>
  <c r="S40" i="7"/>
  <c r="R40" i="7"/>
  <c r="Q40" i="7"/>
  <c r="P40" i="7"/>
  <c r="E40" i="7"/>
  <c r="U40" i="7" s="1"/>
  <c r="S39" i="7"/>
  <c r="R39" i="7"/>
  <c r="Q39" i="7"/>
  <c r="P39" i="7"/>
  <c r="E39" i="7"/>
  <c r="U39" i="7" s="1"/>
  <c r="S38" i="7"/>
  <c r="R38" i="7"/>
  <c r="Q38" i="7"/>
  <c r="P38" i="7"/>
  <c r="E38" i="7"/>
  <c r="U38" i="7" s="1"/>
  <c r="S37" i="7"/>
  <c r="R37" i="7"/>
  <c r="Q37" i="7"/>
  <c r="P37" i="7"/>
  <c r="E37" i="7"/>
  <c r="S36" i="7"/>
  <c r="R36" i="7"/>
  <c r="Q36" i="7"/>
  <c r="P36" i="7"/>
  <c r="E36" i="7"/>
  <c r="O34" i="7"/>
  <c r="N34" i="7"/>
  <c r="M34" i="7"/>
  <c r="L34" i="7"/>
  <c r="K34" i="7"/>
  <c r="S34" i="7" s="1"/>
  <c r="J34" i="7"/>
  <c r="R34" i="7" s="1"/>
  <c r="I34" i="7"/>
  <c r="H34" i="7"/>
  <c r="G34" i="7"/>
  <c r="F34" i="7"/>
  <c r="C34" i="7"/>
  <c r="B34" i="7"/>
  <c r="E34" i="7" s="1"/>
  <c r="U33" i="7"/>
  <c r="S33" i="7"/>
  <c r="R33" i="7"/>
  <c r="Q33" i="7"/>
  <c r="P33" i="7"/>
  <c r="T33" i="7" s="1"/>
  <c r="E33" i="7"/>
  <c r="O31" i="7"/>
  <c r="N31" i="7"/>
  <c r="M31" i="7"/>
  <c r="L31" i="7"/>
  <c r="K31" i="7"/>
  <c r="J31" i="7"/>
  <c r="I31" i="7"/>
  <c r="H31" i="7"/>
  <c r="G31" i="7"/>
  <c r="F31" i="7"/>
  <c r="C31" i="7"/>
  <c r="B31" i="7"/>
  <c r="E31" i="7" s="1"/>
  <c r="U30" i="7"/>
  <c r="S30" i="7"/>
  <c r="R30" i="7"/>
  <c r="Q30" i="7"/>
  <c r="P30" i="7"/>
  <c r="E30" i="7"/>
  <c r="T30" i="7" s="1"/>
  <c r="S29" i="7"/>
  <c r="R29" i="7"/>
  <c r="Q29" i="7"/>
  <c r="P29" i="7"/>
  <c r="E29" i="7"/>
  <c r="S28" i="7"/>
  <c r="R28" i="7"/>
  <c r="Q28" i="7"/>
  <c r="P28" i="7"/>
  <c r="E28" i="7"/>
  <c r="U28" i="7" s="1"/>
  <c r="U27" i="7"/>
  <c r="S27" i="7"/>
  <c r="R27" i="7"/>
  <c r="Q27" i="7"/>
  <c r="P27" i="7"/>
  <c r="E27" i="7"/>
  <c r="T27" i="7" s="1"/>
  <c r="O25" i="7"/>
  <c r="N25" i="7"/>
  <c r="M25" i="7"/>
  <c r="L25" i="7"/>
  <c r="K25" i="7"/>
  <c r="J25" i="7"/>
  <c r="I25" i="7"/>
  <c r="S25" i="7" s="1"/>
  <c r="H25" i="7"/>
  <c r="G25" i="7"/>
  <c r="F25" i="7"/>
  <c r="C25" i="7"/>
  <c r="B25" i="7"/>
  <c r="E25" i="7" s="1"/>
  <c r="S24" i="7"/>
  <c r="R24" i="7"/>
  <c r="Q24" i="7"/>
  <c r="P24" i="7"/>
  <c r="E24" i="7"/>
  <c r="T24" i="7" s="1"/>
  <c r="S23" i="7"/>
  <c r="R23" i="7"/>
  <c r="Q23" i="7"/>
  <c r="P23" i="7"/>
  <c r="E23" i="7"/>
  <c r="T23" i="7" s="1"/>
  <c r="U22" i="7"/>
  <c r="T22" i="7"/>
  <c r="S22" i="7"/>
  <c r="R22" i="7"/>
  <c r="Q22" i="7"/>
  <c r="P22" i="7"/>
  <c r="E22" i="7"/>
  <c r="U21" i="7"/>
  <c r="T21" i="7"/>
  <c r="S21" i="7"/>
  <c r="R21" i="7"/>
  <c r="Q21" i="7"/>
  <c r="P21" i="7"/>
  <c r="E21" i="7"/>
  <c r="S20" i="7"/>
  <c r="R20" i="7"/>
  <c r="Q20" i="7"/>
  <c r="P20" i="7"/>
  <c r="E20" i="7"/>
  <c r="U20" i="7" s="1"/>
  <c r="U19" i="7"/>
  <c r="T19" i="7"/>
  <c r="S19" i="7"/>
  <c r="R19" i="7"/>
  <c r="Q19" i="7"/>
  <c r="P19" i="7"/>
  <c r="E19" i="7"/>
  <c r="S18" i="7"/>
  <c r="R18" i="7"/>
  <c r="Q18" i="7"/>
  <c r="P18" i="7"/>
  <c r="E18" i="7"/>
  <c r="O16" i="7"/>
  <c r="N16" i="7"/>
  <c r="M16" i="7"/>
  <c r="L16" i="7"/>
  <c r="K16" i="7"/>
  <c r="J16" i="7"/>
  <c r="I16" i="7"/>
  <c r="S16" i="7" s="1"/>
  <c r="H16" i="7"/>
  <c r="R16" i="7" s="1"/>
  <c r="G16" i="7"/>
  <c r="F16" i="7"/>
  <c r="E16" i="7"/>
  <c r="C16" i="7"/>
  <c r="B16" i="7"/>
  <c r="S15" i="7"/>
  <c r="R15" i="7"/>
  <c r="Q15" i="7"/>
  <c r="P15" i="7"/>
  <c r="E15" i="7"/>
  <c r="U15" i="7" s="1"/>
  <c r="S14" i="7"/>
  <c r="R14" i="7"/>
  <c r="Q14" i="7"/>
  <c r="P14" i="7"/>
  <c r="E14" i="7"/>
  <c r="U14" i="7" s="1"/>
  <c r="U13" i="7"/>
  <c r="S13" i="7"/>
  <c r="R13" i="7"/>
  <c r="Q13" i="7"/>
  <c r="P13" i="7"/>
  <c r="E13" i="7"/>
  <c r="T13" i="7" s="1"/>
  <c r="T12" i="7"/>
  <c r="S12" i="7"/>
  <c r="R12" i="7"/>
  <c r="Q12" i="7"/>
  <c r="P12" i="7"/>
  <c r="E12" i="7"/>
  <c r="U12" i="7" s="1"/>
  <c r="S11" i="7"/>
  <c r="R11" i="7"/>
  <c r="Q11" i="7"/>
  <c r="P11" i="7"/>
  <c r="E11" i="7"/>
  <c r="U11" i="7" s="1"/>
  <c r="S10" i="7"/>
  <c r="R10" i="7"/>
  <c r="Q10" i="7"/>
  <c r="P10" i="7"/>
  <c r="E10" i="7"/>
  <c r="U10" i="7" s="1"/>
  <c r="S9" i="7"/>
  <c r="R9" i="7"/>
  <c r="Q9" i="7"/>
  <c r="P9" i="7"/>
  <c r="E9" i="7"/>
  <c r="S96" i="6"/>
  <c r="R96" i="6"/>
  <c r="Q96" i="6"/>
  <c r="U96" i="6" s="1"/>
  <c r="P96" i="6"/>
  <c r="E96" i="6"/>
  <c r="S95" i="6"/>
  <c r="R95" i="6"/>
  <c r="Q95" i="6"/>
  <c r="P95" i="6"/>
  <c r="E95" i="6"/>
  <c r="S94" i="6"/>
  <c r="R94" i="6"/>
  <c r="Q94" i="6"/>
  <c r="P94" i="6"/>
  <c r="E94" i="6"/>
  <c r="U94" i="6" s="1"/>
  <c r="S93" i="6"/>
  <c r="R93" i="6"/>
  <c r="Q93" i="6"/>
  <c r="P93" i="6"/>
  <c r="E93" i="6"/>
  <c r="S92" i="6"/>
  <c r="R92" i="6"/>
  <c r="Q92" i="6"/>
  <c r="P92" i="6"/>
  <c r="E92" i="6"/>
  <c r="U92" i="6" s="1"/>
  <c r="S91" i="6"/>
  <c r="R91" i="6"/>
  <c r="Q91" i="6"/>
  <c r="P91" i="6"/>
  <c r="E91" i="6"/>
  <c r="U91" i="6" s="1"/>
  <c r="S90" i="6"/>
  <c r="R90" i="6"/>
  <c r="Q90" i="6"/>
  <c r="P90" i="6"/>
  <c r="E90" i="6"/>
  <c r="U90" i="6" s="1"/>
  <c r="S89" i="6"/>
  <c r="R89" i="6"/>
  <c r="Q89" i="6"/>
  <c r="P89" i="6"/>
  <c r="E89" i="6"/>
  <c r="T89" i="6" s="1"/>
  <c r="U88" i="6"/>
  <c r="S88" i="6"/>
  <c r="R88" i="6"/>
  <c r="Q88" i="6"/>
  <c r="P88" i="6"/>
  <c r="E88" i="6"/>
  <c r="T88" i="6" s="1"/>
  <c r="S86" i="6"/>
  <c r="R86" i="6"/>
  <c r="Q86" i="6"/>
  <c r="P86" i="6"/>
  <c r="E86" i="6"/>
  <c r="U86" i="6" s="1"/>
  <c r="O74" i="6"/>
  <c r="N74" i="6"/>
  <c r="M74" i="6"/>
  <c r="L74" i="6"/>
  <c r="K74" i="6"/>
  <c r="J74" i="6"/>
  <c r="I74" i="6"/>
  <c r="S74" i="6" s="1"/>
  <c r="H74" i="6"/>
  <c r="R74" i="6" s="1"/>
  <c r="G74" i="6"/>
  <c r="F74" i="6"/>
  <c r="C74" i="6"/>
  <c r="B74" i="6"/>
  <c r="O73" i="6"/>
  <c r="N73" i="6"/>
  <c r="M73" i="6"/>
  <c r="L73" i="6"/>
  <c r="K73" i="6"/>
  <c r="J73" i="6"/>
  <c r="I73" i="6"/>
  <c r="H73" i="6"/>
  <c r="G73" i="6"/>
  <c r="F73" i="6"/>
  <c r="C73" i="6"/>
  <c r="B73" i="6"/>
  <c r="E73" i="6" s="1"/>
  <c r="O72" i="6"/>
  <c r="N72" i="6"/>
  <c r="M72" i="6"/>
  <c r="L72" i="6"/>
  <c r="K72" i="6"/>
  <c r="J72" i="6"/>
  <c r="I72" i="6"/>
  <c r="S72" i="6" s="1"/>
  <c r="H72" i="6"/>
  <c r="P72" i="6" s="1"/>
  <c r="G72" i="6"/>
  <c r="F72" i="6"/>
  <c r="C72" i="6"/>
  <c r="B72" i="6"/>
  <c r="S71" i="6"/>
  <c r="R71" i="6"/>
  <c r="Q71" i="6"/>
  <c r="P71" i="6"/>
  <c r="E71" i="6"/>
  <c r="U71" i="6" s="1"/>
  <c r="S70" i="6"/>
  <c r="R70" i="6"/>
  <c r="Q70" i="6"/>
  <c r="P70" i="6"/>
  <c r="E70" i="6"/>
  <c r="U70" i="6" s="1"/>
  <c r="O68" i="6"/>
  <c r="N68" i="6"/>
  <c r="M68" i="6"/>
  <c r="L68" i="6"/>
  <c r="K68" i="6"/>
  <c r="J68" i="6"/>
  <c r="I68" i="6"/>
  <c r="S68" i="6" s="1"/>
  <c r="H68" i="6"/>
  <c r="G68" i="6"/>
  <c r="F68" i="6"/>
  <c r="C68" i="6"/>
  <c r="B68" i="6"/>
  <c r="O67" i="6"/>
  <c r="N67" i="6"/>
  <c r="M67" i="6"/>
  <c r="L67" i="6"/>
  <c r="K67" i="6"/>
  <c r="J67" i="6"/>
  <c r="I67" i="6"/>
  <c r="S67" i="6" s="1"/>
  <c r="H67" i="6"/>
  <c r="R67" i="6" s="1"/>
  <c r="G67" i="6"/>
  <c r="F67" i="6"/>
  <c r="C67" i="6"/>
  <c r="B67" i="6"/>
  <c r="S66" i="6"/>
  <c r="R66" i="6"/>
  <c r="Q66" i="6"/>
  <c r="P66" i="6"/>
  <c r="E66" i="6"/>
  <c r="U65" i="6"/>
  <c r="S65" i="6"/>
  <c r="R65" i="6"/>
  <c r="Q65" i="6"/>
  <c r="P65" i="6"/>
  <c r="E65" i="6"/>
  <c r="T65" i="6" s="1"/>
  <c r="U64" i="6"/>
  <c r="T64" i="6"/>
  <c r="S64" i="6"/>
  <c r="R64" i="6"/>
  <c r="Q64" i="6"/>
  <c r="P64" i="6"/>
  <c r="E64" i="6"/>
  <c r="S63" i="6"/>
  <c r="R63" i="6"/>
  <c r="Q63" i="6"/>
  <c r="P63" i="6"/>
  <c r="E63" i="6"/>
  <c r="U63" i="6" s="1"/>
  <c r="S62" i="6"/>
  <c r="R62" i="6"/>
  <c r="Q62" i="6"/>
  <c r="P62" i="6"/>
  <c r="E62" i="6"/>
  <c r="U62" i="6" s="1"/>
  <c r="O60" i="6"/>
  <c r="N60" i="6"/>
  <c r="M60" i="6"/>
  <c r="L60" i="6"/>
  <c r="K60" i="6"/>
  <c r="J60" i="6"/>
  <c r="I60" i="6"/>
  <c r="H60" i="6"/>
  <c r="R60" i="6" s="1"/>
  <c r="C60" i="6"/>
  <c r="B60" i="6"/>
  <c r="S59" i="6"/>
  <c r="R59" i="6"/>
  <c r="Q59" i="6"/>
  <c r="P59" i="6"/>
  <c r="E59" i="6"/>
  <c r="S58" i="6"/>
  <c r="R58" i="6"/>
  <c r="Q58" i="6"/>
  <c r="P58" i="6"/>
  <c r="E58" i="6"/>
  <c r="U58" i="6" s="1"/>
  <c r="S57" i="6"/>
  <c r="R57" i="6"/>
  <c r="Q57" i="6"/>
  <c r="P57" i="6"/>
  <c r="E57" i="6"/>
  <c r="U57" i="6" s="1"/>
  <c r="S56" i="6"/>
  <c r="R56" i="6"/>
  <c r="Q56" i="6"/>
  <c r="P56" i="6"/>
  <c r="E56" i="6"/>
  <c r="U56" i="6" s="1"/>
  <c r="S54" i="6"/>
  <c r="O54" i="6"/>
  <c r="N54" i="6"/>
  <c r="M54" i="6"/>
  <c r="L54" i="6"/>
  <c r="K54" i="6"/>
  <c r="J54" i="6"/>
  <c r="I54" i="6"/>
  <c r="H54" i="6"/>
  <c r="R54" i="6" s="1"/>
  <c r="G54" i="6"/>
  <c r="F54" i="6"/>
  <c r="C54" i="6"/>
  <c r="B54" i="6"/>
  <c r="E54" i="6" s="1"/>
  <c r="U53" i="6"/>
  <c r="T53" i="6"/>
  <c r="S53" i="6"/>
  <c r="R53" i="6"/>
  <c r="Q53" i="6"/>
  <c r="P53" i="6"/>
  <c r="E53" i="6"/>
  <c r="U52" i="6"/>
  <c r="S52" i="6"/>
  <c r="R52" i="6"/>
  <c r="Q52" i="6"/>
  <c r="P52" i="6"/>
  <c r="E52" i="6"/>
  <c r="T52" i="6" s="1"/>
  <c r="T51" i="6"/>
  <c r="S51" i="6"/>
  <c r="R51" i="6"/>
  <c r="Q51" i="6"/>
  <c r="P51" i="6"/>
  <c r="E51" i="6"/>
  <c r="U51" i="6" s="1"/>
  <c r="S50" i="6"/>
  <c r="R50" i="6"/>
  <c r="Q50" i="6"/>
  <c r="P50" i="6"/>
  <c r="E50" i="6"/>
  <c r="U49" i="6"/>
  <c r="S49" i="6"/>
  <c r="R49" i="6"/>
  <c r="Q49" i="6"/>
  <c r="P49" i="6"/>
  <c r="E49" i="6"/>
  <c r="T49" i="6" s="1"/>
  <c r="S48" i="6"/>
  <c r="R48" i="6"/>
  <c r="Q48" i="6"/>
  <c r="P48" i="6"/>
  <c r="E48" i="6"/>
  <c r="U48" i="6" s="1"/>
  <c r="S47" i="6"/>
  <c r="R47" i="6"/>
  <c r="Q47" i="6"/>
  <c r="P47" i="6"/>
  <c r="E47" i="6"/>
  <c r="U47" i="6" s="1"/>
  <c r="S46" i="6"/>
  <c r="R46" i="6"/>
  <c r="Q46" i="6"/>
  <c r="P46" i="6"/>
  <c r="E46" i="6"/>
  <c r="T46" i="6" s="1"/>
  <c r="U45" i="6"/>
  <c r="T45" i="6"/>
  <c r="S45" i="6"/>
  <c r="R45" i="6"/>
  <c r="Q45" i="6"/>
  <c r="P45" i="6"/>
  <c r="E45" i="6"/>
  <c r="U44" i="6"/>
  <c r="T44" i="6"/>
  <c r="S44" i="6"/>
  <c r="R44" i="6"/>
  <c r="Q44" i="6"/>
  <c r="P44" i="6"/>
  <c r="E44" i="6"/>
  <c r="S43" i="6"/>
  <c r="R43" i="6"/>
  <c r="Q43" i="6"/>
  <c r="P43" i="6"/>
  <c r="E43" i="6"/>
  <c r="U43" i="6" s="1"/>
  <c r="O41" i="6"/>
  <c r="N41" i="6"/>
  <c r="M41" i="6"/>
  <c r="L41" i="6"/>
  <c r="K41" i="6"/>
  <c r="J41" i="6"/>
  <c r="I41" i="6"/>
  <c r="H41" i="6"/>
  <c r="R41" i="6" s="1"/>
  <c r="G41" i="6"/>
  <c r="F41" i="6"/>
  <c r="C41" i="6"/>
  <c r="B41" i="6"/>
  <c r="E41" i="6" s="1"/>
  <c r="S40" i="6"/>
  <c r="R40" i="6"/>
  <c r="Q40" i="6"/>
  <c r="P40" i="6"/>
  <c r="E40" i="6"/>
  <c r="U40" i="6" s="1"/>
  <c r="S39" i="6"/>
  <c r="R39" i="6"/>
  <c r="Q39" i="6"/>
  <c r="P39" i="6"/>
  <c r="E39" i="6"/>
  <c r="T39" i="6" s="1"/>
  <c r="U38" i="6"/>
  <c r="S38" i="6"/>
  <c r="R38" i="6"/>
  <c r="Q38" i="6"/>
  <c r="P38" i="6"/>
  <c r="E38" i="6"/>
  <c r="T38" i="6" s="1"/>
  <c r="S37" i="6"/>
  <c r="R37" i="6"/>
  <c r="Q37" i="6"/>
  <c r="P37" i="6"/>
  <c r="E37" i="6"/>
  <c r="S36" i="6"/>
  <c r="R36" i="6"/>
  <c r="Q36" i="6"/>
  <c r="P36" i="6"/>
  <c r="E36" i="6"/>
  <c r="U36" i="6" s="1"/>
  <c r="O34" i="6"/>
  <c r="N34" i="6"/>
  <c r="M34" i="6"/>
  <c r="L34" i="6"/>
  <c r="K34" i="6"/>
  <c r="J34" i="6"/>
  <c r="I34" i="6"/>
  <c r="H34" i="6"/>
  <c r="R34" i="6" s="1"/>
  <c r="G34" i="6"/>
  <c r="F34" i="6"/>
  <c r="C34" i="6"/>
  <c r="B34" i="6"/>
  <c r="E34" i="6" s="1"/>
  <c r="S33" i="6"/>
  <c r="R33" i="6"/>
  <c r="Q33" i="6"/>
  <c r="P33" i="6"/>
  <c r="E33" i="6"/>
  <c r="O31" i="6"/>
  <c r="N31" i="6"/>
  <c r="M31" i="6"/>
  <c r="L31" i="6"/>
  <c r="K31" i="6"/>
  <c r="J31" i="6"/>
  <c r="I31" i="6"/>
  <c r="S31" i="6" s="1"/>
  <c r="H31" i="6"/>
  <c r="R31" i="6" s="1"/>
  <c r="G31" i="6"/>
  <c r="F31" i="6"/>
  <c r="C31" i="6"/>
  <c r="B31" i="6"/>
  <c r="S30" i="6"/>
  <c r="R30" i="6"/>
  <c r="Q30" i="6"/>
  <c r="P30" i="6"/>
  <c r="E30" i="6"/>
  <c r="U30" i="6" s="1"/>
  <c r="S29" i="6"/>
  <c r="R29" i="6"/>
  <c r="Q29" i="6"/>
  <c r="P29" i="6"/>
  <c r="E29" i="6"/>
  <c r="S28" i="6"/>
  <c r="R28" i="6"/>
  <c r="Q28" i="6"/>
  <c r="P28" i="6"/>
  <c r="E28" i="6"/>
  <c r="S27" i="6"/>
  <c r="R27" i="6"/>
  <c r="Q27" i="6"/>
  <c r="P27" i="6"/>
  <c r="E27" i="6"/>
  <c r="U27" i="6" s="1"/>
  <c r="O25" i="6"/>
  <c r="N25" i="6"/>
  <c r="M25" i="6"/>
  <c r="L25" i="6"/>
  <c r="K25" i="6"/>
  <c r="J25" i="6"/>
  <c r="I25" i="6"/>
  <c r="S25" i="6" s="1"/>
  <c r="H25" i="6"/>
  <c r="R25" i="6" s="1"/>
  <c r="G25" i="6"/>
  <c r="F25" i="6"/>
  <c r="C25" i="6"/>
  <c r="B25" i="6"/>
  <c r="S24" i="6"/>
  <c r="R24" i="6"/>
  <c r="Q24" i="6"/>
  <c r="P24" i="6"/>
  <c r="E24" i="6"/>
  <c r="U24" i="6" s="1"/>
  <c r="S23" i="6"/>
  <c r="R23" i="6"/>
  <c r="Q23" i="6"/>
  <c r="P23" i="6"/>
  <c r="E23" i="6"/>
  <c r="U23" i="6" s="1"/>
  <c r="U22" i="6"/>
  <c r="S22" i="6"/>
  <c r="R22" i="6"/>
  <c r="Q22" i="6"/>
  <c r="P22" i="6"/>
  <c r="E22" i="6"/>
  <c r="T22" i="6" s="1"/>
  <c r="S21" i="6"/>
  <c r="R21" i="6"/>
  <c r="Q21" i="6"/>
  <c r="P21" i="6"/>
  <c r="E21" i="6"/>
  <c r="U20" i="6"/>
  <c r="S20" i="6"/>
  <c r="R20" i="6"/>
  <c r="Q20" i="6"/>
  <c r="P20" i="6"/>
  <c r="E20" i="6"/>
  <c r="T20" i="6" s="1"/>
  <c r="S19" i="6"/>
  <c r="R19" i="6"/>
  <c r="Q19" i="6"/>
  <c r="P19" i="6"/>
  <c r="E19" i="6"/>
  <c r="U19" i="6" s="1"/>
  <c r="S18" i="6"/>
  <c r="R18" i="6"/>
  <c r="Q18" i="6"/>
  <c r="P18" i="6"/>
  <c r="E18" i="6"/>
  <c r="U18" i="6" s="1"/>
  <c r="O16" i="6"/>
  <c r="N16" i="6"/>
  <c r="M16" i="6"/>
  <c r="L16" i="6"/>
  <c r="K16" i="6"/>
  <c r="J16" i="6"/>
  <c r="I16" i="6"/>
  <c r="Q16" i="6" s="1"/>
  <c r="H16" i="6"/>
  <c r="R16" i="6" s="1"/>
  <c r="G16" i="6"/>
  <c r="F16" i="6"/>
  <c r="C16" i="6"/>
  <c r="B16" i="6"/>
  <c r="S15" i="6"/>
  <c r="R15" i="6"/>
  <c r="Q15" i="6"/>
  <c r="P15" i="6"/>
  <c r="E15" i="6"/>
  <c r="T15" i="6" s="1"/>
  <c r="U14" i="6"/>
  <c r="T14" i="6"/>
  <c r="S14" i="6"/>
  <c r="R14" i="6"/>
  <c r="Q14" i="6"/>
  <c r="P14" i="6"/>
  <c r="E14" i="6"/>
  <c r="S13" i="6"/>
  <c r="R13" i="6"/>
  <c r="Q13" i="6"/>
  <c r="P13" i="6"/>
  <c r="E13" i="6"/>
  <c r="S12" i="6"/>
  <c r="R12" i="6"/>
  <c r="Q12" i="6"/>
  <c r="P12" i="6"/>
  <c r="E12" i="6"/>
  <c r="U12" i="6" s="1"/>
  <c r="S11" i="6"/>
  <c r="R11" i="6"/>
  <c r="Q11" i="6"/>
  <c r="P11" i="6"/>
  <c r="E11" i="6"/>
  <c r="T11" i="6" s="1"/>
  <c r="S10" i="6"/>
  <c r="R10" i="6"/>
  <c r="Q10" i="6"/>
  <c r="P10" i="6"/>
  <c r="E10" i="6"/>
  <c r="U10" i="6" s="1"/>
  <c r="S9" i="6"/>
  <c r="R9" i="6"/>
  <c r="Q9" i="6"/>
  <c r="P9" i="6"/>
  <c r="E9" i="6"/>
  <c r="U9" i="6" s="1"/>
  <c r="U96" i="5"/>
  <c r="T96" i="5"/>
  <c r="S96" i="5"/>
  <c r="R96" i="5"/>
  <c r="Q96" i="5"/>
  <c r="P96" i="5"/>
  <c r="E96" i="5"/>
  <c r="T95" i="5"/>
  <c r="S95" i="5"/>
  <c r="R95" i="5"/>
  <c r="Q95" i="5"/>
  <c r="P95" i="5"/>
  <c r="E95" i="5"/>
  <c r="U95" i="5" s="1"/>
  <c r="S94" i="5"/>
  <c r="R94" i="5"/>
  <c r="Q94" i="5"/>
  <c r="P94" i="5"/>
  <c r="E94" i="5"/>
  <c r="U94" i="5" s="1"/>
  <c r="S93" i="5"/>
  <c r="R93" i="5"/>
  <c r="Q93" i="5"/>
  <c r="P93" i="5"/>
  <c r="T93" i="5" s="1"/>
  <c r="E93" i="5"/>
  <c r="S92" i="5"/>
  <c r="R92" i="5"/>
  <c r="Q92" i="5"/>
  <c r="P92" i="5"/>
  <c r="E92" i="5"/>
  <c r="U92" i="5" s="1"/>
  <c r="S91" i="5"/>
  <c r="R91" i="5"/>
  <c r="Q91" i="5"/>
  <c r="P91" i="5"/>
  <c r="E91" i="5"/>
  <c r="S90" i="5"/>
  <c r="R90" i="5"/>
  <c r="Q90" i="5"/>
  <c r="P90" i="5"/>
  <c r="E90" i="5"/>
  <c r="U90" i="5" s="1"/>
  <c r="U89" i="5"/>
  <c r="T89" i="5"/>
  <c r="S89" i="5"/>
  <c r="R89" i="5"/>
  <c r="Q89" i="5"/>
  <c r="P89" i="5"/>
  <c r="E89" i="5"/>
  <c r="S88" i="5"/>
  <c r="R88" i="5"/>
  <c r="Q88" i="5"/>
  <c r="P88" i="5"/>
  <c r="E88" i="5"/>
  <c r="S86" i="5"/>
  <c r="R86" i="5"/>
  <c r="Q86" i="5"/>
  <c r="P86" i="5"/>
  <c r="E86" i="5"/>
  <c r="U86" i="5" s="1"/>
  <c r="O74" i="5"/>
  <c r="N74" i="5"/>
  <c r="M74" i="5"/>
  <c r="L74" i="5"/>
  <c r="K74" i="5"/>
  <c r="J74" i="5"/>
  <c r="I74" i="5"/>
  <c r="H74" i="5"/>
  <c r="G74" i="5"/>
  <c r="F74" i="5"/>
  <c r="C74" i="5"/>
  <c r="B74" i="5"/>
  <c r="O73" i="5"/>
  <c r="N73" i="5"/>
  <c r="M73" i="5"/>
  <c r="L73" i="5"/>
  <c r="K73" i="5"/>
  <c r="J73" i="5"/>
  <c r="I73" i="5"/>
  <c r="Q73" i="5" s="1"/>
  <c r="H73" i="5"/>
  <c r="R73" i="5" s="1"/>
  <c r="G73" i="5"/>
  <c r="F73" i="5"/>
  <c r="C73" i="5"/>
  <c r="B73" i="5"/>
  <c r="E73" i="5" s="1"/>
  <c r="O72" i="5"/>
  <c r="N72" i="5"/>
  <c r="M72" i="5"/>
  <c r="L72" i="5"/>
  <c r="K72" i="5"/>
  <c r="J72" i="5"/>
  <c r="I72" i="5"/>
  <c r="S72" i="5" s="1"/>
  <c r="H72" i="5"/>
  <c r="R72" i="5" s="1"/>
  <c r="G72" i="5"/>
  <c r="F72" i="5"/>
  <c r="C72" i="5"/>
  <c r="B72" i="5"/>
  <c r="S71" i="5"/>
  <c r="R71" i="5"/>
  <c r="Q71" i="5"/>
  <c r="P71" i="5"/>
  <c r="E71" i="5"/>
  <c r="U71" i="5" s="1"/>
  <c r="T70" i="5"/>
  <c r="S70" i="5"/>
  <c r="R70" i="5"/>
  <c r="Q70" i="5"/>
  <c r="P70" i="5"/>
  <c r="E70" i="5"/>
  <c r="U70" i="5" s="1"/>
  <c r="O68" i="5"/>
  <c r="N68" i="5"/>
  <c r="M68" i="5"/>
  <c r="L68" i="5"/>
  <c r="K68" i="5"/>
  <c r="J68" i="5"/>
  <c r="I68" i="5"/>
  <c r="H68" i="5"/>
  <c r="G68" i="5"/>
  <c r="F68" i="5"/>
  <c r="C68" i="5"/>
  <c r="B68" i="5"/>
  <c r="O67" i="5"/>
  <c r="N67" i="5"/>
  <c r="M67" i="5"/>
  <c r="L67" i="5"/>
  <c r="K67" i="5"/>
  <c r="J67" i="5"/>
  <c r="I67" i="5"/>
  <c r="S67" i="5" s="1"/>
  <c r="H67" i="5"/>
  <c r="R67" i="5" s="1"/>
  <c r="G67" i="5"/>
  <c r="F67" i="5"/>
  <c r="C67" i="5"/>
  <c r="B67" i="5"/>
  <c r="T66" i="5"/>
  <c r="S66" i="5"/>
  <c r="R66" i="5"/>
  <c r="Q66" i="5"/>
  <c r="P66" i="5"/>
  <c r="E66" i="5"/>
  <c r="U66" i="5" s="1"/>
  <c r="S65" i="5"/>
  <c r="R65" i="5"/>
  <c r="Q65" i="5"/>
  <c r="P65" i="5"/>
  <c r="E65" i="5"/>
  <c r="S64" i="5"/>
  <c r="R64" i="5"/>
  <c r="Q64" i="5"/>
  <c r="P64" i="5"/>
  <c r="E64" i="5"/>
  <c r="U63" i="5"/>
  <c r="S63" i="5"/>
  <c r="R63" i="5"/>
  <c r="Q63" i="5"/>
  <c r="P63" i="5"/>
  <c r="E63" i="5"/>
  <c r="T63" i="5" s="1"/>
  <c r="S62" i="5"/>
  <c r="R62" i="5"/>
  <c r="Q62" i="5"/>
  <c r="P62" i="5"/>
  <c r="E62" i="5"/>
  <c r="O60" i="5"/>
  <c r="N60" i="5"/>
  <c r="M60" i="5"/>
  <c r="L60" i="5"/>
  <c r="K60" i="5"/>
  <c r="J60" i="5"/>
  <c r="I60" i="5"/>
  <c r="S60" i="5" s="1"/>
  <c r="H60" i="5"/>
  <c r="C60" i="5"/>
  <c r="B60" i="5"/>
  <c r="E60" i="5" s="1"/>
  <c r="S59" i="5"/>
  <c r="R59" i="5"/>
  <c r="Q59" i="5"/>
  <c r="P59" i="5"/>
  <c r="E59" i="5"/>
  <c r="T59" i="5" s="1"/>
  <c r="T58" i="5"/>
  <c r="S58" i="5"/>
  <c r="R58" i="5"/>
  <c r="Q58" i="5"/>
  <c r="P58" i="5"/>
  <c r="E58" i="5"/>
  <c r="U58" i="5" s="1"/>
  <c r="S57" i="5"/>
  <c r="R57" i="5"/>
  <c r="Q57" i="5"/>
  <c r="P57" i="5"/>
  <c r="E57" i="5"/>
  <c r="S56" i="5"/>
  <c r="R56" i="5"/>
  <c r="Q56" i="5"/>
  <c r="P56" i="5"/>
  <c r="E56" i="5"/>
  <c r="U56" i="5" s="1"/>
  <c r="O54" i="5"/>
  <c r="N54" i="5"/>
  <c r="M54" i="5"/>
  <c r="L54" i="5"/>
  <c r="K54" i="5"/>
  <c r="J54" i="5"/>
  <c r="I54" i="5"/>
  <c r="H54" i="5"/>
  <c r="G54" i="5"/>
  <c r="F54" i="5"/>
  <c r="C54" i="5"/>
  <c r="B54" i="5"/>
  <c r="S53" i="5"/>
  <c r="R53" i="5"/>
  <c r="Q53" i="5"/>
  <c r="P53" i="5"/>
  <c r="E53" i="5"/>
  <c r="U53" i="5" s="1"/>
  <c r="S52" i="5"/>
  <c r="R52" i="5"/>
  <c r="Q52" i="5"/>
  <c r="P52" i="5"/>
  <c r="E52" i="5"/>
  <c r="U52" i="5" s="1"/>
  <c r="U51" i="5"/>
  <c r="T51" i="5"/>
  <c r="S51" i="5"/>
  <c r="R51" i="5"/>
  <c r="Q51" i="5"/>
  <c r="P51" i="5"/>
  <c r="E51" i="5"/>
  <c r="U50" i="5"/>
  <c r="T50" i="5"/>
  <c r="S50" i="5"/>
  <c r="R50" i="5"/>
  <c r="Q50" i="5"/>
  <c r="P50" i="5"/>
  <c r="E50" i="5"/>
  <c r="S49" i="5"/>
  <c r="R49" i="5"/>
  <c r="Q49" i="5"/>
  <c r="P49" i="5"/>
  <c r="E49" i="5"/>
  <c r="U48" i="5"/>
  <c r="S48" i="5"/>
  <c r="R48" i="5"/>
  <c r="Q48" i="5"/>
  <c r="P48" i="5"/>
  <c r="E48" i="5"/>
  <c r="T48" i="5" s="1"/>
  <c r="S47" i="5"/>
  <c r="R47" i="5"/>
  <c r="Q47" i="5"/>
  <c r="P47" i="5"/>
  <c r="E47" i="5"/>
  <c r="U47" i="5" s="1"/>
  <c r="S46" i="5"/>
  <c r="R46" i="5"/>
  <c r="Q46" i="5"/>
  <c r="P46" i="5"/>
  <c r="E46" i="5"/>
  <c r="U46" i="5" s="1"/>
  <c r="U45" i="5"/>
  <c r="S45" i="5"/>
  <c r="R45" i="5"/>
  <c r="Q45" i="5"/>
  <c r="P45" i="5"/>
  <c r="E45" i="5"/>
  <c r="T45" i="5" s="1"/>
  <c r="T44" i="5"/>
  <c r="S44" i="5"/>
  <c r="R44" i="5"/>
  <c r="Q44" i="5"/>
  <c r="P44" i="5"/>
  <c r="E44" i="5"/>
  <c r="U44" i="5" s="1"/>
  <c r="U43" i="5"/>
  <c r="S43" i="5"/>
  <c r="R43" i="5"/>
  <c r="Q43" i="5"/>
  <c r="P43" i="5"/>
  <c r="E43" i="5"/>
  <c r="T43" i="5" s="1"/>
  <c r="O41" i="5"/>
  <c r="N41" i="5"/>
  <c r="M41" i="5"/>
  <c r="L41" i="5"/>
  <c r="K41" i="5"/>
  <c r="J41" i="5"/>
  <c r="I41" i="5"/>
  <c r="S41" i="5" s="1"/>
  <c r="H41" i="5"/>
  <c r="R41" i="5" s="1"/>
  <c r="G41" i="5"/>
  <c r="F41" i="5"/>
  <c r="C41" i="5"/>
  <c r="B41" i="5"/>
  <c r="E41" i="5" s="1"/>
  <c r="S40" i="5"/>
  <c r="R40" i="5"/>
  <c r="Q40" i="5"/>
  <c r="P40" i="5"/>
  <c r="E40" i="5"/>
  <c r="T39" i="5"/>
  <c r="S39" i="5"/>
  <c r="R39" i="5"/>
  <c r="Q39" i="5"/>
  <c r="P39" i="5"/>
  <c r="E39" i="5"/>
  <c r="U39" i="5" s="1"/>
  <c r="S38" i="5"/>
  <c r="R38" i="5"/>
  <c r="Q38" i="5"/>
  <c r="P38" i="5"/>
  <c r="E38" i="5"/>
  <c r="U38" i="5" s="1"/>
  <c r="S37" i="5"/>
  <c r="R37" i="5"/>
  <c r="Q37" i="5"/>
  <c r="P37" i="5"/>
  <c r="E37" i="5"/>
  <c r="T37" i="5" s="1"/>
  <c r="S36" i="5"/>
  <c r="R36" i="5"/>
  <c r="Q36" i="5"/>
  <c r="P36" i="5"/>
  <c r="E36" i="5"/>
  <c r="U36" i="5" s="1"/>
  <c r="S34" i="5"/>
  <c r="O34" i="5"/>
  <c r="N34" i="5"/>
  <c r="M34" i="5"/>
  <c r="L34" i="5"/>
  <c r="K34" i="5"/>
  <c r="J34" i="5"/>
  <c r="I34" i="5"/>
  <c r="H34" i="5"/>
  <c r="G34" i="5"/>
  <c r="F34" i="5"/>
  <c r="C34" i="5"/>
  <c r="B34" i="5"/>
  <c r="E34" i="5" s="1"/>
  <c r="T33" i="5"/>
  <c r="S33" i="5"/>
  <c r="R33" i="5"/>
  <c r="Q33" i="5"/>
  <c r="U33" i="5" s="1"/>
  <c r="P33" i="5"/>
  <c r="E33" i="5"/>
  <c r="O31" i="5"/>
  <c r="N31" i="5"/>
  <c r="M31" i="5"/>
  <c r="L31" i="5"/>
  <c r="K31" i="5"/>
  <c r="J31" i="5"/>
  <c r="I31" i="5"/>
  <c r="S31" i="5" s="1"/>
  <c r="H31" i="5"/>
  <c r="G31" i="5"/>
  <c r="F31" i="5"/>
  <c r="C31" i="5"/>
  <c r="B31" i="5"/>
  <c r="S30" i="5"/>
  <c r="R30" i="5"/>
  <c r="Q30" i="5"/>
  <c r="P30" i="5"/>
  <c r="E30" i="5"/>
  <c r="T29" i="5"/>
  <c r="S29" i="5"/>
  <c r="R29" i="5"/>
  <c r="Q29" i="5"/>
  <c r="P29" i="5"/>
  <c r="E29" i="5"/>
  <c r="U29" i="5" s="1"/>
  <c r="S28" i="5"/>
  <c r="R28" i="5"/>
  <c r="Q28" i="5"/>
  <c r="P28" i="5"/>
  <c r="E28" i="5"/>
  <c r="U28" i="5" s="1"/>
  <c r="T27" i="5"/>
  <c r="S27" i="5"/>
  <c r="R27" i="5"/>
  <c r="Q27" i="5"/>
  <c r="P27" i="5"/>
  <c r="E27" i="5"/>
  <c r="U27" i="5" s="1"/>
  <c r="O25" i="5"/>
  <c r="N25" i="5"/>
  <c r="M25" i="5"/>
  <c r="L25" i="5"/>
  <c r="K25" i="5"/>
  <c r="J25" i="5"/>
  <c r="I25" i="5"/>
  <c r="H25" i="5"/>
  <c r="G25" i="5"/>
  <c r="F25" i="5"/>
  <c r="C25" i="5"/>
  <c r="B25" i="5"/>
  <c r="S24" i="5"/>
  <c r="R24" i="5"/>
  <c r="Q24" i="5"/>
  <c r="P24" i="5"/>
  <c r="E24" i="5"/>
  <c r="U24" i="5" s="1"/>
  <c r="T23" i="5"/>
  <c r="S23" i="5"/>
  <c r="R23" i="5"/>
  <c r="Q23" i="5"/>
  <c r="P23" i="5"/>
  <c r="E23" i="5"/>
  <c r="U23" i="5" s="1"/>
  <c r="U22" i="5"/>
  <c r="S22" i="5"/>
  <c r="R22" i="5"/>
  <c r="Q22" i="5"/>
  <c r="P22" i="5"/>
  <c r="E22" i="5"/>
  <c r="T22" i="5" s="1"/>
  <c r="S21" i="5"/>
  <c r="R21" i="5"/>
  <c r="Q21" i="5"/>
  <c r="P21" i="5"/>
  <c r="E21" i="5"/>
  <c r="S20" i="5"/>
  <c r="R20" i="5"/>
  <c r="Q20" i="5"/>
  <c r="P20" i="5"/>
  <c r="E20" i="5"/>
  <c r="T20" i="5" s="1"/>
  <c r="U19" i="5"/>
  <c r="T19" i="5"/>
  <c r="S19" i="5"/>
  <c r="R19" i="5"/>
  <c r="Q19" i="5"/>
  <c r="P19" i="5"/>
  <c r="E19" i="5"/>
  <c r="S18" i="5"/>
  <c r="R18" i="5"/>
  <c r="Q18" i="5"/>
  <c r="P18" i="5"/>
  <c r="E18" i="5"/>
  <c r="U18" i="5" s="1"/>
  <c r="O16" i="5"/>
  <c r="N16" i="5"/>
  <c r="M16" i="5"/>
  <c r="L16" i="5"/>
  <c r="K16" i="5"/>
  <c r="J16" i="5"/>
  <c r="R16" i="5" s="1"/>
  <c r="I16" i="5"/>
  <c r="H16" i="5"/>
  <c r="G16" i="5"/>
  <c r="F16" i="5"/>
  <c r="C16" i="5"/>
  <c r="B16" i="5"/>
  <c r="E16" i="5" s="1"/>
  <c r="S15" i="5"/>
  <c r="R15" i="5"/>
  <c r="Q15" i="5"/>
  <c r="P15" i="5"/>
  <c r="E15" i="5"/>
  <c r="U15" i="5" s="1"/>
  <c r="S14" i="5"/>
  <c r="R14" i="5"/>
  <c r="Q14" i="5"/>
  <c r="P14" i="5"/>
  <c r="E14" i="5"/>
  <c r="U14" i="5" s="1"/>
  <c r="S13" i="5"/>
  <c r="R13" i="5"/>
  <c r="Q13" i="5"/>
  <c r="P13" i="5"/>
  <c r="E13" i="5"/>
  <c r="U12" i="5"/>
  <c r="S12" i="5"/>
  <c r="R12" i="5"/>
  <c r="Q12" i="5"/>
  <c r="P12" i="5"/>
  <c r="E12" i="5"/>
  <c r="T12" i="5" s="1"/>
  <c r="U11" i="5"/>
  <c r="T11" i="5"/>
  <c r="S11" i="5"/>
  <c r="R11" i="5"/>
  <c r="Q11" i="5"/>
  <c r="P11" i="5"/>
  <c r="E11" i="5"/>
  <c r="S10" i="5"/>
  <c r="R10" i="5"/>
  <c r="Q10" i="5"/>
  <c r="P10" i="5"/>
  <c r="E10" i="5"/>
  <c r="T10" i="5" s="1"/>
  <c r="S9" i="5"/>
  <c r="R9" i="5"/>
  <c r="Q9" i="5"/>
  <c r="P9" i="5"/>
  <c r="E9" i="5"/>
  <c r="S96" i="4"/>
  <c r="R96" i="4"/>
  <c r="Q96" i="4"/>
  <c r="P96" i="4"/>
  <c r="E96" i="4"/>
  <c r="S95" i="4"/>
  <c r="R95" i="4"/>
  <c r="Q95" i="4"/>
  <c r="P95" i="4"/>
  <c r="E95" i="4"/>
  <c r="T95" i="4" s="1"/>
  <c r="S94" i="4"/>
  <c r="R94" i="4"/>
  <c r="Q94" i="4"/>
  <c r="U94" i="4" s="1"/>
  <c r="P94" i="4"/>
  <c r="T94" i="4" s="1"/>
  <c r="E94" i="4"/>
  <c r="S93" i="4"/>
  <c r="R93" i="4"/>
  <c r="Q93" i="4"/>
  <c r="P93" i="4"/>
  <c r="E93" i="4"/>
  <c r="S92" i="4"/>
  <c r="R92" i="4"/>
  <c r="Q92" i="4"/>
  <c r="P92" i="4"/>
  <c r="E92" i="4"/>
  <c r="T91" i="4"/>
  <c r="S91" i="4"/>
  <c r="R91" i="4"/>
  <c r="Q91" i="4"/>
  <c r="P91" i="4"/>
  <c r="E91" i="4"/>
  <c r="S90" i="4"/>
  <c r="R90" i="4"/>
  <c r="Q90" i="4"/>
  <c r="P90" i="4"/>
  <c r="E90" i="4"/>
  <c r="U90" i="4" s="1"/>
  <c r="S89" i="4"/>
  <c r="R89" i="4"/>
  <c r="Q89" i="4"/>
  <c r="P89" i="4"/>
  <c r="E89" i="4"/>
  <c r="T89" i="4" s="1"/>
  <c r="U88" i="4"/>
  <c r="S88" i="4"/>
  <c r="R88" i="4"/>
  <c r="Q88" i="4"/>
  <c r="P88" i="4"/>
  <c r="E88" i="4"/>
  <c r="T88" i="4" s="1"/>
  <c r="S86" i="4"/>
  <c r="R86" i="4"/>
  <c r="Q86" i="4"/>
  <c r="P86" i="4"/>
  <c r="E86" i="4"/>
  <c r="U86" i="4" s="1"/>
  <c r="O74" i="4"/>
  <c r="N74" i="4"/>
  <c r="M74" i="4"/>
  <c r="L74" i="4"/>
  <c r="K74" i="4"/>
  <c r="J74" i="4"/>
  <c r="I74" i="4"/>
  <c r="H74" i="4"/>
  <c r="G74" i="4"/>
  <c r="F74" i="4"/>
  <c r="C74" i="4"/>
  <c r="B74" i="4"/>
  <c r="E74" i="4" s="1"/>
  <c r="O73" i="4"/>
  <c r="N73" i="4"/>
  <c r="M73" i="4"/>
  <c r="L73" i="4"/>
  <c r="K73" i="4"/>
  <c r="J73" i="4"/>
  <c r="I73" i="4"/>
  <c r="S73" i="4" s="1"/>
  <c r="H73" i="4"/>
  <c r="R73" i="4" s="1"/>
  <c r="G73" i="4"/>
  <c r="F73" i="4"/>
  <c r="C73" i="4"/>
  <c r="E73" i="4" s="1"/>
  <c r="B73" i="4"/>
  <c r="O72" i="4"/>
  <c r="N72" i="4"/>
  <c r="M72" i="4"/>
  <c r="L72" i="4"/>
  <c r="K72" i="4"/>
  <c r="J72" i="4"/>
  <c r="I72" i="4"/>
  <c r="Q72" i="4" s="1"/>
  <c r="H72" i="4"/>
  <c r="P72" i="4" s="1"/>
  <c r="G72" i="4"/>
  <c r="F72" i="4"/>
  <c r="C72" i="4"/>
  <c r="B72" i="4"/>
  <c r="E72" i="4" s="1"/>
  <c r="S71" i="4"/>
  <c r="R71" i="4"/>
  <c r="Q71" i="4"/>
  <c r="P71" i="4"/>
  <c r="E71" i="4"/>
  <c r="T71" i="4" s="1"/>
  <c r="S70" i="4"/>
  <c r="R70" i="4"/>
  <c r="Q70" i="4"/>
  <c r="P70" i="4"/>
  <c r="T70" i="4" s="1"/>
  <c r="E70" i="4"/>
  <c r="O68" i="4"/>
  <c r="N68" i="4"/>
  <c r="M68" i="4"/>
  <c r="L68" i="4"/>
  <c r="K68" i="4"/>
  <c r="J68" i="4"/>
  <c r="I68" i="4"/>
  <c r="H68" i="4"/>
  <c r="G68" i="4"/>
  <c r="F68" i="4"/>
  <c r="C68" i="4"/>
  <c r="B68" i="4"/>
  <c r="S67" i="4"/>
  <c r="O67" i="4"/>
  <c r="N67" i="4"/>
  <c r="M67" i="4"/>
  <c r="L67" i="4"/>
  <c r="K67" i="4"/>
  <c r="J67" i="4"/>
  <c r="I67" i="4"/>
  <c r="H67" i="4"/>
  <c r="R67" i="4" s="1"/>
  <c r="G67" i="4"/>
  <c r="F67" i="4"/>
  <c r="C67" i="4"/>
  <c r="B67" i="4"/>
  <c r="E67" i="4" s="1"/>
  <c r="S66" i="4"/>
  <c r="R66" i="4"/>
  <c r="Q66" i="4"/>
  <c r="P66" i="4"/>
  <c r="E66" i="4"/>
  <c r="T66" i="4" s="1"/>
  <c r="S65" i="4"/>
  <c r="R65" i="4"/>
  <c r="Q65" i="4"/>
  <c r="P65" i="4"/>
  <c r="E65" i="4"/>
  <c r="U65" i="4" s="1"/>
  <c r="S64" i="4"/>
  <c r="R64" i="4"/>
  <c r="Q64" i="4"/>
  <c r="P64" i="4"/>
  <c r="E64" i="4"/>
  <c r="T64" i="4" s="1"/>
  <c r="U63" i="4"/>
  <c r="T63" i="4"/>
  <c r="S63" i="4"/>
  <c r="R63" i="4"/>
  <c r="Q63" i="4"/>
  <c r="P63" i="4"/>
  <c r="E63" i="4"/>
  <c r="U62" i="4"/>
  <c r="T62" i="4"/>
  <c r="S62" i="4"/>
  <c r="R62" i="4"/>
  <c r="Q62" i="4"/>
  <c r="P62" i="4"/>
  <c r="E62" i="4"/>
  <c r="O60" i="4"/>
  <c r="N60" i="4"/>
  <c r="M60" i="4"/>
  <c r="L60" i="4"/>
  <c r="K60" i="4"/>
  <c r="J60" i="4"/>
  <c r="I60" i="4"/>
  <c r="S60" i="4" s="1"/>
  <c r="H60" i="4"/>
  <c r="C60" i="4"/>
  <c r="B60" i="4"/>
  <c r="T59" i="4"/>
  <c r="S59" i="4"/>
  <c r="R59" i="4"/>
  <c r="Q59" i="4"/>
  <c r="P59" i="4"/>
  <c r="E59" i="4"/>
  <c r="U59" i="4" s="1"/>
  <c r="S58" i="4"/>
  <c r="R58" i="4"/>
  <c r="Q58" i="4"/>
  <c r="P58" i="4"/>
  <c r="E58" i="4"/>
  <c r="U58" i="4" s="1"/>
  <c r="S57" i="4"/>
  <c r="R57" i="4"/>
  <c r="Q57" i="4"/>
  <c r="P57" i="4"/>
  <c r="E57" i="4"/>
  <c r="T57" i="4" s="1"/>
  <c r="U56" i="4"/>
  <c r="T56" i="4"/>
  <c r="S56" i="4"/>
  <c r="R56" i="4"/>
  <c r="Q56" i="4"/>
  <c r="P56" i="4"/>
  <c r="E56" i="4"/>
  <c r="O54" i="4"/>
  <c r="N54" i="4"/>
  <c r="M54" i="4"/>
  <c r="L54" i="4"/>
  <c r="K54" i="4"/>
  <c r="J54" i="4"/>
  <c r="I54" i="4"/>
  <c r="H54" i="4"/>
  <c r="R54" i="4" s="1"/>
  <c r="G54" i="4"/>
  <c r="F54" i="4"/>
  <c r="C54" i="4"/>
  <c r="B54" i="4"/>
  <c r="E54" i="4" s="1"/>
  <c r="U53" i="4"/>
  <c r="S53" i="4"/>
  <c r="R53" i="4"/>
  <c r="Q53" i="4"/>
  <c r="P53" i="4"/>
  <c r="E53" i="4"/>
  <c r="T53" i="4" s="1"/>
  <c r="T52" i="4"/>
  <c r="S52" i="4"/>
  <c r="R52" i="4"/>
  <c r="Q52" i="4"/>
  <c r="P52" i="4"/>
  <c r="E52" i="4"/>
  <c r="U52" i="4" s="1"/>
  <c r="T51" i="4"/>
  <c r="S51" i="4"/>
  <c r="R51" i="4"/>
  <c r="Q51" i="4"/>
  <c r="P51" i="4"/>
  <c r="E51" i="4"/>
  <c r="U51" i="4" s="1"/>
  <c r="U50" i="4"/>
  <c r="T50" i="4"/>
  <c r="S50" i="4"/>
  <c r="R50" i="4"/>
  <c r="Q50" i="4"/>
  <c r="P50" i="4"/>
  <c r="E50" i="4"/>
  <c r="S49" i="4"/>
  <c r="R49" i="4"/>
  <c r="Q49" i="4"/>
  <c r="P49" i="4"/>
  <c r="E49" i="4"/>
  <c r="S48" i="4"/>
  <c r="R48" i="4"/>
  <c r="Q48" i="4"/>
  <c r="P48" i="4"/>
  <c r="E48" i="4"/>
  <c r="S47" i="4"/>
  <c r="R47" i="4"/>
  <c r="Q47" i="4"/>
  <c r="P47" i="4"/>
  <c r="E47" i="4"/>
  <c r="U47" i="4" s="1"/>
  <c r="U46" i="4"/>
  <c r="S46" i="4"/>
  <c r="R46" i="4"/>
  <c r="Q46" i="4"/>
  <c r="P46" i="4"/>
  <c r="E46" i="4"/>
  <c r="T46" i="4" s="1"/>
  <c r="S45" i="4"/>
  <c r="R45" i="4"/>
  <c r="Q45" i="4"/>
  <c r="P45" i="4"/>
  <c r="E45" i="4"/>
  <c r="U44" i="4"/>
  <c r="S44" i="4"/>
  <c r="R44" i="4"/>
  <c r="Q44" i="4"/>
  <c r="P44" i="4"/>
  <c r="E44" i="4"/>
  <c r="T44" i="4" s="1"/>
  <c r="S43" i="4"/>
  <c r="R43" i="4"/>
  <c r="Q43" i="4"/>
  <c r="P43" i="4"/>
  <c r="E43" i="4"/>
  <c r="U43" i="4" s="1"/>
  <c r="O41" i="4"/>
  <c r="N41" i="4"/>
  <c r="M41" i="4"/>
  <c r="L41" i="4"/>
  <c r="K41" i="4"/>
  <c r="J41" i="4"/>
  <c r="I41" i="4"/>
  <c r="H41" i="4"/>
  <c r="G41" i="4"/>
  <c r="F41" i="4"/>
  <c r="C41" i="4"/>
  <c r="B41" i="4"/>
  <c r="S40" i="4"/>
  <c r="R40" i="4"/>
  <c r="Q40" i="4"/>
  <c r="P40" i="4"/>
  <c r="E40" i="4"/>
  <c r="U40" i="4" s="1"/>
  <c r="S39" i="4"/>
  <c r="R39" i="4"/>
  <c r="Q39" i="4"/>
  <c r="P39" i="4"/>
  <c r="E39" i="4"/>
  <c r="U38" i="4"/>
  <c r="T38" i="4"/>
  <c r="S38" i="4"/>
  <c r="R38" i="4"/>
  <c r="Q38" i="4"/>
  <c r="P38" i="4"/>
  <c r="E38" i="4"/>
  <c r="S37" i="4"/>
  <c r="R37" i="4"/>
  <c r="Q37" i="4"/>
  <c r="P37" i="4"/>
  <c r="E37" i="4"/>
  <c r="S36" i="4"/>
  <c r="R36" i="4"/>
  <c r="Q36" i="4"/>
  <c r="P36" i="4"/>
  <c r="E36" i="4"/>
  <c r="T36" i="4" s="1"/>
  <c r="O34" i="4"/>
  <c r="N34" i="4"/>
  <c r="M34" i="4"/>
  <c r="L34" i="4"/>
  <c r="K34" i="4"/>
  <c r="J34" i="4"/>
  <c r="I34" i="4"/>
  <c r="H34" i="4"/>
  <c r="R34" i="4" s="1"/>
  <c r="G34" i="4"/>
  <c r="F34" i="4"/>
  <c r="C34" i="4"/>
  <c r="B34" i="4"/>
  <c r="E34" i="4" s="1"/>
  <c r="S33" i="4"/>
  <c r="R33" i="4"/>
  <c r="Q33" i="4"/>
  <c r="P33" i="4"/>
  <c r="E33" i="4"/>
  <c r="O31" i="4"/>
  <c r="N31" i="4"/>
  <c r="M31" i="4"/>
  <c r="L31" i="4"/>
  <c r="K31" i="4"/>
  <c r="J31" i="4"/>
  <c r="I31" i="4"/>
  <c r="S31" i="4" s="1"/>
  <c r="H31" i="4"/>
  <c r="R31" i="4" s="1"/>
  <c r="G31" i="4"/>
  <c r="F31" i="4"/>
  <c r="C31" i="4"/>
  <c r="B31" i="4"/>
  <c r="E31" i="4" s="1"/>
  <c r="S30" i="4"/>
  <c r="R30" i="4"/>
  <c r="Q30" i="4"/>
  <c r="P30" i="4"/>
  <c r="E30" i="4"/>
  <c r="S29" i="4"/>
  <c r="R29" i="4"/>
  <c r="Q29" i="4"/>
  <c r="P29" i="4"/>
  <c r="E29" i="4"/>
  <c r="U28" i="4"/>
  <c r="S28" i="4"/>
  <c r="R28" i="4"/>
  <c r="Q28" i="4"/>
  <c r="P28" i="4"/>
  <c r="E28" i="4"/>
  <c r="T28" i="4" s="1"/>
  <c r="T27" i="4"/>
  <c r="S27" i="4"/>
  <c r="R27" i="4"/>
  <c r="Q27" i="4"/>
  <c r="P27" i="4"/>
  <c r="E27" i="4"/>
  <c r="U27" i="4" s="1"/>
  <c r="O25" i="4"/>
  <c r="N25" i="4"/>
  <c r="M25" i="4"/>
  <c r="L25" i="4"/>
  <c r="K25" i="4"/>
  <c r="J25" i="4"/>
  <c r="I25" i="4"/>
  <c r="S25" i="4" s="1"/>
  <c r="H25" i="4"/>
  <c r="R25" i="4" s="1"/>
  <c r="G25" i="4"/>
  <c r="F25" i="4"/>
  <c r="C25" i="4"/>
  <c r="E25" i="4" s="1"/>
  <c r="B25" i="4"/>
  <c r="S24" i="4"/>
  <c r="R24" i="4"/>
  <c r="Q24" i="4"/>
  <c r="P24" i="4"/>
  <c r="E24" i="4"/>
  <c r="U24" i="4" s="1"/>
  <c r="T23" i="4"/>
  <c r="S23" i="4"/>
  <c r="R23" i="4"/>
  <c r="Q23" i="4"/>
  <c r="P23" i="4"/>
  <c r="E23" i="4"/>
  <c r="U23" i="4" s="1"/>
  <c r="S22" i="4"/>
  <c r="R22" i="4"/>
  <c r="Q22" i="4"/>
  <c r="P22" i="4"/>
  <c r="E22" i="4"/>
  <c r="U22" i="4" s="1"/>
  <c r="U21" i="4"/>
  <c r="T21" i="4"/>
  <c r="S21" i="4"/>
  <c r="R21" i="4"/>
  <c r="Q21" i="4"/>
  <c r="P21" i="4"/>
  <c r="E21" i="4"/>
  <c r="S20" i="4"/>
  <c r="R20" i="4"/>
  <c r="Q20" i="4"/>
  <c r="P20" i="4"/>
  <c r="E20" i="4"/>
  <c r="T19" i="4"/>
  <c r="S19" i="4"/>
  <c r="R19" i="4"/>
  <c r="Q19" i="4"/>
  <c r="P19" i="4"/>
  <c r="E19" i="4"/>
  <c r="U19" i="4" s="1"/>
  <c r="S18" i="4"/>
  <c r="R18" i="4"/>
  <c r="Q18" i="4"/>
  <c r="P18" i="4"/>
  <c r="E18" i="4"/>
  <c r="T18" i="4" s="1"/>
  <c r="O16" i="4"/>
  <c r="N16" i="4"/>
  <c r="M16" i="4"/>
  <c r="L16" i="4"/>
  <c r="K16" i="4"/>
  <c r="S16" i="4" s="1"/>
  <c r="J16" i="4"/>
  <c r="I16" i="4"/>
  <c r="H16" i="4"/>
  <c r="R16" i="4" s="1"/>
  <c r="G16" i="4"/>
  <c r="F16" i="4"/>
  <c r="C16" i="4"/>
  <c r="B16" i="4"/>
  <c r="E16" i="4" s="1"/>
  <c r="U15" i="4"/>
  <c r="S15" i="4"/>
  <c r="R15" i="4"/>
  <c r="Q15" i="4"/>
  <c r="P15" i="4"/>
  <c r="E15" i="4"/>
  <c r="T15" i="4" s="1"/>
  <c r="S14" i="4"/>
  <c r="R14" i="4"/>
  <c r="Q14" i="4"/>
  <c r="P14" i="4"/>
  <c r="E14" i="4"/>
  <c r="U14" i="4" s="1"/>
  <c r="S13" i="4"/>
  <c r="R13" i="4"/>
  <c r="Q13" i="4"/>
  <c r="P13" i="4"/>
  <c r="E13" i="4"/>
  <c r="S12" i="4"/>
  <c r="R12" i="4"/>
  <c r="Q12" i="4"/>
  <c r="P12" i="4"/>
  <c r="E12" i="4"/>
  <c r="T12" i="4" s="1"/>
  <c r="S11" i="4"/>
  <c r="R11" i="4"/>
  <c r="Q11" i="4"/>
  <c r="P11" i="4"/>
  <c r="E11" i="4"/>
  <c r="U11" i="4" s="1"/>
  <c r="T10" i="4"/>
  <c r="S10" i="4"/>
  <c r="R10" i="4"/>
  <c r="Q10" i="4"/>
  <c r="U10" i="4" s="1"/>
  <c r="P10" i="4"/>
  <c r="E10" i="4"/>
  <c r="S9" i="4"/>
  <c r="R9" i="4"/>
  <c r="Q9" i="4"/>
  <c r="P9" i="4"/>
  <c r="E9" i="4"/>
  <c r="S96" i="3"/>
  <c r="R96" i="3"/>
  <c r="Q96" i="3"/>
  <c r="P96" i="3"/>
  <c r="E96" i="3"/>
  <c r="S95" i="3"/>
  <c r="R95" i="3"/>
  <c r="Q95" i="3"/>
  <c r="P95" i="3"/>
  <c r="E95" i="3"/>
  <c r="S94" i="3"/>
  <c r="R94" i="3"/>
  <c r="Q94" i="3"/>
  <c r="P94" i="3"/>
  <c r="E94" i="3"/>
  <c r="T94" i="3" s="1"/>
  <c r="U93" i="3"/>
  <c r="S93" i="3"/>
  <c r="R93" i="3"/>
  <c r="Q93" i="3"/>
  <c r="P93" i="3"/>
  <c r="E93" i="3"/>
  <c r="T93" i="3" s="1"/>
  <c r="U92" i="3"/>
  <c r="T92" i="3"/>
  <c r="S92" i="3"/>
  <c r="R92" i="3"/>
  <c r="Q92" i="3"/>
  <c r="P92" i="3"/>
  <c r="E92" i="3"/>
  <c r="S91" i="3"/>
  <c r="R91" i="3"/>
  <c r="Q91" i="3"/>
  <c r="P91" i="3"/>
  <c r="E91" i="3"/>
  <c r="U91" i="3" s="1"/>
  <c r="U90" i="3"/>
  <c r="T90" i="3"/>
  <c r="S90" i="3"/>
  <c r="R90" i="3"/>
  <c r="Q90" i="3"/>
  <c r="P90" i="3"/>
  <c r="E90" i="3"/>
  <c r="U89" i="3"/>
  <c r="T89" i="3"/>
  <c r="S89" i="3"/>
  <c r="R89" i="3"/>
  <c r="Q89" i="3"/>
  <c r="P89" i="3"/>
  <c r="E89" i="3"/>
  <c r="S88" i="3"/>
  <c r="R88" i="3"/>
  <c r="Q88" i="3"/>
  <c r="P88" i="3"/>
  <c r="E88" i="3"/>
  <c r="U86" i="3"/>
  <c r="S86" i="3"/>
  <c r="R86" i="3"/>
  <c r="Q86" i="3"/>
  <c r="P86" i="3"/>
  <c r="E86" i="3"/>
  <c r="T86" i="3" s="1"/>
  <c r="O74" i="3"/>
  <c r="N74" i="3"/>
  <c r="M74" i="3"/>
  <c r="L74" i="3"/>
  <c r="K74" i="3"/>
  <c r="J74" i="3"/>
  <c r="I74" i="3"/>
  <c r="H74" i="3"/>
  <c r="G74" i="3"/>
  <c r="F74" i="3"/>
  <c r="C74" i="3"/>
  <c r="B74" i="3"/>
  <c r="O73" i="3"/>
  <c r="N73" i="3"/>
  <c r="M73" i="3"/>
  <c r="L73" i="3"/>
  <c r="K73" i="3"/>
  <c r="J73" i="3"/>
  <c r="I73" i="3"/>
  <c r="S73" i="3" s="1"/>
  <c r="H73" i="3"/>
  <c r="R73" i="3" s="1"/>
  <c r="G73" i="3"/>
  <c r="F73" i="3"/>
  <c r="C73" i="3"/>
  <c r="B73" i="3"/>
  <c r="E73" i="3" s="1"/>
  <c r="O72" i="3"/>
  <c r="N72" i="3"/>
  <c r="M72" i="3"/>
  <c r="L72" i="3"/>
  <c r="K72" i="3"/>
  <c r="J72" i="3"/>
  <c r="I72" i="3"/>
  <c r="S72" i="3" s="1"/>
  <c r="H72" i="3"/>
  <c r="G72" i="3"/>
  <c r="F72" i="3"/>
  <c r="E72" i="3"/>
  <c r="C72" i="3"/>
  <c r="B72" i="3"/>
  <c r="U71" i="3"/>
  <c r="T71" i="3"/>
  <c r="S71" i="3"/>
  <c r="R71" i="3"/>
  <c r="Q71" i="3"/>
  <c r="P71" i="3"/>
  <c r="E71" i="3"/>
  <c r="S70" i="3"/>
  <c r="R70" i="3"/>
  <c r="Q70" i="3"/>
  <c r="P70" i="3"/>
  <c r="E70" i="3"/>
  <c r="T70" i="3" s="1"/>
  <c r="S68" i="3"/>
  <c r="O68" i="3"/>
  <c r="N68" i="3"/>
  <c r="M68" i="3"/>
  <c r="L68" i="3"/>
  <c r="K68" i="3"/>
  <c r="J68" i="3"/>
  <c r="I68" i="3"/>
  <c r="H68" i="3"/>
  <c r="R68" i="3" s="1"/>
  <c r="G68" i="3"/>
  <c r="F68" i="3"/>
  <c r="C68" i="3"/>
  <c r="B68" i="3"/>
  <c r="O67" i="3"/>
  <c r="N67" i="3"/>
  <c r="M67" i="3"/>
  <c r="L67" i="3"/>
  <c r="K67" i="3"/>
  <c r="J67" i="3"/>
  <c r="I67" i="3"/>
  <c r="S67" i="3" s="1"/>
  <c r="H67" i="3"/>
  <c r="R67" i="3" s="1"/>
  <c r="G67" i="3"/>
  <c r="F67" i="3"/>
  <c r="E67" i="3"/>
  <c r="C67" i="3"/>
  <c r="B67" i="3"/>
  <c r="U66" i="3"/>
  <c r="T66" i="3"/>
  <c r="S66" i="3"/>
  <c r="R66" i="3"/>
  <c r="Q66" i="3"/>
  <c r="P66" i="3"/>
  <c r="E66" i="3"/>
  <c r="S65" i="3"/>
  <c r="R65" i="3"/>
  <c r="Q65" i="3"/>
  <c r="P65" i="3"/>
  <c r="E65" i="3"/>
  <c r="U64" i="3"/>
  <c r="S64" i="3"/>
  <c r="R64" i="3"/>
  <c r="Q64" i="3"/>
  <c r="P64" i="3"/>
  <c r="E64" i="3"/>
  <c r="T64" i="3" s="1"/>
  <c r="S63" i="3"/>
  <c r="R63" i="3"/>
  <c r="Q63" i="3"/>
  <c r="P63" i="3"/>
  <c r="E63" i="3"/>
  <c r="U63" i="3" s="1"/>
  <c r="T62" i="3"/>
  <c r="S62" i="3"/>
  <c r="R62" i="3"/>
  <c r="Q62" i="3"/>
  <c r="P62" i="3"/>
  <c r="E62" i="3"/>
  <c r="U62" i="3" s="1"/>
  <c r="O60" i="3"/>
  <c r="N60" i="3"/>
  <c r="M60" i="3"/>
  <c r="L60" i="3"/>
  <c r="K60" i="3"/>
  <c r="J60" i="3"/>
  <c r="I60" i="3"/>
  <c r="S60" i="3" s="1"/>
  <c r="H60" i="3"/>
  <c r="R60" i="3" s="1"/>
  <c r="C60" i="3"/>
  <c r="B60" i="3"/>
  <c r="S59" i="3"/>
  <c r="R59" i="3"/>
  <c r="Q59" i="3"/>
  <c r="P59" i="3"/>
  <c r="E59" i="3"/>
  <c r="U59" i="3" s="1"/>
  <c r="S58" i="3"/>
  <c r="R58" i="3"/>
  <c r="Q58" i="3"/>
  <c r="P58" i="3"/>
  <c r="E58" i="3"/>
  <c r="S57" i="3"/>
  <c r="R57" i="3"/>
  <c r="Q57" i="3"/>
  <c r="P57" i="3"/>
  <c r="E57" i="3"/>
  <c r="U56" i="3"/>
  <c r="T56" i="3"/>
  <c r="S56" i="3"/>
  <c r="R56" i="3"/>
  <c r="Q56" i="3"/>
  <c r="P56" i="3"/>
  <c r="E56" i="3"/>
  <c r="O54" i="3"/>
  <c r="N54" i="3"/>
  <c r="M54" i="3"/>
  <c r="L54" i="3"/>
  <c r="K54" i="3"/>
  <c r="J54" i="3"/>
  <c r="I54" i="3"/>
  <c r="H54" i="3"/>
  <c r="R54" i="3" s="1"/>
  <c r="G54" i="3"/>
  <c r="F54" i="3"/>
  <c r="C54" i="3"/>
  <c r="B54" i="3"/>
  <c r="T53" i="3"/>
  <c r="S53" i="3"/>
  <c r="R53" i="3"/>
  <c r="Q53" i="3"/>
  <c r="P53" i="3"/>
  <c r="E53" i="3"/>
  <c r="U53" i="3" s="1"/>
  <c r="S52" i="3"/>
  <c r="R52" i="3"/>
  <c r="Q52" i="3"/>
  <c r="P52" i="3"/>
  <c r="E52" i="3"/>
  <c r="U52" i="3" s="1"/>
  <c r="T51" i="3"/>
  <c r="S51" i="3"/>
  <c r="R51" i="3"/>
  <c r="Q51" i="3"/>
  <c r="P51" i="3"/>
  <c r="E51" i="3"/>
  <c r="U51" i="3" s="1"/>
  <c r="S50" i="3"/>
  <c r="R50" i="3"/>
  <c r="Q50" i="3"/>
  <c r="P50" i="3"/>
  <c r="E50" i="3"/>
  <c r="U49" i="3"/>
  <c r="S49" i="3"/>
  <c r="R49" i="3"/>
  <c r="Q49" i="3"/>
  <c r="P49" i="3"/>
  <c r="E49" i="3"/>
  <c r="T49" i="3" s="1"/>
  <c r="S48" i="3"/>
  <c r="R48" i="3"/>
  <c r="Q48" i="3"/>
  <c r="P48" i="3"/>
  <c r="E48" i="3"/>
  <c r="U48" i="3" s="1"/>
  <c r="S47" i="3"/>
  <c r="R47" i="3"/>
  <c r="Q47" i="3"/>
  <c r="P47" i="3"/>
  <c r="E47" i="3"/>
  <c r="S46" i="3"/>
  <c r="R46" i="3"/>
  <c r="Q46" i="3"/>
  <c r="P46" i="3"/>
  <c r="E46" i="3"/>
  <c r="T45" i="3"/>
  <c r="S45" i="3"/>
  <c r="R45" i="3"/>
  <c r="Q45" i="3"/>
  <c r="P45" i="3"/>
  <c r="E45" i="3"/>
  <c r="U45" i="3" s="1"/>
  <c r="S44" i="3"/>
  <c r="R44" i="3"/>
  <c r="Q44" i="3"/>
  <c r="P44" i="3"/>
  <c r="E44" i="3"/>
  <c r="U44" i="3" s="1"/>
  <c r="T43" i="3"/>
  <c r="S43" i="3"/>
  <c r="R43" i="3"/>
  <c r="Q43" i="3"/>
  <c r="P43" i="3"/>
  <c r="E43" i="3"/>
  <c r="U43" i="3" s="1"/>
  <c r="O41" i="3"/>
  <c r="N41" i="3"/>
  <c r="M41" i="3"/>
  <c r="L41" i="3"/>
  <c r="K41" i="3"/>
  <c r="J41" i="3"/>
  <c r="I41" i="3"/>
  <c r="S41" i="3" s="1"/>
  <c r="H41" i="3"/>
  <c r="G41" i="3"/>
  <c r="F41" i="3"/>
  <c r="C41" i="3"/>
  <c r="E41" i="3" s="1"/>
  <c r="B41" i="3"/>
  <c r="S40" i="3"/>
  <c r="R40" i="3"/>
  <c r="Q40" i="3"/>
  <c r="P40" i="3"/>
  <c r="E40" i="3"/>
  <c r="U40" i="3" s="1"/>
  <c r="T39" i="3"/>
  <c r="S39" i="3"/>
  <c r="R39" i="3"/>
  <c r="Q39" i="3"/>
  <c r="P39" i="3"/>
  <c r="E39" i="3"/>
  <c r="U39" i="3" s="1"/>
  <c r="S38" i="3"/>
  <c r="R38" i="3"/>
  <c r="Q38" i="3"/>
  <c r="P38" i="3"/>
  <c r="E38" i="3"/>
  <c r="S37" i="3"/>
  <c r="R37" i="3"/>
  <c r="Q37" i="3"/>
  <c r="P37" i="3"/>
  <c r="E37" i="3"/>
  <c r="S36" i="3"/>
  <c r="R36" i="3"/>
  <c r="Q36" i="3"/>
  <c r="P36" i="3"/>
  <c r="E36" i="3"/>
  <c r="O34" i="3"/>
  <c r="N34" i="3"/>
  <c r="M34" i="3"/>
  <c r="L34" i="3"/>
  <c r="K34" i="3"/>
  <c r="S34" i="3" s="1"/>
  <c r="J34" i="3"/>
  <c r="I34" i="3"/>
  <c r="H34" i="3"/>
  <c r="G34" i="3"/>
  <c r="F34" i="3"/>
  <c r="C34" i="3"/>
  <c r="B34" i="3"/>
  <c r="E34" i="3" s="1"/>
  <c r="S33" i="3"/>
  <c r="R33" i="3"/>
  <c r="Q33" i="3"/>
  <c r="P33" i="3"/>
  <c r="E33" i="3"/>
  <c r="O31" i="3"/>
  <c r="N31" i="3"/>
  <c r="M31" i="3"/>
  <c r="L31" i="3"/>
  <c r="K31" i="3"/>
  <c r="J31" i="3"/>
  <c r="I31" i="3"/>
  <c r="S31" i="3" s="1"/>
  <c r="H31" i="3"/>
  <c r="R31" i="3" s="1"/>
  <c r="G31" i="3"/>
  <c r="F31" i="3"/>
  <c r="C31" i="3"/>
  <c r="B31" i="3"/>
  <c r="S30" i="3"/>
  <c r="R30" i="3"/>
  <c r="Q30" i="3"/>
  <c r="P30" i="3"/>
  <c r="E30" i="3"/>
  <c r="U29" i="3"/>
  <c r="S29" i="3"/>
  <c r="R29" i="3"/>
  <c r="Q29" i="3"/>
  <c r="P29" i="3"/>
  <c r="E29" i="3"/>
  <c r="T29" i="3" s="1"/>
  <c r="S28" i="3"/>
  <c r="R28" i="3"/>
  <c r="Q28" i="3"/>
  <c r="P28" i="3"/>
  <c r="E28" i="3"/>
  <c r="U28" i="3" s="1"/>
  <c r="U27" i="3"/>
  <c r="S27" i="3"/>
  <c r="R27" i="3"/>
  <c r="Q27" i="3"/>
  <c r="P27" i="3"/>
  <c r="E27" i="3"/>
  <c r="T27" i="3" s="1"/>
  <c r="O25" i="3"/>
  <c r="N25" i="3"/>
  <c r="M25" i="3"/>
  <c r="L25" i="3"/>
  <c r="K25" i="3"/>
  <c r="J25" i="3"/>
  <c r="I25" i="3"/>
  <c r="S25" i="3" s="1"/>
  <c r="H25" i="3"/>
  <c r="R25" i="3" s="1"/>
  <c r="G25" i="3"/>
  <c r="F25" i="3"/>
  <c r="C25" i="3"/>
  <c r="B25" i="3"/>
  <c r="E25" i="3" s="1"/>
  <c r="U24" i="3"/>
  <c r="T24" i="3"/>
  <c r="S24" i="3"/>
  <c r="R24" i="3"/>
  <c r="Q24" i="3"/>
  <c r="P24" i="3"/>
  <c r="E24" i="3"/>
  <c r="S23" i="3"/>
  <c r="R23" i="3"/>
  <c r="Q23" i="3"/>
  <c r="P23" i="3"/>
  <c r="E23" i="3"/>
  <c r="U23" i="3" s="1"/>
  <c r="S22" i="3"/>
  <c r="R22" i="3"/>
  <c r="Q22" i="3"/>
  <c r="P22" i="3"/>
  <c r="E22" i="3"/>
  <c r="U22" i="3" s="1"/>
  <c r="S21" i="3"/>
  <c r="R21" i="3"/>
  <c r="Q21" i="3"/>
  <c r="P21" i="3"/>
  <c r="E21" i="3"/>
  <c r="T20" i="3"/>
  <c r="S20" i="3"/>
  <c r="R20" i="3"/>
  <c r="Q20" i="3"/>
  <c r="P20" i="3"/>
  <c r="E20" i="3"/>
  <c r="U20" i="3" s="1"/>
  <c r="S19" i="3"/>
  <c r="R19" i="3"/>
  <c r="Q19" i="3"/>
  <c r="P19" i="3"/>
  <c r="E19" i="3"/>
  <c r="S18" i="3"/>
  <c r="R18" i="3"/>
  <c r="Q18" i="3"/>
  <c r="P18" i="3"/>
  <c r="E18" i="3"/>
  <c r="T18" i="3" s="1"/>
  <c r="O16" i="3"/>
  <c r="N16" i="3"/>
  <c r="M16" i="3"/>
  <c r="L16" i="3"/>
  <c r="K16" i="3"/>
  <c r="S16" i="3" s="1"/>
  <c r="J16" i="3"/>
  <c r="I16" i="3"/>
  <c r="H16" i="3"/>
  <c r="G16" i="3"/>
  <c r="F16" i="3"/>
  <c r="C16" i="3"/>
  <c r="B16" i="3"/>
  <c r="E16" i="3" s="1"/>
  <c r="S15" i="3"/>
  <c r="R15" i="3"/>
  <c r="Q15" i="3"/>
  <c r="P15" i="3"/>
  <c r="E15" i="3"/>
  <c r="T15" i="3" s="1"/>
  <c r="S14" i="3"/>
  <c r="R14" i="3"/>
  <c r="Q14" i="3"/>
  <c r="P14" i="3"/>
  <c r="E14" i="3"/>
  <c r="U14" i="3" s="1"/>
  <c r="S13" i="3"/>
  <c r="R13" i="3"/>
  <c r="Q13" i="3"/>
  <c r="P13" i="3"/>
  <c r="E13" i="3"/>
  <c r="U13" i="3" s="1"/>
  <c r="S12" i="3"/>
  <c r="R12" i="3"/>
  <c r="Q12" i="3"/>
  <c r="P12" i="3"/>
  <c r="E12" i="3"/>
  <c r="T11" i="3"/>
  <c r="S11" i="3"/>
  <c r="R11" i="3"/>
  <c r="Q11" i="3"/>
  <c r="P11" i="3"/>
  <c r="E11" i="3"/>
  <c r="U11" i="3" s="1"/>
  <c r="S10" i="3"/>
  <c r="R10" i="3"/>
  <c r="Q10" i="3"/>
  <c r="U10" i="3" s="1"/>
  <c r="P10" i="3"/>
  <c r="T10" i="3" s="1"/>
  <c r="E10" i="3"/>
  <c r="S9" i="3"/>
  <c r="R9" i="3"/>
  <c r="Q9" i="3"/>
  <c r="P9" i="3"/>
  <c r="E9" i="3"/>
  <c r="S96" i="2"/>
  <c r="R96" i="2"/>
  <c r="Q96" i="2"/>
  <c r="P96" i="2"/>
  <c r="E96" i="2"/>
  <c r="S95" i="2"/>
  <c r="R95" i="2"/>
  <c r="Q95" i="2"/>
  <c r="P95" i="2"/>
  <c r="E95" i="2"/>
  <c r="T95" i="2" s="1"/>
  <c r="S94" i="2"/>
  <c r="R94" i="2"/>
  <c r="Q94" i="2"/>
  <c r="P94" i="2"/>
  <c r="E94" i="2"/>
  <c r="T94" i="2" s="1"/>
  <c r="S93" i="2"/>
  <c r="R93" i="2"/>
  <c r="Q93" i="2"/>
  <c r="P93" i="2"/>
  <c r="E93" i="2"/>
  <c r="U93" i="2" s="1"/>
  <c r="T92" i="2"/>
  <c r="S92" i="2"/>
  <c r="R92" i="2"/>
  <c r="Q92" i="2"/>
  <c r="P92" i="2"/>
  <c r="E92" i="2"/>
  <c r="U92" i="2" s="1"/>
  <c r="S91" i="2"/>
  <c r="R91" i="2"/>
  <c r="Q91" i="2"/>
  <c r="P91" i="2"/>
  <c r="E91" i="2"/>
  <c r="T91" i="2" s="1"/>
  <c r="S90" i="2"/>
  <c r="R90" i="2"/>
  <c r="Q90" i="2"/>
  <c r="P90" i="2"/>
  <c r="E90" i="2"/>
  <c r="S89" i="2"/>
  <c r="R89" i="2"/>
  <c r="Q89" i="2"/>
  <c r="P89" i="2"/>
  <c r="E89" i="2"/>
  <c r="S88" i="2"/>
  <c r="R88" i="2"/>
  <c r="Q88" i="2"/>
  <c r="P88" i="2"/>
  <c r="E88" i="2"/>
  <c r="S86" i="2"/>
  <c r="R86" i="2"/>
  <c r="Q86" i="2"/>
  <c r="P86" i="2"/>
  <c r="E86" i="2"/>
  <c r="T86" i="2" s="1"/>
  <c r="O74" i="2"/>
  <c r="N74" i="2"/>
  <c r="M74" i="2"/>
  <c r="L74" i="2"/>
  <c r="K74" i="2"/>
  <c r="J74" i="2"/>
  <c r="I74" i="2"/>
  <c r="H74" i="2"/>
  <c r="G74" i="2"/>
  <c r="F74" i="2"/>
  <c r="C74" i="2"/>
  <c r="B74" i="2"/>
  <c r="O73" i="2"/>
  <c r="N73" i="2"/>
  <c r="M73" i="2"/>
  <c r="L73" i="2"/>
  <c r="K73" i="2"/>
  <c r="J73" i="2"/>
  <c r="I73" i="2"/>
  <c r="S73" i="2" s="1"/>
  <c r="H73" i="2"/>
  <c r="R73" i="2" s="1"/>
  <c r="G73" i="2"/>
  <c r="F73" i="2"/>
  <c r="C73" i="2"/>
  <c r="B73" i="2"/>
  <c r="E73" i="2" s="1"/>
  <c r="Q72" i="2"/>
  <c r="O72" i="2"/>
  <c r="N72" i="2"/>
  <c r="M72" i="2"/>
  <c r="L72" i="2"/>
  <c r="K72" i="2"/>
  <c r="J72" i="2"/>
  <c r="I72" i="2"/>
  <c r="S72" i="2" s="1"/>
  <c r="H72" i="2"/>
  <c r="R72" i="2" s="1"/>
  <c r="G72" i="2"/>
  <c r="F72" i="2"/>
  <c r="C72" i="2"/>
  <c r="B72" i="2"/>
  <c r="E72" i="2" s="1"/>
  <c r="S71" i="2"/>
  <c r="R71" i="2"/>
  <c r="Q71" i="2"/>
  <c r="P71" i="2"/>
  <c r="E71" i="2"/>
  <c r="U71" i="2" s="1"/>
  <c r="S70" i="2"/>
  <c r="R70" i="2"/>
  <c r="Q70" i="2"/>
  <c r="P70" i="2"/>
  <c r="E70" i="2"/>
  <c r="O68" i="2"/>
  <c r="N68" i="2"/>
  <c r="M68" i="2"/>
  <c r="L68" i="2"/>
  <c r="K68" i="2"/>
  <c r="J68" i="2"/>
  <c r="I68" i="2"/>
  <c r="H68" i="2"/>
  <c r="R68" i="2" s="1"/>
  <c r="G68" i="2"/>
  <c r="F68" i="2"/>
  <c r="C68" i="2"/>
  <c r="B68" i="2"/>
  <c r="O67" i="2"/>
  <c r="N67" i="2"/>
  <c r="M67" i="2"/>
  <c r="L67" i="2"/>
  <c r="K67" i="2"/>
  <c r="J67" i="2"/>
  <c r="I67" i="2"/>
  <c r="S67" i="2" s="1"/>
  <c r="H67" i="2"/>
  <c r="G67" i="2"/>
  <c r="F67" i="2"/>
  <c r="E67" i="2"/>
  <c r="C67" i="2"/>
  <c r="B67" i="2"/>
  <c r="S66" i="2"/>
  <c r="R66" i="2"/>
  <c r="Q66" i="2"/>
  <c r="P66" i="2"/>
  <c r="E66" i="2"/>
  <c r="S65" i="2"/>
  <c r="R65" i="2"/>
  <c r="Q65" i="2"/>
  <c r="P65" i="2"/>
  <c r="E65" i="2"/>
  <c r="S64" i="2"/>
  <c r="R64" i="2"/>
  <c r="Q64" i="2"/>
  <c r="P64" i="2"/>
  <c r="E64" i="2"/>
  <c r="T64" i="2" s="1"/>
  <c r="U63" i="2"/>
  <c r="T63" i="2"/>
  <c r="S63" i="2"/>
  <c r="R63" i="2"/>
  <c r="Q63" i="2"/>
  <c r="P63" i="2"/>
  <c r="E63" i="2"/>
  <c r="S62" i="2"/>
  <c r="R62" i="2"/>
  <c r="Q62" i="2"/>
  <c r="P62" i="2"/>
  <c r="E62" i="2"/>
  <c r="O60" i="2"/>
  <c r="N60" i="2"/>
  <c r="M60" i="2"/>
  <c r="L60" i="2"/>
  <c r="K60" i="2"/>
  <c r="J60" i="2"/>
  <c r="I60" i="2"/>
  <c r="S60" i="2" s="1"/>
  <c r="H60" i="2"/>
  <c r="R60" i="2" s="1"/>
  <c r="C60" i="2"/>
  <c r="B60" i="2"/>
  <c r="S59" i="2"/>
  <c r="R59" i="2"/>
  <c r="Q59" i="2"/>
  <c r="P59" i="2"/>
  <c r="E59" i="2"/>
  <c r="U59" i="2" s="1"/>
  <c r="S58" i="2"/>
  <c r="R58" i="2"/>
  <c r="Q58" i="2"/>
  <c r="P58" i="2"/>
  <c r="E58" i="2"/>
  <c r="U58" i="2" s="1"/>
  <c r="S57" i="2"/>
  <c r="R57" i="2"/>
  <c r="Q57" i="2"/>
  <c r="P57" i="2"/>
  <c r="E57" i="2"/>
  <c r="U57" i="2" s="1"/>
  <c r="S56" i="2"/>
  <c r="R56" i="2"/>
  <c r="Q56" i="2"/>
  <c r="P56" i="2"/>
  <c r="E56" i="2"/>
  <c r="O54" i="2"/>
  <c r="N54" i="2"/>
  <c r="M54" i="2"/>
  <c r="L54" i="2"/>
  <c r="K54" i="2"/>
  <c r="J54" i="2"/>
  <c r="I54" i="2"/>
  <c r="S54" i="2" s="1"/>
  <c r="H54" i="2"/>
  <c r="R54" i="2" s="1"/>
  <c r="G54" i="2"/>
  <c r="F54" i="2"/>
  <c r="C54" i="2"/>
  <c r="B54" i="2"/>
  <c r="S53" i="2"/>
  <c r="R53" i="2"/>
  <c r="Q53" i="2"/>
  <c r="P53" i="2"/>
  <c r="E53" i="2"/>
  <c r="S52" i="2"/>
  <c r="R52" i="2"/>
  <c r="Q52" i="2"/>
  <c r="P52" i="2"/>
  <c r="E52" i="2"/>
  <c r="U51" i="2"/>
  <c r="T51" i="2"/>
  <c r="S51" i="2"/>
  <c r="R51" i="2"/>
  <c r="Q51" i="2"/>
  <c r="P51" i="2"/>
  <c r="E51" i="2"/>
  <c r="U50" i="2"/>
  <c r="T50" i="2"/>
  <c r="S50" i="2"/>
  <c r="R50" i="2"/>
  <c r="Q50" i="2"/>
  <c r="P50" i="2"/>
  <c r="E50" i="2"/>
  <c r="S49" i="2"/>
  <c r="R49" i="2"/>
  <c r="Q49" i="2"/>
  <c r="P49" i="2"/>
  <c r="E49" i="2"/>
  <c r="U49" i="2" s="1"/>
  <c r="S48" i="2"/>
  <c r="R48" i="2"/>
  <c r="Q48" i="2"/>
  <c r="P48" i="2"/>
  <c r="E48" i="2"/>
  <c r="T48" i="2" s="1"/>
  <c r="U47" i="2"/>
  <c r="S47" i="2"/>
  <c r="R47" i="2"/>
  <c r="Q47" i="2"/>
  <c r="P47" i="2"/>
  <c r="E47" i="2"/>
  <c r="T47" i="2" s="1"/>
  <c r="T46" i="2"/>
  <c r="S46" i="2"/>
  <c r="R46" i="2"/>
  <c r="Q46" i="2"/>
  <c r="P46" i="2"/>
  <c r="E46" i="2"/>
  <c r="U46" i="2" s="1"/>
  <c r="S45" i="2"/>
  <c r="R45" i="2"/>
  <c r="Q45" i="2"/>
  <c r="P45" i="2"/>
  <c r="E45" i="2"/>
  <c r="S44" i="2"/>
  <c r="R44" i="2"/>
  <c r="Q44" i="2"/>
  <c r="P44" i="2"/>
  <c r="E44" i="2"/>
  <c r="U43" i="2"/>
  <c r="T43" i="2"/>
  <c r="S43" i="2"/>
  <c r="R43" i="2"/>
  <c r="Q43" i="2"/>
  <c r="P43" i="2"/>
  <c r="E43" i="2"/>
  <c r="O41" i="2"/>
  <c r="N41" i="2"/>
  <c r="M41" i="2"/>
  <c r="L41" i="2"/>
  <c r="K41" i="2"/>
  <c r="J41" i="2"/>
  <c r="I41" i="2"/>
  <c r="H41" i="2"/>
  <c r="R41" i="2" s="1"/>
  <c r="G41" i="2"/>
  <c r="F41" i="2"/>
  <c r="C41" i="2"/>
  <c r="B41" i="2"/>
  <c r="E41" i="2" s="1"/>
  <c r="U40" i="2"/>
  <c r="T40" i="2"/>
  <c r="S40" i="2"/>
  <c r="R40" i="2"/>
  <c r="Q40" i="2"/>
  <c r="P40" i="2"/>
  <c r="E40" i="2"/>
  <c r="S39" i="2"/>
  <c r="R39" i="2"/>
  <c r="Q39" i="2"/>
  <c r="P39" i="2"/>
  <c r="E39" i="2"/>
  <c r="S38" i="2"/>
  <c r="R38" i="2"/>
  <c r="Q38" i="2"/>
  <c r="P38" i="2"/>
  <c r="E38" i="2"/>
  <c r="U38" i="2" s="1"/>
  <c r="T37" i="2"/>
  <c r="S37" i="2"/>
  <c r="R37" i="2"/>
  <c r="Q37" i="2"/>
  <c r="P37" i="2"/>
  <c r="E37" i="2"/>
  <c r="S36" i="2"/>
  <c r="R36" i="2"/>
  <c r="Q36" i="2"/>
  <c r="P36" i="2"/>
  <c r="E36" i="2"/>
  <c r="U36" i="2" s="1"/>
  <c r="O34" i="2"/>
  <c r="N34" i="2"/>
  <c r="M34" i="2"/>
  <c r="L34" i="2"/>
  <c r="K34" i="2"/>
  <c r="J34" i="2"/>
  <c r="I34" i="2"/>
  <c r="S34" i="2" s="1"/>
  <c r="H34" i="2"/>
  <c r="G34" i="2"/>
  <c r="F34" i="2"/>
  <c r="C34" i="2"/>
  <c r="E34" i="2" s="1"/>
  <c r="B34" i="2"/>
  <c r="S33" i="2"/>
  <c r="R33" i="2"/>
  <c r="Q33" i="2"/>
  <c r="U33" i="2" s="1"/>
  <c r="P33" i="2"/>
  <c r="T33" i="2" s="1"/>
  <c r="E33" i="2"/>
  <c r="O31" i="2"/>
  <c r="N31" i="2"/>
  <c r="M31" i="2"/>
  <c r="L31" i="2"/>
  <c r="K31" i="2"/>
  <c r="J31" i="2"/>
  <c r="I31" i="2"/>
  <c r="H31" i="2"/>
  <c r="P31" i="2" s="1"/>
  <c r="G31" i="2"/>
  <c r="F31" i="2"/>
  <c r="C31" i="2"/>
  <c r="B31" i="2"/>
  <c r="E31" i="2" s="1"/>
  <c r="S30" i="2"/>
  <c r="R30" i="2"/>
  <c r="Q30" i="2"/>
  <c r="P30" i="2"/>
  <c r="E30" i="2"/>
  <c r="U30" i="2" s="1"/>
  <c r="S29" i="2"/>
  <c r="R29" i="2"/>
  <c r="Q29" i="2"/>
  <c r="P29" i="2"/>
  <c r="T29" i="2" s="1"/>
  <c r="E29" i="2"/>
  <c r="S28" i="2"/>
  <c r="R28" i="2"/>
  <c r="Q28" i="2"/>
  <c r="P28" i="2"/>
  <c r="E28" i="2"/>
  <c r="S27" i="2"/>
  <c r="R27" i="2"/>
  <c r="Q27" i="2"/>
  <c r="P27" i="2"/>
  <c r="E27" i="2"/>
  <c r="T27" i="2" s="1"/>
  <c r="O25" i="2"/>
  <c r="N25" i="2"/>
  <c r="M25" i="2"/>
  <c r="L25" i="2"/>
  <c r="K25" i="2"/>
  <c r="J25" i="2"/>
  <c r="I25" i="2"/>
  <c r="S25" i="2" s="1"/>
  <c r="H25" i="2"/>
  <c r="R25" i="2" s="1"/>
  <c r="G25" i="2"/>
  <c r="F25" i="2"/>
  <c r="C25" i="2"/>
  <c r="B25" i="2"/>
  <c r="S24" i="2"/>
  <c r="R24" i="2"/>
  <c r="Q24" i="2"/>
  <c r="P24" i="2"/>
  <c r="E24" i="2"/>
  <c r="U23" i="2"/>
  <c r="S23" i="2"/>
  <c r="R23" i="2"/>
  <c r="Q23" i="2"/>
  <c r="P23" i="2"/>
  <c r="E23" i="2"/>
  <c r="T23" i="2" s="1"/>
  <c r="U22" i="2"/>
  <c r="T22" i="2"/>
  <c r="S22" i="2"/>
  <c r="R22" i="2"/>
  <c r="Q22" i="2"/>
  <c r="P22" i="2"/>
  <c r="E22" i="2"/>
  <c r="S21" i="2"/>
  <c r="R21" i="2"/>
  <c r="Q21" i="2"/>
  <c r="P21" i="2"/>
  <c r="E21" i="2"/>
  <c r="U21" i="2" s="1"/>
  <c r="S20" i="2"/>
  <c r="R20" i="2"/>
  <c r="Q20" i="2"/>
  <c r="P20" i="2"/>
  <c r="E20" i="2"/>
  <c r="S19" i="2"/>
  <c r="R19" i="2"/>
  <c r="Q19" i="2"/>
  <c r="P19" i="2"/>
  <c r="E19" i="2"/>
  <c r="T18" i="2"/>
  <c r="S18" i="2"/>
  <c r="R18" i="2"/>
  <c r="Q18" i="2"/>
  <c r="P18" i="2"/>
  <c r="E18" i="2"/>
  <c r="U18" i="2" s="1"/>
  <c r="O16" i="2"/>
  <c r="N16" i="2"/>
  <c r="M16" i="2"/>
  <c r="L16" i="2"/>
  <c r="K16" i="2"/>
  <c r="J16" i="2"/>
  <c r="I16" i="2"/>
  <c r="S16" i="2" s="1"/>
  <c r="H16" i="2"/>
  <c r="G16" i="2"/>
  <c r="F16" i="2"/>
  <c r="C16" i="2"/>
  <c r="E16" i="2" s="1"/>
  <c r="B16" i="2"/>
  <c r="S15" i="2"/>
  <c r="R15" i="2"/>
  <c r="Q15" i="2"/>
  <c r="P15" i="2"/>
  <c r="E15" i="2"/>
  <c r="U15" i="2" s="1"/>
  <c r="S14" i="2"/>
  <c r="R14" i="2"/>
  <c r="Q14" i="2"/>
  <c r="P14" i="2"/>
  <c r="E14" i="2"/>
  <c r="S13" i="2"/>
  <c r="R13" i="2"/>
  <c r="Q13" i="2"/>
  <c r="U13" i="2" s="1"/>
  <c r="P13" i="2"/>
  <c r="E13" i="2"/>
  <c r="S12" i="2"/>
  <c r="R12" i="2"/>
  <c r="Q12" i="2"/>
  <c r="P12" i="2"/>
  <c r="E12" i="2"/>
  <c r="S11" i="2"/>
  <c r="R11" i="2"/>
  <c r="Q11" i="2"/>
  <c r="P11" i="2"/>
  <c r="T11" i="2" s="1"/>
  <c r="E11" i="2"/>
  <c r="U11" i="2" s="1"/>
  <c r="S10" i="2"/>
  <c r="R10" i="2"/>
  <c r="Q10" i="2"/>
  <c r="P10" i="2"/>
  <c r="E10" i="2"/>
  <c r="U10" i="2" s="1"/>
  <c r="S9" i="2"/>
  <c r="R9" i="2"/>
  <c r="Q9" i="2"/>
  <c r="U9" i="2" s="1"/>
  <c r="P9" i="2"/>
  <c r="T9" i="2" s="1"/>
  <c r="E9" i="2"/>
  <c r="S96" i="1"/>
  <c r="R96" i="1"/>
  <c r="Q96" i="1"/>
  <c r="P96" i="1"/>
  <c r="E96" i="1"/>
  <c r="U96" i="1" s="1"/>
  <c r="T95" i="1"/>
  <c r="S95" i="1"/>
  <c r="R95" i="1"/>
  <c r="Q95" i="1"/>
  <c r="P95" i="1"/>
  <c r="E95" i="1"/>
  <c r="U95" i="1" s="1"/>
  <c r="S94" i="1"/>
  <c r="R94" i="1"/>
  <c r="Q94" i="1"/>
  <c r="P94" i="1"/>
  <c r="E94" i="1"/>
  <c r="S93" i="1"/>
  <c r="R93" i="1"/>
  <c r="Q93" i="1"/>
  <c r="P93" i="1"/>
  <c r="E93" i="1"/>
  <c r="U93" i="1" s="1"/>
  <c r="S92" i="1"/>
  <c r="R92" i="1"/>
  <c r="Q92" i="1"/>
  <c r="P92" i="1"/>
  <c r="E92" i="1"/>
  <c r="U91" i="1"/>
  <c r="T91" i="1"/>
  <c r="S91" i="1"/>
  <c r="R91" i="1"/>
  <c r="Q91" i="1"/>
  <c r="P91" i="1"/>
  <c r="E91" i="1"/>
  <c r="T90" i="1"/>
  <c r="S90" i="1"/>
  <c r="R90" i="1"/>
  <c r="Q90" i="1"/>
  <c r="P90" i="1"/>
  <c r="E90" i="1"/>
  <c r="U90" i="1" s="1"/>
  <c r="T89" i="1"/>
  <c r="S89" i="1"/>
  <c r="R89" i="1"/>
  <c r="Q89" i="1"/>
  <c r="U89" i="1" s="1"/>
  <c r="P89" i="1"/>
  <c r="E89" i="1"/>
  <c r="S88" i="1"/>
  <c r="R88" i="1"/>
  <c r="Q88" i="1"/>
  <c r="P88" i="1"/>
  <c r="E88" i="1"/>
  <c r="T86" i="1"/>
  <c r="S86" i="1"/>
  <c r="R86" i="1"/>
  <c r="Q86" i="1"/>
  <c r="P86" i="1"/>
  <c r="E86" i="1"/>
  <c r="U86" i="1" s="1"/>
  <c r="O74" i="1"/>
  <c r="N74" i="1"/>
  <c r="M74" i="1"/>
  <c r="L74" i="1"/>
  <c r="K74" i="1"/>
  <c r="J74" i="1"/>
  <c r="I74" i="1"/>
  <c r="H74" i="1"/>
  <c r="G74" i="1"/>
  <c r="F74" i="1"/>
  <c r="C74" i="1"/>
  <c r="B74" i="1"/>
  <c r="O73" i="1"/>
  <c r="N73" i="1"/>
  <c r="M73" i="1"/>
  <c r="L73" i="1"/>
  <c r="K73" i="1"/>
  <c r="J73" i="1"/>
  <c r="I73" i="1"/>
  <c r="S73" i="1" s="1"/>
  <c r="H73" i="1"/>
  <c r="G73" i="1"/>
  <c r="F73" i="1"/>
  <c r="C73" i="1"/>
  <c r="B73" i="1"/>
  <c r="E73" i="1" s="1"/>
  <c r="O72" i="1"/>
  <c r="N72" i="1"/>
  <c r="M72" i="1"/>
  <c r="L72" i="1"/>
  <c r="K72" i="1"/>
  <c r="J72" i="1"/>
  <c r="I72" i="1"/>
  <c r="S72" i="1" s="1"/>
  <c r="H72" i="1"/>
  <c r="R72" i="1" s="1"/>
  <c r="G72" i="1"/>
  <c r="F72" i="1"/>
  <c r="C72" i="1"/>
  <c r="B72" i="1"/>
  <c r="E72" i="1" s="1"/>
  <c r="S71" i="1"/>
  <c r="R71" i="1"/>
  <c r="Q71" i="1"/>
  <c r="P71" i="1"/>
  <c r="E71" i="1"/>
  <c r="U71" i="1" s="1"/>
  <c r="S70" i="1"/>
  <c r="R70" i="1"/>
  <c r="Q70" i="1"/>
  <c r="P70" i="1"/>
  <c r="E70" i="1"/>
  <c r="T70" i="1" s="1"/>
  <c r="O68" i="1"/>
  <c r="N68" i="1"/>
  <c r="M68" i="1"/>
  <c r="L68" i="1"/>
  <c r="K68" i="1"/>
  <c r="J68" i="1"/>
  <c r="I68" i="1"/>
  <c r="H68" i="1"/>
  <c r="G68" i="1"/>
  <c r="F68" i="1"/>
  <c r="C68" i="1"/>
  <c r="B68" i="1"/>
  <c r="E68" i="1" s="1"/>
  <c r="O67" i="1"/>
  <c r="N67" i="1"/>
  <c r="M67" i="1"/>
  <c r="L67" i="1"/>
  <c r="K67" i="1"/>
  <c r="J67" i="1"/>
  <c r="I67" i="1"/>
  <c r="H67" i="1"/>
  <c r="G67" i="1"/>
  <c r="F67" i="1"/>
  <c r="C67" i="1"/>
  <c r="B67" i="1"/>
  <c r="S66" i="1"/>
  <c r="R66" i="1"/>
  <c r="Q66" i="1"/>
  <c r="P66" i="1"/>
  <c r="E66" i="1"/>
  <c r="T66" i="1" s="1"/>
  <c r="U65" i="1"/>
  <c r="S65" i="1"/>
  <c r="R65" i="1"/>
  <c r="Q65" i="1"/>
  <c r="P65" i="1"/>
  <c r="E65" i="1"/>
  <c r="T65" i="1" s="1"/>
  <c r="S64" i="1"/>
  <c r="R64" i="1"/>
  <c r="Q64" i="1"/>
  <c r="P64" i="1"/>
  <c r="E64" i="1"/>
  <c r="U64" i="1" s="1"/>
  <c r="S63" i="1"/>
  <c r="R63" i="1"/>
  <c r="Q63" i="1"/>
  <c r="P63" i="1"/>
  <c r="E63" i="1"/>
  <c r="S62" i="1"/>
  <c r="R62" i="1"/>
  <c r="Q62" i="1"/>
  <c r="P62" i="1"/>
  <c r="E62" i="1"/>
  <c r="U62" i="1" s="1"/>
  <c r="O60" i="1"/>
  <c r="N60" i="1"/>
  <c r="M60" i="1"/>
  <c r="L60" i="1"/>
  <c r="K60" i="1"/>
  <c r="J60" i="1"/>
  <c r="I60" i="1"/>
  <c r="S60" i="1" s="1"/>
  <c r="H60" i="1"/>
  <c r="R60" i="1" s="1"/>
  <c r="C60" i="1"/>
  <c r="B60" i="1"/>
  <c r="S59" i="1"/>
  <c r="R59" i="1"/>
  <c r="Q59" i="1"/>
  <c r="P59" i="1"/>
  <c r="E59" i="1"/>
  <c r="T59" i="1" s="1"/>
  <c r="U58" i="1"/>
  <c r="T58" i="1"/>
  <c r="S58" i="1"/>
  <c r="R58" i="1"/>
  <c r="Q58" i="1"/>
  <c r="P58" i="1"/>
  <c r="E58" i="1"/>
  <c r="T57" i="1"/>
  <c r="S57" i="1"/>
  <c r="R57" i="1"/>
  <c r="Q57" i="1"/>
  <c r="P57" i="1"/>
  <c r="E57" i="1"/>
  <c r="U57" i="1" s="1"/>
  <c r="U56" i="1"/>
  <c r="T56" i="1"/>
  <c r="S56" i="1"/>
  <c r="R56" i="1"/>
  <c r="Q56" i="1"/>
  <c r="P56" i="1"/>
  <c r="E56" i="1"/>
  <c r="O54" i="1"/>
  <c r="N54" i="1"/>
  <c r="M54" i="1"/>
  <c r="L54" i="1"/>
  <c r="K54" i="1"/>
  <c r="J54" i="1"/>
  <c r="I54" i="1"/>
  <c r="H54" i="1"/>
  <c r="G54" i="1"/>
  <c r="F54" i="1"/>
  <c r="C54" i="1"/>
  <c r="B54" i="1"/>
  <c r="E54" i="1" s="1"/>
  <c r="U53" i="1"/>
  <c r="S53" i="1"/>
  <c r="R53" i="1"/>
  <c r="Q53" i="1"/>
  <c r="P53" i="1"/>
  <c r="E53" i="1"/>
  <c r="T53" i="1" s="1"/>
  <c r="S52" i="1"/>
  <c r="R52" i="1"/>
  <c r="Q52" i="1"/>
  <c r="P52" i="1"/>
  <c r="E52" i="1"/>
  <c r="U52" i="1" s="1"/>
  <c r="S51" i="1"/>
  <c r="R51" i="1"/>
  <c r="Q51" i="1"/>
  <c r="P51" i="1"/>
  <c r="E51" i="1"/>
  <c r="S50" i="1"/>
  <c r="R50" i="1"/>
  <c r="Q50" i="1"/>
  <c r="P50" i="1"/>
  <c r="E50" i="1"/>
  <c r="T50" i="1" s="1"/>
  <c r="U49" i="1"/>
  <c r="T49" i="1"/>
  <c r="S49" i="1"/>
  <c r="R49" i="1"/>
  <c r="Q49" i="1"/>
  <c r="P49" i="1"/>
  <c r="E49" i="1"/>
  <c r="S48" i="1"/>
  <c r="R48" i="1"/>
  <c r="Q48" i="1"/>
  <c r="P48" i="1"/>
  <c r="E48" i="1"/>
  <c r="U48" i="1" s="1"/>
  <c r="S47" i="1"/>
  <c r="R47" i="1"/>
  <c r="Q47" i="1"/>
  <c r="P47" i="1"/>
  <c r="E47" i="1"/>
  <c r="U47" i="1" s="1"/>
  <c r="U46" i="1"/>
  <c r="S46" i="1"/>
  <c r="R46" i="1"/>
  <c r="Q46" i="1"/>
  <c r="P46" i="1"/>
  <c r="E46" i="1"/>
  <c r="T46" i="1" s="1"/>
  <c r="U45" i="1"/>
  <c r="T45" i="1"/>
  <c r="S45" i="1"/>
  <c r="R45" i="1"/>
  <c r="Q45" i="1"/>
  <c r="P45" i="1"/>
  <c r="E45" i="1"/>
  <c r="S44" i="1"/>
  <c r="R44" i="1"/>
  <c r="Q44" i="1"/>
  <c r="P44" i="1"/>
  <c r="E44" i="1"/>
  <c r="T44" i="1" s="1"/>
  <c r="S43" i="1"/>
  <c r="R43" i="1"/>
  <c r="Q43" i="1"/>
  <c r="P43" i="1"/>
  <c r="E43" i="1"/>
  <c r="O41" i="1"/>
  <c r="N41" i="1"/>
  <c r="M41" i="1"/>
  <c r="L41" i="1"/>
  <c r="K41" i="1"/>
  <c r="J41" i="1"/>
  <c r="I41" i="1"/>
  <c r="S41" i="1" s="1"/>
  <c r="H41" i="1"/>
  <c r="R41" i="1" s="1"/>
  <c r="G41" i="1"/>
  <c r="F41" i="1"/>
  <c r="C41" i="1"/>
  <c r="B41" i="1"/>
  <c r="E41" i="1" s="1"/>
  <c r="S40" i="1"/>
  <c r="R40" i="1"/>
  <c r="Q40" i="1"/>
  <c r="P40" i="1"/>
  <c r="E40" i="1"/>
  <c r="U40" i="1" s="1"/>
  <c r="S39" i="1"/>
  <c r="R39" i="1"/>
  <c r="Q39" i="1"/>
  <c r="P39" i="1"/>
  <c r="E39" i="1"/>
  <c r="U39" i="1" s="1"/>
  <c r="T38" i="1"/>
  <c r="S38" i="1"/>
  <c r="R38" i="1"/>
  <c r="Q38" i="1"/>
  <c r="P38" i="1"/>
  <c r="E38" i="1"/>
  <c r="U38" i="1" s="1"/>
  <c r="S37" i="1"/>
  <c r="R37" i="1"/>
  <c r="Q37" i="1"/>
  <c r="U37" i="1" s="1"/>
  <c r="P37" i="1"/>
  <c r="E37" i="1"/>
  <c r="T37" i="1" s="1"/>
  <c r="S36" i="1"/>
  <c r="R36" i="1"/>
  <c r="Q36" i="1"/>
  <c r="P36" i="1"/>
  <c r="T36" i="1" s="1"/>
  <c r="E36" i="1"/>
  <c r="U36" i="1" s="1"/>
  <c r="O34" i="1"/>
  <c r="N34" i="1"/>
  <c r="M34" i="1"/>
  <c r="L34" i="1"/>
  <c r="K34" i="1"/>
  <c r="J34" i="1"/>
  <c r="R34" i="1" s="1"/>
  <c r="I34" i="1"/>
  <c r="S34" i="1" s="1"/>
  <c r="H34" i="1"/>
  <c r="G34" i="1"/>
  <c r="F34" i="1"/>
  <c r="E34" i="1"/>
  <c r="C34" i="1"/>
  <c r="B34" i="1"/>
  <c r="U33" i="1"/>
  <c r="S33" i="1"/>
  <c r="R33" i="1"/>
  <c r="Q33" i="1"/>
  <c r="P33" i="1"/>
  <c r="E33" i="1"/>
  <c r="O31" i="1"/>
  <c r="N31" i="1"/>
  <c r="M31" i="1"/>
  <c r="L31" i="1"/>
  <c r="K31" i="1"/>
  <c r="J31" i="1"/>
  <c r="I31" i="1"/>
  <c r="S31" i="1" s="1"/>
  <c r="H31" i="1"/>
  <c r="G31" i="1"/>
  <c r="F31" i="1"/>
  <c r="C31" i="1"/>
  <c r="E31" i="1" s="1"/>
  <c r="B31" i="1"/>
  <c r="S30" i="1"/>
  <c r="R30" i="1"/>
  <c r="Q30" i="1"/>
  <c r="P30" i="1"/>
  <c r="E30" i="1"/>
  <c r="U30" i="1" s="1"/>
  <c r="S29" i="1"/>
  <c r="R29" i="1"/>
  <c r="Q29" i="1"/>
  <c r="P29" i="1"/>
  <c r="E29" i="1"/>
  <c r="U29" i="1" s="1"/>
  <c r="S28" i="1"/>
  <c r="R28" i="1"/>
  <c r="Q28" i="1"/>
  <c r="P28" i="1"/>
  <c r="E28" i="1"/>
  <c r="U28" i="1" s="1"/>
  <c r="U27" i="1"/>
  <c r="S27" i="1"/>
  <c r="R27" i="1"/>
  <c r="Q27" i="1"/>
  <c r="P27" i="1"/>
  <c r="E27" i="1"/>
  <c r="T27" i="1" s="1"/>
  <c r="O25" i="1"/>
  <c r="N25" i="1"/>
  <c r="M25" i="1"/>
  <c r="L25" i="1"/>
  <c r="K25" i="1"/>
  <c r="J25" i="1"/>
  <c r="R25" i="1" s="1"/>
  <c r="I25" i="1"/>
  <c r="S25" i="1" s="1"/>
  <c r="H25" i="1"/>
  <c r="G25" i="1"/>
  <c r="F25" i="1"/>
  <c r="E25" i="1"/>
  <c r="C25" i="1"/>
  <c r="B25" i="1"/>
  <c r="U24" i="1"/>
  <c r="T24" i="1"/>
  <c r="S24" i="1"/>
  <c r="R24" i="1"/>
  <c r="Q24" i="1"/>
  <c r="P24" i="1"/>
  <c r="E24" i="1"/>
  <c r="S23" i="1"/>
  <c r="R23" i="1"/>
  <c r="Q23" i="1"/>
  <c r="P23" i="1"/>
  <c r="E23" i="1"/>
  <c r="U23" i="1" s="1"/>
  <c r="S22" i="1"/>
  <c r="R22" i="1"/>
  <c r="Q22" i="1"/>
  <c r="P22" i="1"/>
  <c r="E22" i="1"/>
  <c r="T22" i="1" s="1"/>
  <c r="S21" i="1"/>
  <c r="R21" i="1"/>
  <c r="Q21" i="1"/>
  <c r="P21" i="1"/>
  <c r="E21" i="1"/>
  <c r="U21" i="1" s="1"/>
  <c r="S20" i="1"/>
  <c r="R20" i="1"/>
  <c r="Q20" i="1"/>
  <c r="P20" i="1"/>
  <c r="E20" i="1"/>
  <c r="S19" i="1"/>
  <c r="R19" i="1"/>
  <c r="Q19" i="1"/>
  <c r="P19" i="1"/>
  <c r="E19" i="1"/>
  <c r="T19" i="1" s="1"/>
  <c r="S18" i="1"/>
  <c r="R18" i="1"/>
  <c r="Q18" i="1"/>
  <c r="P18" i="1"/>
  <c r="E18" i="1"/>
  <c r="O16" i="1"/>
  <c r="N16" i="1"/>
  <c r="M16" i="1"/>
  <c r="L16" i="1"/>
  <c r="K16" i="1"/>
  <c r="J16" i="1"/>
  <c r="I16" i="1"/>
  <c r="S16" i="1" s="1"/>
  <c r="H16" i="1"/>
  <c r="P16" i="1" s="1"/>
  <c r="G16" i="1"/>
  <c r="F16" i="1"/>
  <c r="C16" i="1"/>
  <c r="B16" i="1"/>
  <c r="S15" i="1"/>
  <c r="R15" i="1"/>
  <c r="Q15" i="1"/>
  <c r="P15" i="1"/>
  <c r="E15" i="1"/>
  <c r="S14" i="1"/>
  <c r="R14" i="1"/>
  <c r="Q14" i="1"/>
  <c r="P14" i="1"/>
  <c r="E14" i="1"/>
  <c r="S13" i="1"/>
  <c r="R13" i="1"/>
  <c r="Q13" i="1"/>
  <c r="U13" i="1" s="1"/>
  <c r="P13" i="1"/>
  <c r="T13" i="1" s="1"/>
  <c r="E13" i="1"/>
  <c r="S12" i="1"/>
  <c r="R12" i="1"/>
  <c r="Q12" i="1"/>
  <c r="P12" i="1"/>
  <c r="E12" i="1"/>
  <c r="U12" i="1" s="1"/>
  <c r="S11" i="1"/>
  <c r="R11" i="1"/>
  <c r="Q11" i="1"/>
  <c r="P11" i="1"/>
  <c r="E11" i="1"/>
  <c r="T10" i="1"/>
  <c r="S10" i="1"/>
  <c r="R10" i="1"/>
  <c r="Q10" i="1"/>
  <c r="U10" i="1" s="1"/>
  <c r="P10" i="1"/>
  <c r="E10" i="1"/>
  <c r="S9" i="1"/>
  <c r="R9" i="1"/>
  <c r="Q9" i="1"/>
  <c r="U9" i="1" s="1"/>
  <c r="P9" i="1"/>
  <c r="T9" i="1" s="1"/>
  <c r="E9" i="1"/>
  <c r="U50" i="7" l="1"/>
  <c r="T50" i="7"/>
  <c r="O114" i="29"/>
  <c r="O115" i="29"/>
  <c r="N115" i="6"/>
  <c r="N114" i="6"/>
  <c r="U88" i="5"/>
  <c r="T88" i="5"/>
  <c r="U21" i="8"/>
  <c r="T21" i="8"/>
  <c r="U30" i="8"/>
  <c r="T30" i="8"/>
  <c r="U90" i="8"/>
  <c r="T90" i="8"/>
  <c r="U14" i="9"/>
  <c r="T14" i="9"/>
  <c r="U40" i="11"/>
  <c r="T40" i="11"/>
  <c r="U9" i="16"/>
  <c r="T9" i="16"/>
  <c r="T45" i="16"/>
  <c r="U45" i="16"/>
  <c r="T38" i="25"/>
  <c r="U38" i="25"/>
  <c r="U14" i="27"/>
  <c r="T14" i="27"/>
  <c r="U38" i="29"/>
  <c r="T38" i="29"/>
  <c r="T27" i="30"/>
  <c r="U27" i="30"/>
  <c r="V114" i="28"/>
  <c r="T59" i="6"/>
  <c r="U59" i="6"/>
  <c r="N114" i="14"/>
  <c r="N115" i="14"/>
  <c r="O115" i="5"/>
  <c r="O114" i="5"/>
  <c r="U12" i="2"/>
  <c r="T12" i="2"/>
  <c r="U62" i="2"/>
  <c r="T62" i="2"/>
  <c r="R72" i="4"/>
  <c r="U49" i="5"/>
  <c r="T49" i="5"/>
  <c r="U65" i="5"/>
  <c r="T65" i="5"/>
  <c r="E25" i="6"/>
  <c r="U28" i="6"/>
  <c r="T28" i="6"/>
  <c r="T95" i="6"/>
  <c r="U95" i="6"/>
  <c r="T10" i="7"/>
  <c r="T18" i="8"/>
  <c r="U18" i="8"/>
  <c r="T11" i="10"/>
  <c r="U11" i="10"/>
  <c r="U22" i="11"/>
  <c r="T22" i="11"/>
  <c r="U15" i="1"/>
  <c r="T15" i="1"/>
  <c r="U39" i="2"/>
  <c r="T39" i="2"/>
  <c r="U21" i="3"/>
  <c r="T21" i="3"/>
  <c r="N114" i="22"/>
  <c r="N115" i="22"/>
  <c r="U50" i="3"/>
  <c r="T50" i="3"/>
  <c r="U37" i="4"/>
  <c r="T37" i="4"/>
  <c r="P72" i="1"/>
  <c r="T11" i="1"/>
  <c r="U14" i="1"/>
  <c r="T14" i="1"/>
  <c r="U49" i="4"/>
  <c r="T49" i="4"/>
  <c r="S72" i="4"/>
  <c r="U21" i="5"/>
  <c r="T21" i="5"/>
  <c r="E31" i="5"/>
  <c r="U37" i="6"/>
  <c r="T37" i="6"/>
  <c r="T58" i="7"/>
  <c r="U58" i="7"/>
  <c r="T57" i="8"/>
  <c r="U57" i="8"/>
  <c r="U27" i="9"/>
  <c r="T27" i="9"/>
  <c r="U71" i="9"/>
  <c r="T71" i="9"/>
  <c r="T48" i="16"/>
  <c r="U48" i="16"/>
  <c r="O114" i="21"/>
  <c r="O115" i="21"/>
  <c r="T24" i="2"/>
  <c r="U24" i="2"/>
  <c r="U93" i="4"/>
  <c r="T93" i="4"/>
  <c r="U21" i="6"/>
  <c r="T21" i="6"/>
  <c r="T50" i="6"/>
  <c r="U50" i="6"/>
  <c r="R41" i="7"/>
  <c r="U43" i="7"/>
  <c r="T43" i="7"/>
  <c r="U13" i="9"/>
  <c r="T13" i="9"/>
  <c r="U66" i="2"/>
  <c r="T66" i="2"/>
  <c r="U57" i="5"/>
  <c r="T57" i="5"/>
  <c r="N114" i="30"/>
  <c r="N115" i="30"/>
  <c r="O114" i="13"/>
  <c r="O115" i="13"/>
  <c r="U18" i="1"/>
  <c r="T18" i="1"/>
  <c r="E72" i="5"/>
  <c r="T20" i="2"/>
  <c r="R31" i="2"/>
  <c r="T52" i="2"/>
  <c r="U52" i="2"/>
  <c r="U9" i="4"/>
  <c r="T9" i="4"/>
  <c r="T29" i="4"/>
  <c r="U29" i="4"/>
  <c r="S68" i="4"/>
  <c r="U64" i="5"/>
  <c r="T64" i="5"/>
  <c r="U33" i="6"/>
  <c r="T33" i="6"/>
  <c r="S41" i="6"/>
  <c r="U53" i="8"/>
  <c r="T53" i="8"/>
  <c r="U40" i="9"/>
  <c r="T40" i="9"/>
  <c r="U47" i="9"/>
  <c r="T47" i="9"/>
  <c r="U19" i="2"/>
  <c r="T19" i="2"/>
  <c r="U12" i="3"/>
  <c r="T12" i="3"/>
  <c r="U46" i="9"/>
  <c r="T46" i="9"/>
  <c r="U45" i="4"/>
  <c r="T45" i="4"/>
  <c r="U30" i="5"/>
  <c r="T30" i="5"/>
  <c r="U66" i="6"/>
  <c r="T66" i="6"/>
  <c r="U18" i="7"/>
  <c r="T18" i="7"/>
  <c r="U29" i="7"/>
  <c r="T29" i="7"/>
  <c r="U90" i="7"/>
  <c r="T90" i="7"/>
  <c r="U22" i="8"/>
  <c r="T22" i="8"/>
  <c r="U38" i="8"/>
  <c r="T38" i="8"/>
  <c r="U38" i="3"/>
  <c r="T38" i="3"/>
  <c r="E74" i="3"/>
  <c r="E41" i="4"/>
  <c r="U92" i="4"/>
  <c r="T92" i="4"/>
  <c r="T13" i="5"/>
  <c r="U13" i="5"/>
  <c r="U40" i="5"/>
  <c r="T40" i="5"/>
  <c r="U13" i="6"/>
  <c r="T13" i="6"/>
  <c r="U29" i="6"/>
  <c r="T29" i="6"/>
  <c r="U36" i="7"/>
  <c r="E34" i="8"/>
  <c r="S16" i="9"/>
  <c r="Q34" i="9"/>
  <c r="R16" i="1"/>
  <c r="T23" i="1"/>
  <c r="T28" i="1"/>
  <c r="T30" i="1"/>
  <c r="U70" i="1"/>
  <c r="T88" i="1"/>
  <c r="U92" i="1"/>
  <c r="T96" i="1"/>
  <c r="U20" i="2"/>
  <c r="T30" i="2"/>
  <c r="S31" i="2"/>
  <c r="T36" i="2"/>
  <c r="T71" i="2"/>
  <c r="T90" i="2"/>
  <c r="U94" i="2"/>
  <c r="T28" i="3"/>
  <c r="T40" i="3"/>
  <c r="T44" i="3"/>
  <c r="T52" i="3"/>
  <c r="T63" i="3"/>
  <c r="T91" i="3"/>
  <c r="T11" i="4"/>
  <c r="U18" i="4"/>
  <c r="T22" i="4"/>
  <c r="T33" i="4"/>
  <c r="T47" i="4"/>
  <c r="U71" i="4"/>
  <c r="T28" i="5"/>
  <c r="Q34" i="5"/>
  <c r="T38" i="5"/>
  <c r="U59" i="5"/>
  <c r="T94" i="5"/>
  <c r="T23" i="6"/>
  <c r="P25" i="7"/>
  <c r="R25" i="7"/>
  <c r="P31" i="7"/>
  <c r="R31" i="7"/>
  <c r="T40" i="7"/>
  <c r="T48" i="7"/>
  <c r="U52" i="7"/>
  <c r="T56" i="7"/>
  <c r="T65" i="7"/>
  <c r="E67" i="7"/>
  <c r="U91" i="7"/>
  <c r="U10" i="8"/>
  <c r="T11" i="8"/>
  <c r="U15" i="8"/>
  <c r="R31" i="8"/>
  <c r="U46" i="8"/>
  <c r="T50" i="8"/>
  <c r="P54" i="8"/>
  <c r="T94" i="8"/>
  <c r="T23" i="9"/>
  <c r="R34" i="9"/>
  <c r="T38" i="9"/>
  <c r="T43" i="9"/>
  <c r="P60" i="9"/>
  <c r="Q34" i="11"/>
  <c r="S34" i="11"/>
  <c r="U56" i="13"/>
  <c r="T56" i="13"/>
  <c r="U71" i="14"/>
  <c r="T71" i="14"/>
  <c r="U39" i="15"/>
  <c r="T39" i="15"/>
  <c r="T94" i="15"/>
  <c r="U94" i="15"/>
  <c r="U13" i="17"/>
  <c r="T13" i="17"/>
  <c r="U66" i="1"/>
  <c r="P67" i="1"/>
  <c r="T67" i="1" s="1"/>
  <c r="T71" i="1"/>
  <c r="R16" i="2"/>
  <c r="Q41" i="2"/>
  <c r="T57" i="2"/>
  <c r="R67" i="2"/>
  <c r="Q67" i="2"/>
  <c r="S87" i="2"/>
  <c r="U90" i="2"/>
  <c r="T93" i="2"/>
  <c r="U95" i="2"/>
  <c r="T14" i="3"/>
  <c r="U37" i="3"/>
  <c r="P72" i="3"/>
  <c r="P87" i="3"/>
  <c r="S34" i="4"/>
  <c r="Q68" i="4"/>
  <c r="U68" i="4" s="1"/>
  <c r="U91" i="4"/>
  <c r="U96" i="4"/>
  <c r="R34" i="5"/>
  <c r="S73" i="5"/>
  <c r="T90" i="5"/>
  <c r="U15" i="6"/>
  <c r="S16" i="6"/>
  <c r="T30" i="6"/>
  <c r="S34" i="6"/>
  <c r="T43" i="6"/>
  <c r="T71" i="6"/>
  <c r="R72" i="6"/>
  <c r="U89" i="6"/>
  <c r="T92" i="6"/>
  <c r="T11" i="7"/>
  <c r="T20" i="7"/>
  <c r="Q31" i="7"/>
  <c r="S31" i="7"/>
  <c r="T39" i="7"/>
  <c r="T47" i="7"/>
  <c r="R72" i="7"/>
  <c r="U95" i="7"/>
  <c r="S16" i="8"/>
  <c r="T19" i="8"/>
  <c r="T23" i="8"/>
  <c r="S31" i="8"/>
  <c r="T58" i="8"/>
  <c r="Q60" i="8"/>
  <c r="E25" i="9"/>
  <c r="E54" i="9"/>
  <c r="E31" i="11"/>
  <c r="U65" i="11"/>
  <c r="T65" i="11"/>
  <c r="P25" i="16"/>
  <c r="R25" i="16"/>
  <c r="U19" i="1"/>
  <c r="U22" i="1"/>
  <c r="P31" i="1"/>
  <c r="P41" i="1"/>
  <c r="Q67" i="1"/>
  <c r="U67" i="1" s="1"/>
  <c r="P34" i="2"/>
  <c r="R34" i="2"/>
  <c r="U89" i="2"/>
  <c r="T13" i="3"/>
  <c r="U18" i="3"/>
  <c r="T22" i="3"/>
  <c r="T96" i="3"/>
  <c r="P25" i="5"/>
  <c r="R25" i="5"/>
  <c r="E16" i="6"/>
  <c r="E31" i="6"/>
  <c r="T56" i="6"/>
  <c r="T70" i="6"/>
  <c r="U37" i="7"/>
  <c r="U51" i="7"/>
  <c r="U64" i="7"/>
  <c r="U71" i="7"/>
  <c r="U96" i="7"/>
  <c r="E16" i="9"/>
  <c r="E34" i="9"/>
  <c r="T22" i="17"/>
  <c r="U22" i="17"/>
  <c r="U94" i="17"/>
  <c r="T94" i="17"/>
  <c r="U96" i="18"/>
  <c r="T96" i="18"/>
  <c r="U22" i="19"/>
  <c r="T22" i="19"/>
  <c r="U90" i="19"/>
  <c r="T90" i="19"/>
  <c r="U20" i="1"/>
  <c r="T33" i="1"/>
  <c r="P54" i="1"/>
  <c r="E54" i="2"/>
  <c r="R72" i="3"/>
  <c r="P41" i="4"/>
  <c r="Q25" i="5"/>
  <c r="S25" i="5"/>
  <c r="P31" i="5"/>
  <c r="R31" i="5"/>
  <c r="R54" i="5"/>
  <c r="E67" i="5"/>
  <c r="S87" i="5"/>
  <c r="T91" i="5"/>
  <c r="E72" i="6"/>
  <c r="T93" i="6"/>
  <c r="U19" i="10"/>
  <c r="T19" i="10"/>
  <c r="S87" i="10"/>
  <c r="U62" i="12"/>
  <c r="T62" i="12"/>
  <c r="T53" i="16"/>
  <c r="U53" i="16"/>
  <c r="T19" i="17"/>
  <c r="U19" i="17"/>
  <c r="R31" i="1"/>
  <c r="S54" i="1"/>
  <c r="S67" i="1"/>
  <c r="U37" i="2"/>
  <c r="U91" i="2"/>
  <c r="P16" i="3"/>
  <c r="R16" i="3"/>
  <c r="R34" i="3"/>
  <c r="S41" i="4"/>
  <c r="E60" i="4"/>
  <c r="S74" i="4"/>
  <c r="P16" i="5"/>
  <c r="Q41" i="6"/>
  <c r="R73" i="6"/>
  <c r="P34" i="7"/>
  <c r="Q41" i="7"/>
  <c r="E72" i="7"/>
  <c r="S73" i="7"/>
  <c r="E31" i="8"/>
  <c r="U31" i="8" s="1"/>
  <c r="R68" i="8"/>
  <c r="U52" i="9"/>
  <c r="P67" i="9"/>
  <c r="U30" i="11"/>
  <c r="T30" i="11"/>
  <c r="U27" i="13"/>
  <c r="T27" i="13"/>
  <c r="U51" i="13"/>
  <c r="T51" i="13"/>
  <c r="U90" i="14"/>
  <c r="T90" i="14"/>
  <c r="Q67" i="16"/>
  <c r="S67" i="16"/>
  <c r="T33" i="17"/>
  <c r="U33" i="17"/>
  <c r="P25" i="1"/>
  <c r="T25" i="1" s="1"/>
  <c r="P34" i="1"/>
  <c r="U50" i="1"/>
  <c r="U59" i="1"/>
  <c r="E67" i="1"/>
  <c r="R73" i="1"/>
  <c r="T92" i="1"/>
  <c r="T13" i="2"/>
  <c r="E25" i="2"/>
  <c r="U25" i="2" s="1"/>
  <c r="T38" i="2"/>
  <c r="E31" i="3"/>
  <c r="Q34" i="3"/>
  <c r="R41" i="3"/>
  <c r="T24" i="4"/>
  <c r="R41" i="4"/>
  <c r="U70" i="4"/>
  <c r="S16" i="5"/>
  <c r="U20" i="5"/>
  <c r="E54" i="5"/>
  <c r="S68" i="5"/>
  <c r="T71" i="5"/>
  <c r="S74" i="5"/>
  <c r="U93" i="5"/>
  <c r="T12" i="6"/>
  <c r="T36" i="6"/>
  <c r="U46" i="6"/>
  <c r="S73" i="6"/>
  <c r="U93" i="6"/>
  <c r="T94" i="6"/>
  <c r="T96" i="6"/>
  <c r="U23" i="7"/>
  <c r="T28" i="7"/>
  <c r="Q34" i="7"/>
  <c r="U34" i="7" s="1"/>
  <c r="T36" i="7"/>
  <c r="T92" i="7"/>
  <c r="U29" i="8"/>
  <c r="Q34" i="8"/>
  <c r="U37" i="8"/>
  <c r="T56" i="8"/>
  <c r="U71" i="8"/>
  <c r="U89" i="8"/>
  <c r="T21" i="9"/>
  <c r="U33" i="9"/>
  <c r="Q67" i="9"/>
  <c r="U15" i="10"/>
  <c r="T15" i="10"/>
  <c r="U12" i="12"/>
  <c r="T12" i="12"/>
  <c r="U38" i="12"/>
  <c r="T38" i="12"/>
  <c r="E72" i="14"/>
  <c r="U39" i="16"/>
  <c r="T39" i="16"/>
  <c r="T65" i="16"/>
  <c r="U65" i="16"/>
  <c r="T91" i="9"/>
  <c r="S25" i="10"/>
  <c r="T29" i="10"/>
  <c r="U44" i="10"/>
  <c r="T51" i="10"/>
  <c r="T63" i="10"/>
  <c r="T70" i="10"/>
  <c r="E72" i="10"/>
  <c r="T36" i="11"/>
  <c r="T59" i="11"/>
  <c r="T63" i="11"/>
  <c r="E74" i="11"/>
  <c r="T91" i="11"/>
  <c r="U95" i="11"/>
  <c r="S16" i="12"/>
  <c r="T19" i="12"/>
  <c r="E34" i="12"/>
  <c r="P41" i="12"/>
  <c r="T41" i="12" s="1"/>
  <c r="R41" i="12"/>
  <c r="R73" i="12"/>
  <c r="U91" i="12"/>
  <c r="T13" i="13"/>
  <c r="U30" i="13"/>
  <c r="P73" i="13"/>
  <c r="E74" i="13"/>
  <c r="U93" i="13"/>
  <c r="E25" i="14"/>
  <c r="E34" i="14"/>
  <c r="E31" i="15"/>
  <c r="Q16" i="16"/>
  <c r="R34" i="16"/>
  <c r="R73" i="16"/>
  <c r="P16" i="17"/>
  <c r="R72" i="17"/>
  <c r="U30" i="18"/>
  <c r="T30" i="18"/>
  <c r="U39" i="19"/>
  <c r="T39" i="19"/>
  <c r="T27" i="20"/>
  <c r="U27" i="20"/>
  <c r="U30" i="20"/>
  <c r="T30" i="20"/>
  <c r="U40" i="20"/>
  <c r="T40" i="20"/>
  <c r="E72" i="9"/>
  <c r="U18" i="10"/>
  <c r="R25" i="10"/>
  <c r="P34" i="10"/>
  <c r="U37" i="10"/>
  <c r="S73" i="10"/>
  <c r="U91" i="10"/>
  <c r="S25" i="11"/>
  <c r="U36" i="11"/>
  <c r="P41" i="11"/>
  <c r="Q54" i="11"/>
  <c r="U93" i="11"/>
  <c r="P72" i="12"/>
  <c r="Q41" i="15"/>
  <c r="Q67" i="15"/>
  <c r="S72" i="15"/>
  <c r="S73" i="16"/>
  <c r="U91" i="16"/>
  <c r="U94" i="16"/>
  <c r="Q16" i="17"/>
  <c r="U16" i="17" s="1"/>
  <c r="P34" i="17"/>
  <c r="U64" i="17"/>
  <c r="T64" i="17"/>
  <c r="U20" i="18"/>
  <c r="T20" i="18"/>
  <c r="U48" i="19"/>
  <c r="T48" i="19"/>
  <c r="U38" i="21"/>
  <c r="T38" i="21"/>
  <c r="U48" i="21"/>
  <c r="T48" i="21"/>
  <c r="U71" i="24"/>
  <c r="T71" i="24"/>
  <c r="U102" i="16"/>
  <c r="T102" i="16"/>
  <c r="T101" i="14"/>
  <c r="U101" i="14"/>
  <c r="T94" i="9"/>
  <c r="T93" i="10"/>
  <c r="E16" i="11"/>
  <c r="Q41" i="11"/>
  <c r="T45" i="11"/>
  <c r="P72" i="11"/>
  <c r="R72" i="11"/>
  <c r="T92" i="11"/>
  <c r="U18" i="12"/>
  <c r="T22" i="12"/>
  <c r="U57" i="12"/>
  <c r="T63" i="12"/>
  <c r="Q72" i="12"/>
  <c r="T29" i="13"/>
  <c r="T45" i="13"/>
  <c r="T52" i="13"/>
  <c r="R73" i="13"/>
  <c r="U96" i="13"/>
  <c r="T13" i="14"/>
  <c r="T18" i="14"/>
  <c r="T27" i="14"/>
  <c r="U30" i="14"/>
  <c r="U49" i="14"/>
  <c r="U10" i="15"/>
  <c r="Q16" i="15"/>
  <c r="T20" i="15"/>
  <c r="Q25" i="15"/>
  <c r="R41" i="15"/>
  <c r="U59" i="15"/>
  <c r="E68" i="15"/>
  <c r="P73" i="15"/>
  <c r="E74" i="15"/>
  <c r="E73" i="16"/>
  <c r="T93" i="16"/>
  <c r="R16" i="17"/>
  <c r="Q34" i="17"/>
  <c r="T70" i="17"/>
  <c r="U65" i="18"/>
  <c r="T65" i="18"/>
  <c r="U30" i="19"/>
  <c r="T30" i="19"/>
  <c r="T49" i="20"/>
  <c r="U49" i="20"/>
  <c r="T94" i="22"/>
  <c r="U48" i="23"/>
  <c r="T48" i="23"/>
  <c r="U11" i="24"/>
  <c r="T11" i="24"/>
  <c r="U94" i="9"/>
  <c r="Q41" i="10"/>
  <c r="Q54" i="10"/>
  <c r="T14" i="11"/>
  <c r="U39" i="11"/>
  <c r="R41" i="11"/>
  <c r="T13" i="12"/>
  <c r="T21" i="12"/>
  <c r="T27" i="12"/>
  <c r="T39" i="12"/>
  <c r="P67" i="12"/>
  <c r="R67" i="12"/>
  <c r="R68" i="12"/>
  <c r="U71" i="12"/>
  <c r="R72" i="12"/>
  <c r="Q74" i="12"/>
  <c r="T94" i="12"/>
  <c r="P16" i="13"/>
  <c r="T28" i="13"/>
  <c r="T37" i="13"/>
  <c r="T44" i="13"/>
  <c r="U57" i="13"/>
  <c r="U90" i="13"/>
  <c r="U9" i="14"/>
  <c r="S31" i="14"/>
  <c r="T44" i="14"/>
  <c r="U52" i="14"/>
  <c r="U63" i="14"/>
  <c r="T91" i="14"/>
  <c r="T11" i="15"/>
  <c r="T37" i="15"/>
  <c r="U40" i="15"/>
  <c r="T22" i="16"/>
  <c r="E34" i="16"/>
  <c r="T40" i="16"/>
  <c r="Q72" i="16"/>
  <c r="T14" i="17"/>
  <c r="T27" i="17"/>
  <c r="R34" i="17"/>
  <c r="T58" i="17"/>
  <c r="U58" i="17"/>
  <c r="U29" i="18"/>
  <c r="T29" i="18"/>
  <c r="U46" i="18"/>
  <c r="T46" i="18"/>
  <c r="Q25" i="19"/>
  <c r="S25" i="19"/>
  <c r="U10" i="20"/>
  <c r="T10" i="20"/>
  <c r="U20" i="21"/>
  <c r="T20" i="21"/>
  <c r="T18" i="23"/>
  <c r="U24" i="23"/>
  <c r="T24" i="23"/>
  <c r="T44" i="23"/>
  <c r="Q16" i="24"/>
  <c r="R73" i="9"/>
  <c r="U93" i="9"/>
  <c r="E25" i="10"/>
  <c r="T96" i="10"/>
  <c r="Q31" i="11"/>
  <c r="R34" i="12"/>
  <c r="E54" i="12"/>
  <c r="Q67" i="12"/>
  <c r="S67" i="12"/>
  <c r="U93" i="12"/>
  <c r="Q16" i="13"/>
  <c r="S72" i="13"/>
  <c r="U91" i="13"/>
  <c r="U33" i="14"/>
  <c r="R34" i="14"/>
  <c r="E41" i="14"/>
  <c r="P67" i="14"/>
  <c r="R67" i="14"/>
  <c r="S16" i="15"/>
  <c r="U33" i="15"/>
  <c r="E41" i="15"/>
  <c r="P54" i="15"/>
  <c r="U92" i="15"/>
  <c r="S54" i="16"/>
  <c r="T96" i="16"/>
  <c r="E16" i="17"/>
  <c r="U14" i="18"/>
  <c r="T14" i="18"/>
  <c r="T86" i="18"/>
  <c r="U86" i="18"/>
  <c r="T23" i="19"/>
  <c r="U23" i="19"/>
  <c r="U36" i="20"/>
  <c r="T36" i="20"/>
  <c r="Q67" i="20"/>
  <c r="U27" i="21"/>
  <c r="T27" i="21"/>
  <c r="P41" i="21"/>
  <c r="R41" i="21"/>
  <c r="U12" i="22"/>
  <c r="T12" i="22"/>
  <c r="E74" i="23"/>
  <c r="U95" i="23"/>
  <c r="T95" i="23"/>
  <c r="U40" i="24"/>
  <c r="T40" i="24"/>
  <c r="T64" i="24"/>
  <c r="U64" i="24"/>
  <c r="P72" i="9"/>
  <c r="T23" i="10"/>
  <c r="P31" i="10"/>
  <c r="R31" i="10"/>
  <c r="S41" i="10"/>
  <c r="P60" i="10"/>
  <c r="T94" i="10"/>
  <c r="U96" i="10"/>
  <c r="T9" i="11"/>
  <c r="U13" i="11"/>
  <c r="P16" i="11"/>
  <c r="R16" i="11"/>
  <c r="T21" i="11"/>
  <c r="T47" i="11"/>
  <c r="U52" i="11"/>
  <c r="U94" i="11"/>
  <c r="P16" i="12"/>
  <c r="T16" i="12" s="1"/>
  <c r="P25" i="12"/>
  <c r="S25" i="12"/>
  <c r="T30" i="12"/>
  <c r="U66" i="12"/>
  <c r="E68" i="12"/>
  <c r="P31" i="13"/>
  <c r="R31" i="13"/>
  <c r="T43" i="13"/>
  <c r="P67" i="13"/>
  <c r="R67" i="13"/>
  <c r="S87" i="13"/>
  <c r="T89" i="13"/>
  <c r="R16" i="14"/>
  <c r="U21" i="14"/>
  <c r="S34" i="14"/>
  <c r="T39" i="14"/>
  <c r="U43" i="14"/>
  <c r="E25" i="15"/>
  <c r="R34" i="15"/>
  <c r="U36" i="15"/>
  <c r="U51" i="15"/>
  <c r="S54" i="15"/>
  <c r="U14" i="16"/>
  <c r="U28" i="16"/>
  <c r="E41" i="16"/>
  <c r="E54" i="16"/>
  <c r="S72" i="16"/>
  <c r="P31" i="17"/>
  <c r="R31" i="17"/>
  <c r="E34" i="17"/>
  <c r="T34" i="17" s="1"/>
  <c r="T24" i="18"/>
  <c r="U24" i="18"/>
  <c r="U58" i="18"/>
  <c r="T58" i="18"/>
  <c r="T40" i="19"/>
  <c r="U40" i="19"/>
  <c r="E31" i="20"/>
  <c r="U48" i="20"/>
  <c r="T48" i="20"/>
  <c r="U62" i="21"/>
  <c r="T62" i="21"/>
  <c r="U20" i="24"/>
  <c r="T20" i="24"/>
  <c r="T94" i="24"/>
  <c r="Q72" i="9"/>
  <c r="T10" i="10"/>
  <c r="T18" i="10"/>
  <c r="E41" i="10"/>
  <c r="T57" i="10"/>
  <c r="Q60" i="10"/>
  <c r="R34" i="11"/>
  <c r="T43" i="11"/>
  <c r="T56" i="11"/>
  <c r="U64" i="11"/>
  <c r="P67" i="11"/>
  <c r="R67" i="11"/>
  <c r="T96" i="11"/>
  <c r="T11" i="12"/>
  <c r="E31" i="12"/>
  <c r="U47" i="13"/>
  <c r="U50" i="13"/>
  <c r="U71" i="13"/>
  <c r="E31" i="14"/>
  <c r="U59" i="14"/>
  <c r="U43" i="15"/>
  <c r="U56" i="16"/>
  <c r="T59" i="16"/>
  <c r="E72" i="16"/>
  <c r="S31" i="17"/>
  <c r="U44" i="17"/>
  <c r="T44" i="17"/>
  <c r="U57" i="17"/>
  <c r="T57" i="17"/>
  <c r="U65" i="17"/>
  <c r="T65" i="17"/>
  <c r="T21" i="18"/>
  <c r="U21" i="18"/>
  <c r="T70" i="18"/>
  <c r="U62" i="19"/>
  <c r="T62" i="19"/>
  <c r="U21" i="20"/>
  <c r="T21" i="20"/>
  <c r="T59" i="20"/>
  <c r="U59" i="20"/>
  <c r="U13" i="21"/>
  <c r="T13" i="21"/>
  <c r="U39" i="21"/>
  <c r="T39" i="21"/>
  <c r="U59" i="21"/>
  <c r="T59" i="21"/>
  <c r="U50" i="22"/>
  <c r="T50" i="22"/>
  <c r="U13" i="23"/>
  <c r="T13" i="23"/>
  <c r="U62" i="23"/>
  <c r="T62" i="23"/>
  <c r="T36" i="24"/>
  <c r="U36" i="24"/>
  <c r="T29" i="25"/>
  <c r="U29" i="25"/>
  <c r="U56" i="25"/>
  <c r="T56" i="25"/>
  <c r="T66" i="27"/>
  <c r="U66" i="27"/>
  <c r="S16" i="28"/>
  <c r="Q16" i="28"/>
  <c r="T37" i="28"/>
  <c r="U37" i="28"/>
  <c r="U47" i="17"/>
  <c r="T50" i="17"/>
  <c r="T52" i="17"/>
  <c r="P67" i="17"/>
  <c r="R67" i="17"/>
  <c r="T71" i="17"/>
  <c r="T89" i="17"/>
  <c r="U91" i="17"/>
  <c r="U49" i="18"/>
  <c r="T71" i="18"/>
  <c r="R87" i="18"/>
  <c r="S16" i="19"/>
  <c r="P41" i="19"/>
  <c r="R41" i="19"/>
  <c r="Q67" i="19"/>
  <c r="Q16" i="20"/>
  <c r="U37" i="20"/>
  <c r="Q73" i="20"/>
  <c r="S16" i="21"/>
  <c r="R72" i="21"/>
  <c r="R74" i="21"/>
  <c r="S16" i="22"/>
  <c r="P31" i="22"/>
  <c r="R31" i="22"/>
  <c r="P72" i="22"/>
  <c r="U18" i="23"/>
  <c r="R31" i="23"/>
  <c r="Q41" i="23"/>
  <c r="Q72" i="23"/>
  <c r="U91" i="24"/>
  <c r="U94" i="24"/>
  <c r="S16" i="25"/>
  <c r="T11" i="27"/>
  <c r="U11" i="27"/>
  <c r="U20" i="29"/>
  <c r="T20" i="29"/>
  <c r="U20" i="30"/>
  <c r="T20" i="30"/>
  <c r="I114" i="19"/>
  <c r="U100" i="16"/>
  <c r="T100" i="16"/>
  <c r="U109" i="8"/>
  <c r="T109" i="8"/>
  <c r="T46" i="17"/>
  <c r="U62" i="17"/>
  <c r="Q67" i="17"/>
  <c r="T10" i="18"/>
  <c r="R16" i="18"/>
  <c r="P31" i="18"/>
  <c r="U33" i="19"/>
  <c r="Q41" i="19"/>
  <c r="S41" i="19"/>
  <c r="P73" i="19"/>
  <c r="R73" i="19"/>
  <c r="T91" i="19"/>
  <c r="T94" i="19"/>
  <c r="T11" i="20"/>
  <c r="R16" i="20"/>
  <c r="T22" i="20"/>
  <c r="R34" i="20"/>
  <c r="U50" i="20"/>
  <c r="P67" i="21"/>
  <c r="R67" i="21"/>
  <c r="S72" i="21"/>
  <c r="U93" i="21"/>
  <c r="T27" i="22"/>
  <c r="Q31" i="22"/>
  <c r="S31" i="22"/>
  <c r="T44" i="22"/>
  <c r="T51" i="22"/>
  <c r="P67" i="22"/>
  <c r="R67" i="22"/>
  <c r="T71" i="22"/>
  <c r="Q72" i="22"/>
  <c r="S16" i="23"/>
  <c r="U29" i="23"/>
  <c r="R34" i="23"/>
  <c r="T37" i="23"/>
  <c r="U92" i="23"/>
  <c r="U10" i="24"/>
  <c r="E67" i="24"/>
  <c r="T93" i="24"/>
  <c r="U66" i="26"/>
  <c r="T66" i="26"/>
  <c r="U104" i="8"/>
  <c r="T104" i="8"/>
  <c r="E72" i="17"/>
  <c r="Q25" i="18"/>
  <c r="T59" i="18"/>
  <c r="T88" i="18"/>
  <c r="T9" i="19"/>
  <c r="T18" i="19"/>
  <c r="U63" i="19"/>
  <c r="Q73" i="19"/>
  <c r="S73" i="19"/>
  <c r="S74" i="19"/>
  <c r="S16" i="20"/>
  <c r="S73" i="20"/>
  <c r="T89" i="20"/>
  <c r="T21" i="21"/>
  <c r="Q31" i="21"/>
  <c r="U40" i="21"/>
  <c r="T13" i="22"/>
  <c r="T18" i="22"/>
  <c r="T43" i="22"/>
  <c r="T66" i="22"/>
  <c r="Q67" i="22"/>
  <c r="S67" i="22"/>
  <c r="R72" i="22"/>
  <c r="E31" i="23"/>
  <c r="P54" i="23"/>
  <c r="T12" i="24"/>
  <c r="P41" i="24"/>
  <c r="R41" i="24"/>
  <c r="U18" i="25"/>
  <c r="U21" i="25"/>
  <c r="T63" i="26"/>
  <c r="U63" i="26"/>
  <c r="U64" i="28"/>
  <c r="T64" i="28"/>
  <c r="P73" i="17"/>
  <c r="T93" i="17"/>
  <c r="P34" i="18"/>
  <c r="P31" i="20"/>
  <c r="Q73" i="21"/>
  <c r="U10" i="22"/>
  <c r="P34" i="22"/>
  <c r="P54" i="22"/>
  <c r="S54" i="23"/>
  <c r="S74" i="23"/>
  <c r="S16" i="24"/>
  <c r="U70" i="27"/>
  <c r="T70" i="27"/>
  <c r="T92" i="27"/>
  <c r="U92" i="27"/>
  <c r="U38" i="30"/>
  <c r="T38" i="30"/>
  <c r="U87" i="31"/>
  <c r="U90" i="31"/>
  <c r="T90" i="31"/>
  <c r="B114" i="25"/>
  <c r="K114" i="25"/>
  <c r="U108" i="14"/>
  <c r="T108" i="14"/>
  <c r="H114" i="12"/>
  <c r="T110" i="7"/>
  <c r="U110" i="7"/>
  <c r="Q60" i="17"/>
  <c r="U93" i="17"/>
  <c r="S34" i="18"/>
  <c r="S73" i="18"/>
  <c r="S34" i="19"/>
  <c r="E41" i="19"/>
  <c r="E60" i="19"/>
  <c r="U60" i="19" s="1"/>
  <c r="Q72" i="19"/>
  <c r="U96" i="19"/>
  <c r="S72" i="20"/>
  <c r="E73" i="20"/>
  <c r="R34" i="21"/>
  <c r="E54" i="21"/>
  <c r="R73" i="21"/>
  <c r="Q25" i="22"/>
  <c r="E31" i="22"/>
  <c r="Q34" i="22"/>
  <c r="U34" i="22" s="1"/>
  <c r="P41" i="22"/>
  <c r="R41" i="22"/>
  <c r="P73" i="22"/>
  <c r="T11" i="23"/>
  <c r="Q67" i="24"/>
  <c r="R73" i="24"/>
  <c r="T10" i="25"/>
  <c r="U45" i="25"/>
  <c r="T45" i="25"/>
  <c r="T89" i="27"/>
  <c r="U89" i="27"/>
  <c r="U37" i="31"/>
  <c r="T37" i="31"/>
  <c r="U103" i="17"/>
  <c r="T103" i="17"/>
  <c r="E41" i="17"/>
  <c r="E31" i="18"/>
  <c r="U36" i="18"/>
  <c r="U38" i="18"/>
  <c r="P41" i="18"/>
  <c r="T45" i="18"/>
  <c r="U52" i="18"/>
  <c r="T53" i="18"/>
  <c r="U70" i="18"/>
  <c r="U92" i="18"/>
  <c r="R16" i="19"/>
  <c r="E31" i="19"/>
  <c r="T47" i="19"/>
  <c r="P87" i="19"/>
  <c r="U14" i="20"/>
  <c r="Q25" i="20"/>
  <c r="S25" i="20"/>
  <c r="R54" i="20"/>
  <c r="T58" i="20"/>
  <c r="T71" i="20"/>
  <c r="Q25" i="21"/>
  <c r="S25" i="21"/>
  <c r="E60" i="21"/>
  <c r="U60" i="21" s="1"/>
  <c r="T11" i="22"/>
  <c r="P16" i="22"/>
  <c r="T16" i="22" s="1"/>
  <c r="S73" i="22"/>
  <c r="T93" i="22"/>
  <c r="T93" i="23"/>
  <c r="T96" i="23"/>
  <c r="P34" i="24"/>
  <c r="R34" i="24"/>
  <c r="E54" i="24"/>
  <c r="E68" i="24"/>
  <c r="Q73" i="24"/>
  <c r="E74" i="24"/>
  <c r="U90" i="24"/>
  <c r="T28" i="25"/>
  <c r="U18" i="28"/>
  <c r="T18" i="28"/>
  <c r="T40" i="28"/>
  <c r="U40" i="28"/>
  <c r="F114" i="22"/>
  <c r="E34" i="25"/>
  <c r="E41" i="25"/>
  <c r="P72" i="25"/>
  <c r="E73" i="25"/>
  <c r="P31" i="26"/>
  <c r="R31" i="26"/>
  <c r="R87" i="26"/>
  <c r="E41" i="27"/>
  <c r="T24" i="28"/>
  <c r="E31" i="28"/>
  <c r="P34" i="28"/>
  <c r="U52" i="28"/>
  <c r="E68" i="28"/>
  <c r="S87" i="28"/>
  <c r="U94" i="28"/>
  <c r="E41" i="29"/>
  <c r="E60" i="29"/>
  <c r="Q87" i="29"/>
  <c r="T96" i="29"/>
  <c r="U24" i="30"/>
  <c r="R41" i="30"/>
  <c r="S72" i="30"/>
  <c r="T96" i="30"/>
  <c r="E81" i="30"/>
  <c r="E81" i="23"/>
  <c r="E81" i="10"/>
  <c r="E81" i="2"/>
  <c r="D114" i="31"/>
  <c r="U106" i="31"/>
  <c r="G114" i="29"/>
  <c r="T112" i="28"/>
  <c r="T109" i="20"/>
  <c r="T111" i="20"/>
  <c r="J114" i="18"/>
  <c r="U111" i="13"/>
  <c r="I114" i="11"/>
  <c r="U106" i="10"/>
  <c r="T111" i="10"/>
  <c r="T105" i="9"/>
  <c r="T107" i="9"/>
  <c r="T109" i="9"/>
  <c r="C114" i="8"/>
  <c r="T111" i="5"/>
  <c r="U107" i="3"/>
  <c r="Q72" i="25"/>
  <c r="Q72" i="27"/>
  <c r="S72" i="27"/>
  <c r="P25" i="29"/>
  <c r="P67" i="30"/>
  <c r="P73" i="30"/>
  <c r="U96" i="30"/>
  <c r="H114" i="28"/>
  <c r="U110" i="28"/>
  <c r="T109" i="27"/>
  <c r="T111" i="27"/>
  <c r="U108" i="25"/>
  <c r="U109" i="24"/>
  <c r="T107" i="21"/>
  <c r="V114" i="20"/>
  <c r="U107" i="20"/>
  <c r="D114" i="15"/>
  <c r="M114" i="15"/>
  <c r="S114" i="15" s="1"/>
  <c r="U104" i="15"/>
  <c r="T109" i="15"/>
  <c r="T103" i="14"/>
  <c r="T110" i="14"/>
  <c r="U111" i="12"/>
  <c r="F114" i="6"/>
  <c r="T99" i="6"/>
  <c r="T109" i="5"/>
  <c r="T108" i="4"/>
  <c r="W114" i="3"/>
  <c r="U70" i="25"/>
  <c r="R72" i="25"/>
  <c r="U89" i="25"/>
  <c r="U92" i="25"/>
  <c r="T95" i="25"/>
  <c r="T19" i="26"/>
  <c r="T30" i="26"/>
  <c r="U43" i="26"/>
  <c r="T46" i="26"/>
  <c r="T88" i="26"/>
  <c r="T19" i="27"/>
  <c r="T93" i="27"/>
  <c r="U20" i="28"/>
  <c r="U23" i="28"/>
  <c r="T27" i="28"/>
  <c r="T33" i="28"/>
  <c r="T46" i="28"/>
  <c r="T66" i="28"/>
  <c r="T95" i="28"/>
  <c r="T15" i="29"/>
  <c r="T46" i="29"/>
  <c r="U58" i="29"/>
  <c r="T22" i="30"/>
  <c r="Q31" i="30"/>
  <c r="T40" i="30"/>
  <c r="T63" i="30"/>
  <c r="T91" i="30"/>
  <c r="T93" i="30"/>
  <c r="U20" i="31"/>
  <c r="P25" i="31"/>
  <c r="R25" i="31"/>
  <c r="U43" i="31"/>
  <c r="Q54" i="31"/>
  <c r="S68" i="31"/>
  <c r="J114" i="26"/>
  <c r="G114" i="21"/>
  <c r="B114" i="17"/>
  <c r="K114" i="17"/>
  <c r="M114" i="17"/>
  <c r="S114" i="17" s="1"/>
  <c r="G114" i="13"/>
  <c r="J114" i="10"/>
  <c r="U33" i="25"/>
  <c r="U46" i="25"/>
  <c r="U49" i="25"/>
  <c r="U57" i="25"/>
  <c r="P67" i="25"/>
  <c r="R67" i="25"/>
  <c r="U71" i="25"/>
  <c r="U93" i="25"/>
  <c r="S25" i="26"/>
  <c r="U33" i="26"/>
  <c r="P34" i="26"/>
  <c r="U10" i="27"/>
  <c r="E31" i="27"/>
  <c r="P41" i="27"/>
  <c r="R41" i="27"/>
  <c r="T50" i="27"/>
  <c r="U71" i="27"/>
  <c r="T13" i="28"/>
  <c r="T19" i="28"/>
  <c r="Q41" i="28"/>
  <c r="T45" i="28"/>
  <c r="T53" i="28"/>
  <c r="T65" i="28"/>
  <c r="S73" i="28"/>
  <c r="U86" i="28"/>
  <c r="T21" i="29"/>
  <c r="T33" i="29"/>
  <c r="T57" i="29"/>
  <c r="T66" i="29"/>
  <c r="R34" i="30"/>
  <c r="U59" i="30"/>
  <c r="R73" i="30"/>
  <c r="T92" i="30"/>
  <c r="U21" i="31"/>
  <c r="Q25" i="31"/>
  <c r="S25" i="31"/>
  <c r="U38" i="31"/>
  <c r="T50" i="31"/>
  <c r="E81" i="29"/>
  <c r="E81" i="13"/>
  <c r="E81" i="5"/>
  <c r="F114" i="30"/>
  <c r="W114" i="27"/>
  <c r="U99" i="25"/>
  <c r="T112" i="24"/>
  <c r="D114" i="23"/>
  <c r="T111" i="23"/>
  <c r="T103" i="22"/>
  <c r="H114" i="20"/>
  <c r="B114" i="9"/>
  <c r="K114" i="9"/>
  <c r="I114" i="3"/>
  <c r="E72" i="25"/>
  <c r="E31" i="26"/>
  <c r="U31" i="26" s="1"/>
  <c r="P41" i="26"/>
  <c r="U93" i="26"/>
  <c r="U96" i="26"/>
  <c r="T20" i="27"/>
  <c r="R25" i="27"/>
  <c r="E72" i="27"/>
  <c r="P31" i="28"/>
  <c r="R31" i="28"/>
  <c r="E34" i="28"/>
  <c r="E67" i="28"/>
  <c r="P41" i="29"/>
  <c r="R41" i="29"/>
  <c r="E41" i="30"/>
  <c r="E60" i="30"/>
  <c r="U60" i="30" s="1"/>
  <c r="U94" i="30"/>
  <c r="R41" i="31"/>
  <c r="T102" i="30"/>
  <c r="C114" i="24"/>
  <c r="L114" i="24"/>
  <c r="R114" i="24" s="1"/>
  <c r="F114" i="14"/>
  <c r="T112" i="8"/>
  <c r="G114" i="5"/>
  <c r="V114" i="4"/>
  <c r="U99" i="4"/>
  <c r="Q34" i="25"/>
  <c r="T44" i="25"/>
  <c r="S73" i="25"/>
  <c r="Q41" i="26"/>
  <c r="S73" i="26"/>
  <c r="Q60" i="28"/>
  <c r="S68" i="28"/>
  <c r="Q41" i="29"/>
  <c r="S41" i="29"/>
  <c r="R73" i="29"/>
  <c r="U94" i="29"/>
  <c r="P16" i="30"/>
  <c r="P25" i="30"/>
  <c r="R25" i="30"/>
  <c r="P72" i="30"/>
  <c r="S16" i="31"/>
  <c r="E87" i="31"/>
  <c r="E115" i="31" s="1"/>
  <c r="C114" i="1"/>
  <c r="L114" i="1"/>
  <c r="R114" i="1" s="1"/>
  <c r="I114" i="27"/>
  <c r="U101" i="26"/>
  <c r="U101" i="24"/>
  <c r="T108" i="24"/>
  <c r="W114" i="19"/>
  <c r="C114" i="16"/>
  <c r="V114" i="12"/>
  <c r="J114" i="2"/>
  <c r="E31" i="25"/>
  <c r="U66" i="25"/>
  <c r="U96" i="25"/>
  <c r="R16" i="26"/>
  <c r="U37" i="26"/>
  <c r="U40" i="26"/>
  <c r="R41" i="26"/>
  <c r="U91" i="26"/>
  <c r="U94" i="26"/>
  <c r="Q54" i="27"/>
  <c r="P73" i="27"/>
  <c r="R73" i="27"/>
  <c r="U63" i="28"/>
  <c r="E73" i="28"/>
  <c r="E54" i="29"/>
  <c r="Q16" i="30"/>
  <c r="Q25" i="30"/>
  <c r="S25" i="30"/>
  <c r="Q72" i="30"/>
  <c r="E25" i="31"/>
  <c r="U30" i="31"/>
  <c r="R31" i="31"/>
  <c r="P87" i="31"/>
  <c r="P115" i="31" s="1"/>
  <c r="E81" i="4"/>
  <c r="E81" i="3"/>
  <c r="U101" i="1"/>
  <c r="T103" i="31"/>
  <c r="U104" i="29"/>
  <c r="R97" i="24"/>
  <c r="T106" i="24"/>
  <c r="T107" i="23"/>
  <c r="W114" i="11"/>
  <c r="U103" i="8"/>
  <c r="D114" i="7"/>
  <c r="H114" i="4"/>
  <c r="T112" i="4"/>
  <c r="R74" i="31"/>
  <c r="E60" i="31"/>
  <c r="Q60" i="31"/>
  <c r="E74" i="31"/>
  <c r="T105" i="31"/>
  <c r="E81" i="31"/>
  <c r="P54" i="30"/>
  <c r="R54" i="30"/>
  <c r="Q54" i="30"/>
  <c r="S54" i="30"/>
  <c r="T48" i="30"/>
  <c r="R68" i="30"/>
  <c r="S74" i="30"/>
  <c r="E54" i="30"/>
  <c r="S68" i="30"/>
  <c r="P74" i="30"/>
  <c r="P68" i="30"/>
  <c r="T68" i="30" s="1"/>
  <c r="Q74" i="30"/>
  <c r="Q68" i="30"/>
  <c r="R74" i="30"/>
  <c r="E74" i="30"/>
  <c r="T111" i="30"/>
  <c r="T98" i="30"/>
  <c r="U107" i="30"/>
  <c r="U86" i="30"/>
  <c r="E74" i="29"/>
  <c r="Q54" i="29"/>
  <c r="P60" i="29"/>
  <c r="R60" i="29"/>
  <c r="Q68" i="29"/>
  <c r="Q60" i="29"/>
  <c r="S60" i="29"/>
  <c r="P74" i="29"/>
  <c r="T74" i="29" s="1"/>
  <c r="Q74" i="29"/>
  <c r="T59" i="29"/>
  <c r="T109" i="29"/>
  <c r="T111" i="29"/>
  <c r="U105" i="29"/>
  <c r="T98" i="29"/>
  <c r="T110" i="29"/>
  <c r="U48" i="28"/>
  <c r="S54" i="28"/>
  <c r="S74" i="28"/>
  <c r="T58" i="28"/>
  <c r="P60" i="28"/>
  <c r="R68" i="28"/>
  <c r="U104" i="28"/>
  <c r="T109" i="28"/>
  <c r="E74" i="27"/>
  <c r="E68" i="27"/>
  <c r="E60" i="27"/>
  <c r="R74" i="27"/>
  <c r="Q74" i="27"/>
  <c r="T107" i="27"/>
  <c r="T103" i="27"/>
  <c r="U101" i="27"/>
  <c r="T86" i="27"/>
  <c r="S74" i="26"/>
  <c r="E54" i="26"/>
  <c r="E60" i="26"/>
  <c r="P60" i="26"/>
  <c r="R60" i="26"/>
  <c r="Q74" i="26"/>
  <c r="U74" i="26" s="1"/>
  <c r="E68" i="26"/>
  <c r="E74" i="26"/>
  <c r="T106" i="26"/>
  <c r="T108" i="26"/>
  <c r="U100" i="26"/>
  <c r="T102" i="26"/>
  <c r="T111" i="26"/>
  <c r="E81" i="26"/>
  <c r="E74" i="25"/>
  <c r="P54" i="25"/>
  <c r="T54" i="25" s="1"/>
  <c r="S68" i="25"/>
  <c r="S74" i="25"/>
  <c r="E54" i="25"/>
  <c r="P68" i="25"/>
  <c r="Q60" i="25"/>
  <c r="E68" i="25"/>
  <c r="L114" i="25"/>
  <c r="R114" i="25" s="1"/>
  <c r="T107" i="25"/>
  <c r="T109" i="25"/>
  <c r="T101" i="25"/>
  <c r="E81" i="25"/>
  <c r="R74" i="24"/>
  <c r="S54" i="24"/>
  <c r="S68" i="24"/>
  <c r="S74" i="24"/>
  <c r="R68" i="24"/>
  <c r="Q74" i="24"/>
  <c r="U74" i="24" s="1"/>
  <c r="U58" i="24"/>
  <c r="T100" i="24"/>
  <c r="T98" i="24"/>
  <c r="U86" i="24"/>
  <c r="R54" i="23"/>
  <c r="R68" i="23"/>
  <c r="E54" i="23"/>
  <c r="Q60" i="23"/>
  <c r="U99" i="23"/>
  <c r="U110" i="23"/>
  <c r="T112" i="23"/>
  <c r="T104" i="23"/>
  <c r="T106" i="23"/>
  <c r="P68" i="22"/>
  <c r="S68" i="22"/>
  <c r="R74" i="22"/>
  <c r="S74" i="22"/>
  <c r="R54" i="22"/>
  <c r="E54" i="22"/>
  <c r="R68" i="22"/>
  <c r="Q74" i="22"/>
  <c r="U74" i="22" s="1"/>
  <c r="E74" i="22"/>
  <c r="T111" i="22"/>
  <c r="U100" i="22"/>
  <c r="U98" i="22"/>
  <c r="T107" i="22"/>
  <c r="T86" i="22"/>
  <c r="Q68" i="21"/>
  <c r="R68" i="21"/>
  <c r="S74" i="21"/>
  <c r="E68" i="21"/>
  <c r="S68" i="21"/>
  <c r="P74" i="21"/>
  <c r="T74" i="21" s="1"/>
  <c r="P68" i="21"/>
  <c r="T68" i="21" s="1"/>
  <c r="Q74" i="21"/>
  <c r="T105" i="21"/>
  <c r="R97" i="21"/>
  <c r="T99" i="21"/>
  <c r="T101" i="21"/>
  <c r="E81" i="21"/>
  <c r="T86" i="21"/>
  <c r="R74" i="20"/>
  <c r="Q54" i="20"/>
  <c r="E68" i="20"/>
  <c r="E54" i="20"/>
  <c r="E60" i="20"/>
  <c r="R68" i="20"/>
  <c r="P74" i="20"/>
  <c r="Q60" i="20"/>
  <c r="S68" i="20"/>
  <c r="S74" i="20"/>
  <c r="U101" i="20"/>
  <c r="R97" i="20"/>
  <c r="T106" i="20"/>
  <c r="T104" i="20"/>
  <c r="R74" i="19"/>
  <c r="P54" i="19"/>
  <c r="R54" i="19"/>
  <c r="R68" i="19"/>
  <c r="P60" i="19"/>
  <c r="R60" i="19"/>
  <c r="P68" i="19"/>
  <c r="Q60" i="19"/>
  <c r="Q68" i="19"/>
  <c r="T59" i="19"/>
  <c r="S68" i="19"/>
  <c r="P74" i="19"/>
  <c r="T74" i="19" s="1"/>
  <c r="Q74" i="19"/>
  <c r="T100" i="19"/>
  <c r="T102" i="19"/>
  <c r="U110" i="19"/>
  <c r="U108" i="19"/>
  <c r="R74" i="18"/>
  <c r="S74" i="18"/>
  <c r="R68" i="18"/>
  <c r="E54" i="18"/>
  <c r="E68" i="18"/>
  <c r="Q74" i="18"/>
  <c r="E60" i="18"/>
  <c r="U60" i="18" s="1"/>
  <c r="S68" i="18"/>
  <c r="Q60" i="18"/>
  <c r="T98" i="18"/>
  <c r="T110" i="18"/>
  <c r="T112" i="18"/>
  <c r="R97" i="18"/>
  <c r="T106" i="18"/>
  <c r="U104" i="18"/>
  <c r="E81" i="18"/>
  <c r="E74" i="17"/>
  <c r="R74" i="17"/>
  <c r="P54" i="17"/>
  <c r="P68" i="17"/>
  <c r="E60" i="17"/>
  <c r="U60" i="17" s="1"/>
  <c r="E68" i="17"/>
  <c r="S74" i="17"/>
  <c r="T111" i="17"/>
  <c r="T109" i="17"/>
  <c r="T100" i="17"/>
  <c r="T98" i="17"/>
  <c r="T86" i="17"/>
  <c r="E81" i="17"/>
  <c r="Q54" i="16"/>
  <c r="P74" i="16"/>
  <c r="T74" i="16" s="1"/>
  <c r="P54" i="16"/>
  <c r="R54" i="16"/>
  <c r="P68" i="16"/>
  <c r="Q74" i="16"/>
  <c r="Q68" i="16"/>
  <c r="R74" i="16"/>
  <c r="R68" i="16"/>
  <c r="S68" i="16"/>
  <c r="E74" i="16"/>
  <c r="U110" i="16"/>
  <c r="U108" i="16"/>
  <c r="T86" i="16"/>
  <c r="E81" i="16"/>
  <c r="U48" i="15"/>
  <c r="R54" i="15"/>
  <c r="R68" i="15"/>
  <c r="S74" i="15"/>
  <c r="P60" i="15"/>
  <c r="R60" i="15"/>
  <c r="S68" i="15"/>
  <c r="R74" i="15"/>
  <c r="T107" i="15"/>
  <c r="S97" i="15"/>
  <c r="T99" i="15"/>
  <c r="T101" i="15"/>
  <c r="U48" i="14"/>
  <c r="Q74" i="14"/>
  <c r="Q68" i="14"/>
  <c r="E60" i="14"/>
  <c r="S74" i="14"/>
  <c r="S68" i="14"/>
  <c r="Q60" i="14"/>
  <c r="R74" i="14"/>
  <c r="S97" i="14"/>
  <c r="U109" i="14"/>
  <c r="T111" i="14"/>
  <c r="T98" i="14"/>
  <c r="P54" i="13"/>
  <c r="R54" i="13"/>
  <c r="E68" i="13"/>
  <c r="Q54" i="13"/>
  <c r="T48" i="13"/>
  <c r="E54" i="13"/>
  <c r="S74" i="13"/>
  <c r="P68" i="13"/>
  <c r="T68" i="13" s="1"/>
  <c r="Q68" i="13"/>
  <c r="U68" i="13" s="1"/>
  <c r="T59" i="13"/>
  <c r="R68" i="13"/>
  <c r="E60" i="13"/>
  <c r="U60" i="13" s="1"/>
  <c r="R74" i="13"/>
  <c r="U105" i="13"/>
  <c r="T99" i="13"/>
  <c r="U112" i="13"/>
  <c r="T101" i="13"/>
  <c r="T86" i="13"/>
  <c r="E74" i="12"/>
  <c r="P54" i="12"/>
  <c r="R54" i="12"/>
  <c r="Q54" i="12"/>
  <c r="S74" i="12"/>
  <c r="E60" i="12"/>
  <c r="P68" i="12"/>
  <c r="T68" i="12" s="1"/>
  <c r="Q68" i="12"/>
  <c r="U68" i="12" s="1"/>
  <c r="P74" i="12"/>
  <c r="T74" i="12" s="1"/>
  <c r="T100" i="12"/>
  <c r="U107" i="12"/>
  <c r="R97" i="12"/>
  <c r="U105" i="12"/>
  <c r="T112" i="12"/>
  <c r="S97" i="12"/>
  <c r="U103" i="12"/>
  <c r="U99" i="12"/>
  <c r="E81" i="12"/>
  <c r="E68" i="11"/>
  <c r="T48" i="11"/>
  <c r="E54" i="11"/>
  <c r="Q60" i="11"/>
  <c r="Q68" i="11"/>
  <c r="U68" i="11" s="1"/>
  <c r="P74" i="11"/>
  <c r="P60" i="11"/>
  <c r="Q74" i="11"/>
  <c r="U74" i="11" s="1"/>
  <c r="T112" i="11"/>
  <c r="T99" i="11"/>
  <c r="T101" i="11"/>
  <c r="T103" i="11"/>
  <c r="U110" i="11"/>
  <c r="U86" i="11"/>
  <c r="S54" i="10"/>
  <c r="R60" i="10"/>
  <c r="S60" i="10"/>
  <c r="E74" i="10"/>
  <c r="S68" i="10"/>
  <c r="P74" i="10"/>
  <c r="T58" i="10"/>
  <c r="R74" i="10"/>
  <c r="Q68" i="10"/>
  <c r="U68" i="10" s="1"/>
  <c r="U108" i="10"/>
  <c r="P54" i="9"/>
  <c r="P68" i="9"/>
  <c r="U59" i="9"/>
  <c r="R68" i="9"/>
  <c r="R74" i="9"/>
  <c r="R60" i="9"/>
  <c r="T58" i="9"/>
  <c r="S74" i="9"/>
  <c r="T99" i="9"/>
  <c r="E68" i="8"/>
  <c r="R74" i="8"/>
  <c r="R54" i="8"/>
  <c r="U48" i="8"/>
  <c r="E54" i="8"/>
  <c r="E60" i="8"/>
  <c r="U60" i="8" s="1"/>
  <c r="Q68" i="8"/>
  <c r="U68" i="8" s="1"/>
  <c r="S74" i="8"/>
  <c r="P68" i="8"/>
  <c r="S68" i="8"/>
  <c r="U59" i="8"/>
  <c r="L114" i="8"/>
  <c r="R114" i="8" s="1"/>
  <c r="T98" i="8"/>
  <c r="T101" i="8"/>
  <c r="T108" i="8"/>
  <c r="T106" i="8"/>
  <c r="Q54" i="7"/>
  <c r="E54" i="7"/>
  <c r="Q60" i="7"/>
  <c r="S74" i="7"/>
  <c r="T59" i="7"/>
  <c r="R68" i="7"/>
  <c r="E60" i="7"/>
  <c r="U60" i="7" s="1"/>
  <c r="S68" i="7"/>
  <c r="P74" i="7"/>
  <c r="R74" i="7"/>
  <c r="T111" i="7"/>
  <c r="T107" i="7"/>
  <c r="T105" i="7"/>
  <c r="T103" i="7"/>
  <c r="U86" i="7"/>
  <c r="Q54" i="6"/>
  <c r="E68" i="6"/>
  <c r="P60" i="6"/>
  <c r="Q60" i="6"/>
  <c r="S60" i="6"/>
  <c r="R68" i="6"/>
  <c r="E74" i="6"/>
  <c r="T58" i="6"/>
  <c r="E60" i="6"/>
  <c r="T110" i="6"/>
  <c r="T102" i="6"/>
  <c r="T104" i="6"/>
  <c r="T106" i="6"/>
  <c r="T98" i="6"/>
  <c r="U109" i="6"/>
  <c r="T86" i="6"/>
  <c r="P54" i="5"/>
  <c r="S54" i="5"/>
  <c r="E68" i="5"/>
  <c r="E74" i="5"/>
  <c r="P60" i="5"/>
  <c r="R60" i="5"/>
  <c r="R68" i="5"/>
  <c r="R74" i="5"/>
  <c r="Q68" i="5"/>
  <c r="Q74" i="5"/>
  <c r="U74" i="5" s="1"/>
  <c r="T101" i="5"/>
  <c r="T103" i="5"/>
  <c r="T105" i="5"/>
  <c r="S97" i="5"/>
  <c r="U108" i="5"/>
  <c r="T86" i="5"/>
  <c r="E68" i="4"/>
  <c r="P60" i="4"/>
  <c r="R60" i="4"/>
  <c r="R74" i="4"/>
  <c r="R68" i="4"/>
  <c r="T100" i="4"/>
  <c r="T102" i="4"/>
  <c r="T104" i="4"/>
  <c r="U107" i="4"/>
  <c r="T86" i="4"/>
  <c r="Q54" i="3"/>
  <c r="S54" i="3"/>
  <c r="E54" i="3"/>
  <c r="Q68" i="3"/>
  <c r="E68" i="3"/>
  <c r="P74" i="3"/>
  <c r="R74" i="3"/>
  <c r="Q74" i="3"/>
  <c r="U74" i="3" s="1"/>
  <c r="S74" i="3"/>
  <c r="U101" i="3"/>
  <c r="U99" i="3"/>
  <c r="U48" i="2"/>
  <c r="R74" i="2"/>
  <c r="S68" i="2"/>
  <c r="Q74" i="2"/>
  <c r="S74" i="2"/>
  <c r="T59" i="2"/>
  <c r="E68" i="2"/>
  <c r="T58" i="2"/>
  <c r="E60" i="2"/>
  <c r="E74" i="2"/>
  <c r="T102" i="2"/>
  <c r="T105" i="2"/>
  <c r="S97" i="2"/>
  <c r="T103" i="2"/>
  <c r="R54" i="1"/>
  <c r="R68" i="1"/>
  <c r="R74" i="1"/>
  <c r="S74" i="1"/>
  <c r="E60" i="1"/>
  <c r="U60" i="1" s="1"/>
  <c r="P68" i="1"/>
  <c r="T68" i="1" s="1"/>
  <c r="E74" i="1"/>
  <c r="S68" i="1"/>
  <c r="T100" i="1"/>
  <c r="T109" i="1"/>
  <c r="U107" i="1"/>
  <c r="T60" i="1"/>
  <c r="U31" i="3"/>
  <c r="T31" i="3"/>
  <c r="T41" i="3"/>
  <c r="U36" i="3"/>
  <c r="T36" i="3"/>
  <c r="U25" i="6"/>
  <c r="T25" i="6"/>
  <c r="U60" i="6"/>
  <c r="T60" i="6"/>
  <c r="T34" i="7"/>
  <c r="Q25" i="1"/>
  <c r="U25" i="1" s="1"/>
  <c r="Q72" i="1"/>
  <c r="P73" i="1"/>
  <c r="P74" i="1"/>
  <c r="S41" i="2"/>
  <c r="U54" i="2"/>
  <c r="T54" i="2"/>
  <c r="T44" i="2"/>
  <c r="P60" i="2"/>
  <c r="U25" i="3"/>
  <c r="T25" i="3"/>
  <c r="P41" i="3"/>
  <c r="U58" i="3"/>
  <c r="T58" i="3"/>
  <c r="U65" i="3"/>
  <c r="T65" i="3"/>
  <c r="Q73" i="3"/>
  <c r="P25" i="4"/>
  <c r="U48" i="4"/>
  <c r="T48" i="4"/>
  <c r="U43" i="1"/>
  <c r="T43" i="1"/>
  <c r="U73" i="2"/>
  <c r="T73" i="2"/>
  <c r="U72" i="2"/>
  <c r="T72" i="2"/>
  <c r="U70" i="2"/>
  <c r="T70" i="2"/>
  <c r="Q60" i="2"/>
  <c r="P67" i="3"/>
  <c r="Q16" i="1"/>
  <c r="Q73" i="1"/>
  <c r="U53" i="2"/>
  <c r="T53" i="2"/>
  <c r="U68" i="3"/>
  <c r="T74" i="3"/>
  <c r="T16" i="3"/>
  <c r="U9" i="3"/>
  <c r="E16" i="1"/>
  <c r="Q87" i="1"/>
  <c r="U29" i="2"/>
  <c r="U86" i="2"/>
  <c r="Q16" i="3"/>
  <c r="U16" i="3" s="1"/>
  <c r="U30" i="3"/>
  <c r="T30" i="3"/>
  <c r="P54" i="3"/>
  <c r="Q72" i="3"/>
  <c r="T95" i="3"/>
  <c r="U95" i="3"/>
  <c r="U31" i="6"/>
  <c r="T31" i="6"/>
  <c r="T31" i="1"/>
  <c r="U94" i="1"/>
  <c r="T94" i="1"/>
  <c r="T74" i="1"/>
  <c r="U16" i="1"/>
  <c r="T16" i="1"/>
  <c r="Q31" i="1"/>
  <c r="U31" i="1" s="1"/>
  <c r="Q34" i="1"/>
  <c r="T39" i="1"/>
  <c r="U51" i="1"/>
  <c r="T51" i="1"/>
  <c r="Q54" i="1"/>
  <c r="U54" i="1" s="1"/>
  <c r="R67" i="1"/>
  <c r="Q68" i="1"/>
  <c r="U68" i="1" s="1"/>
  <c r="R87" i="1"/>
  <c r="T93" i="1"/>
  <c r="U14" i="2"/>
  <c r="T14" i="2"/>
  <c r="Q16" i="2"/>
  <c r="P54" i="2"/>
  <c r="P74" i="2"/>
  <c r="T74" i="2" s="1"/>
  <c r="E87" i="2"/>
  <c r="E115" i="2" s="1"/>
  <c r="U88" i="2"/>
  <c r="T88" i="2"/>
  <c r="P25" i="3"/>
  <c r="U47" i="3"/>
  <c r="T47" i="3"/>
  <c r="T57" i="3"/>
  <c r="U57" i="3"/>
  <c r="U31" i="4"/>
  <c r="T31" i="4"/>
  <c r="T34" i="4"/>
  <c r="U39" i="4"/>
  <c r="T39" i="4"/>
  <c r="U31" i="7"/>
  <c r="T31" i="7"/>
  <c r="U65" i="2"/>
  <c r="T65" i="2"/>
  <c r="Q74" i="1"/>
  <c r="U74" i="1" s="1"/>
  <c r="T12" i="1"/>
  <c r="T21" i="1"/>
  <c r="T29" i="1"/>
  <c r="T48" i="1"/>
  <c r="S87" i="1"/>
  <c r="T21" i="2"/>
  <c r="U27" i="2"/>
  <c r="T49" i="2"/>
  <c r="Q54" i="2"/>
  <c r="P87" i="2"/>
  <c r="U96" i="2"/>
  <c r="T96" i="2"/>
  <c r="U15" i="3"/>
  <c r="Q25" i="3"/>
  <c r="U34" i="3"/>
  <c r="P60" i="3"/>
  <c r="U30" i="4"/>
  <c r="T30" i="4"/>
  <c r="S54" i="4"/>
  <c r="Q54" i="4"/>
  <c r="U60" i="4"/>
  <c r="T60" i="4"/>
  <c r="U34" i="1"/>
  <c r="T34" i="1"/>
  <c r="U19" i="3"/>
  <c r="T19" i="3"/>
  <c r="Q41" i="3"/>
  <c r="U41" i="3" s="1"/>
  <c r="U63" i="1"/>
  <c r="T63" i="1"/>
  <c r="Q41" i="1"/>
  <c r="U41" i="1" s="1"/>
  <c r="T47" i="1"/>
  <c r="T52" i="1"/>
  <c r="Q60" i="1"/>
  <c r="T10" i="2"/>
  <c r="T15" i="2"/>
  <c r="P25" i="2"/>
  <c r="U28" i="2"/>
  <c r="T28" i="2"/>
  <c r="T34" i="2"/>
  <c r="U44" i="2"/>
  <c r="U56" i="2"/>
  <c r="T56" i="2"/>
  <c r="P68" i="2"/>
  <c r="T68" i="2" s="1"/>
  <c r="P73" i="2"/>
  <c r="T89" i="2"/>
  <c r="Q31" i="3"/>
  <c r="U33" i="3"/>
  <c r="T33" i="3"/>
  <c r="U13" i="4"/>
  <c r="T13" i="4"/>
  <c r="U20" i="4"/>
  <c r="T20" i="4"/>
  <c r="U25" i="4"/>
  <c r="T25" i="4"/>
  <c r="U34" i="5"/>
  <c r="P87" i="1"/>
  <c r="T31" i="2"/>
  <c r="T54" i="1"/>
  <c r="U44" i="1"/>
  <c r="P60" i="1"/>
  <c r="T20" i="1"/>
  <c r="U11" i="1"/>
  <c r="T41" i="1"/>
  <c r="T40" i="1"/>
  <c r="T62" i="1"/>
  <c r="T64" i="1"/>
  <c r="U88" i="1"/>
  <c r="Q25" i="2"/>
  <c r="P41" i="2"/>
  <c r="U45" i="2"/>
  <c r="T45" i="2"/>
  <c r="U60" i="2"/>
  <c r="T60" i="2"/>
  <c r="U64" i="2"/>
  <c r="Q68" i="2"/>
  <c r="Q73" i="2"/>
  <c r="T9" i="3"/>
  <c r="T23" i="3"/>
  <c r="T46" i="3"/>
  <c r="U46" i="3"/>
  <c r="E87" i="3"/>
  <c r="E115" i="3" s="1"/>
  <c r="U88" i="3"/>
  <c r="T88" i="3"/>
  <c r="P73" i="3"/>
  <c r="U94" i="3"/>
  <c r="U12" i="4"/>
  <c r="P54" i="4"/>
  <c r="U64" i="4"/>
  <c r="P73" i="4"/>
  <c r="Q73" i="4"/>
  <c r="P74" i="4"/>
  <c r="T74" i="4" s="1"/>
  <c r="U95" i="4"/>
  <c r="U68" i="5"/>
  <c r="T16" i="5"/>
  <c r="T9" i="5"/>
  <c r="Q31" i="5"/>
  <c r="P41" i="5"/>
  <c r="R87" i="5"/>
  <c r="P67" i="6"/>
  <c r="Q72" i="6"/>
  <c r="P73" i="6"/>
  <c r="T74" i="7"/>
  <c r="E68" i="7"/>
  <c r="U22" i="9"/>
  <c r="T22" i="9"/>
  <c r="Q60" i="4"/>
  <c r="Q74" i="4"/>
  <c r="U74" i="4" s="1"/>
  <c r="Q41" i="5"/>
  <c r="U41" i="5" s="1"/>
  <c r="U67" i="5"/>
  <c r="T67" i="5"/>
  <c r="P67" i="5"/>
  <c r="P72" i="5"/>
  <c r="P31" i="6"/>
  <c r="P34" i="6"/>
  <c r="T34" i="6" s="1"/>
  <c r="Q67" i="6"/>
  <c r="P68" i="6"/>
  <c r="T68" i="6" s="1"/>
  <c r="Q73" i="6"/>
  <c r="P74" i="6"/>
  <c r="T74" i="6" s="1"/>
  <c r="U25" i="7"/>
  <c r="T25" i="7"/>
  <c r="U25" i="8"/>
  <c r="T25" i="8"/>
  <c r="U52" i="8"/>
  <c r="T52" i="8"/>
  <c r="Q54" i="8"/>
  <c r="U18" i="9"/>
  <c r="T18" i="9"/>
  <c r="U31" i="13"/>
  <c r="T31" i="13"/>
  <c r="Q60" i="3"/>
  <c r="T87" i="3"/>
  <c r="P115" i="3"/>
  <c r="P114" i="3"/>
  <c r="P16" i="4"/>
  <c r="Q25" i="4"/>
  <c r="P34" i="4"/>
  <c r="T41" i="5"/>
  <c r="Q67" i="5"/>
  <c r="P68" i="5"/>
  <c r="T68" i="5" s="1"/>
  <c r="Q72" i="5"/>
  <c r="P73" i="5"/>
  <c r="P74" i="5"/>
  <c r="T74" i="5" s="1"/>
  <c r="U16" i="6"/>
  <c r="Q31" i="6"/>
  <c r="Q34" i="6"/>
  <c r="U34" i="6" s="1"/>
  <c r="Q68" i="6"/>
  <c r="U68" i="6" s="1"/>
  <c r="Q74" i="6"/>
  <c r="U74" i="6" s="1"/>
  <c r="P41" i="7"/>
  <c r="U67" i="7"/>
  <c r="T67" i="7"/>
  <c r="U62" i="7"/>
  <c r="U34" i="8"/>
  <c r="T34" i="8"/>
  <c r="E87" i="8"/>
  <c r="E115" i="8" s="1"/>
  <c r="U88" i="8"/>
  <c r="U31" i="9"/>
  <c r="T31" i="9"/>
  <c r="T25" i="10"/>
  <c r="Q87" i="2"/>
  <c r="P68" i="3"/>
  <c r="T68" i="3" s="1"/>
  <c r="Q87" i="3"/>
  <c r="Q16" i="4"/>
  <c r="Q34" i="4"/>
  <c r="U34" i="4" s="1"/>
  <c r="P67" i="4"/>
  <c r="P68" i="4"/>
  <c r="T68" i="4" s="1"/>
  <c r="E87" i="4"/>
  <c r="E115" i="4" s="1"/>
  <c r="T54" i="5"/>
  <c r="P41" i="6"/>
  <c r="U67" i="6"/>
  <c r="T67" i="6"/>
  <c r="T62" i="6"/>
  <c r="T68" i="8"/>
  <c r="T9" i="8"/>
  <c r="P16" i="8"/>
  <c r="T16" i="8" s="1"/>
  <c r="P67" i="8"/>
  <c r="P74" i="8"/>
  <c r="T74" i="8" s="1"/>
  <c r="P87" i="8"/>
  <c r="U25" i="9"/>
  <c r="T25" i="9"/>
  <c r="U36" i="9"/>
  <c r="U60" i="10"/>
  <c r="T60" i="10"/>
  <c r="P16" i="2"/>
  <c r="Q31" i="2"/>
  <c r="U31" i="2" s="1"/>
  <c r="Q34" i="2"/>
  <c r="U34" i="2" s="1"/>
  <c r="U67" i="2"/>
  <c r="P67" i="2"/>
  <c r="T67" i="2" s="1"/>
  <c r="P72" i="2"/>
  <c r="R87" i="2"/>
  <c r="U54" i="3"/>
  <c r="T54" i="3"/>
  <c r="Q67" i="3"/>
  <c r="R87" i="3"/>
  <c r="P31" i="4"/>
  <c r="U67" i="4"/>
  <c r="T67" i="4"/>
  <c r="Q67" i="4"/>
  <c r="P87" i="4"/>
  <c r="U54" i="6"/>
  <c r="T54" i="6"/>
  <c r="E67" i="6"/>
  <c r="P87" i="6"/>
  <c r="P16" i="7"/>
  <c r="T16" i="7" s="1"/>
  <c r="U54" i="7"/>
  <c r="T54" i="7"/>
  <c r="T44" i="7"/>
  <c r="Q68" i="7"/>
  <c r="U68" i="7" s="1"/>
  <c r="U93" i="7"/>
  <c r="T93" i="7"/>
  <c r="Q16" i="8"/>
  <c r="U16" i="8" s="1"/>
  <c r="U24" i="8"/>
  <c r="T24" i="8"/>
  <c r="U33" i="8"/>
  <c r="Q67" i="8"/>
  <c r="U72" i="8"/>
  <c r="T72" i="8"/>
  <c r="U73" i="8"/>
  <c r="T73" i="8"/>
  <c r="U70" i="8"/>
  <c r="Q74" i="8"/>
  <c r="U74" i="8" s="1"/>
  <c r="U91" i="8"/>
  <c r="T91" i="8"/>
  <c r="U11" i="9"/>
  <c r="T11" i="9"/>
  <c r="U50" i="9"/>
  <c r="T50" i="9"/>
  <c r="U31" i="12"/>
  <c r="T31" i="12"/>
  <c r="P31" i="3"/>
  <c r="P34" i="3"/>
  <c r="T34" i="3" s="1"/>
  <c r="T37" i="3"/>
  <c r="T48" i="3"/>
  <c r="T59" i="3"/>
  <c r="U67" i="3"/>
  <c r="T67" i="3"/>
  <c r="S87" i="3"/>
  <c r="U16" i="4"/>
  <c r="T16" i="4"/>
  <c r="T14" i="4"/>
  <c r="Q31" i="4"/>
  <c r="U41" i="4"/>
  <c r="T41" i="4"/>
  <c r="U36" i="4"/>
  <c r="T40" i="4"/>
  <c r="Q41" i="4"/>
  <c r="T43" i="4"/>
  <c r="T58" i="4"/>
  <c r="U66" i="4"/>
  <c r="Q87" i="4"/>
  <c r="U87" i="4" s="1"/>
  <c r="T90" i="4"/>
  <c r="U9" i="5"/>
  <c r="T15" i="5"/>
  <c r="Q16" i="5"/>
  <c r="U16" i="5" s="1"/>
  <c r="T18" i="5"/>
  <c r="T24" i="5"/>
  <c r="U31" i="5"/>
  <c r="T31" i="5"/>
  <c r="T47" i="5"/>
  <c r="T53" i="5"/>
  <c r="Q54" i="5"/>
  <c r="U54" i="5" s="1"/>
  <c r="T56" i="5"/>
  <c r="U60" i="5"/>
  <c r="T60" i="5"/>
  <c r="E87" i="5"/>
  <c r="E115" i="5" s="1"/>
  <c r="T92" i="5"/>
  <c r="U11" i="6"/>
  <c r="P16" i="6"/>
  <c r="T16" i="6" s="1"/>
  <c r="T19" i="6"/>
  <c r="P25" i="6"/>
  <c r="T27" i="6"/>
  <c r="U41" i="6"/>
  <c r="T41" i="6"/>
  <c r="T40" i="6"/>
  <c r="T48" i="6"/>
  <c r="P54" i="6"/>
  <c r="T57" i="6"/>
  <c r="Q87" i="6"/>
  <c r="T91" i="6"/>
  <c r="T9" i="7"/>
  <c r="T15" i="7"/>
  <c r="Q16" i="7"/>
  <c r="U16" i="7" s="1"/>
  <c r="Q25" i="7"/>
  <c r="T38" i="7"/>
  <c r="T46" i="7"/>
  <c r="T60" i="7"/>
  <c r="T63" i="7"/>
  <c r="Q74" i="7"/>
  <c r="U74" i="7" s="1"/>
  <c r="U13" i="8"/>
  <c r="T13" i="8"/>
  <c r="P25" i="8"/>
  <c r="P60" i="8"/>
  <c r="U64" i="8"/>
  <c r="T64" i="8"/>
  <c r="P72" i="8"/>
  <c r="P73" i="8"/>
  <c r="U86" i="8"/>
  <c r="T86" i="8"/>
  <c r="R87" i="8"/>
  <c r="U95" i="8"/>
  <c r="T95" i="8"/>
  <c r="T33" i="9"/>
  <c r="U39" i="9"/>
  <c r="T39" i="9"/>
  <c r="U60" i="11"/>
  <c r="T60" i="11"/>
  <c r="U60" i="12"/>
  <c r="T60" i="12"/>
  <c r="U73" i="3"/>
  <c r="T73" i="3"/>
  <c r="U72" i="3"/>
  <c r="T72" i="3"/>
  <c r="U70" i="3"/>
  <c r="T65" i="4"/>
  <c r="U72" i="4"/>
  <c r="T72" i="4"/>
  <c r="U73" i="4"/>
  <c r="T73" i="4"/>
  <c r="R87" i="4"/>
  <c r="T96" i="4"/>
  <c r="U10" i="5"/>
  <c r="T14" i="5"/>
  <c r="U37" i="5"/>
  <c r="T46" i="5"/>
  <c r="T52" i="5"/>
  <c r="T62" i="5"/>
  <c r="U73" i="5"/>
  <c r="T73" i="5"/>
  <c r="U72" i="5"/>
  <c r="T72" i="5"/>
  <c r="P87" i="5"/>
  <c r="T10" i="6"/>
  <c r="T18" i="6"/>
  <c r="T24" i="6"/>
  <c r="Q25" i="6"/>
  <c r="T47" i="6"/>
  <c r="T63" i="6"/>
  <c r="R87" i="6"/>
  <c r="T90" i="6"/>
  <c r="U9" i="7"/>
  <c r="U24" i="7"/>
  <c r="T37" i="7"/>
  <c r="U57" i="7"/>
  <c r="P67" i="7"/>
  <c r="U73" i="7"/>
  <c r="T73" i="7"/>
  <c r="U72" i="7"/>
  <c r="T72" i="7"/>
  <c r="U70" i="7"/>
  <c r="Q87" i="7"/>
  <c r="T94" i="7"/>
  <c r="U20" i="8"/>
  <c r="Q25" i="8"/>
  <c r="P41" i="8"/>
  <c r="Q72" i="8"/>
  <c r="U10" i="9"/>
  <c r="U15" i="9"/>
  <c r="T15" i="9"/>
  <c r="P31" i="9"/>
  <c r="U34" i="9"/>
  <c r="T34" i="9"/>
  <c r="U74" i="2"/>
  <c r="U68" i="2"/>
  <c r="U16" i="2"/>
  <c r="T16" i="2"/>
  <c r="U72" i="1"/>
  <c r="T72" i="1"/>
  <c r="U73" i="1"/>
  <c r="T73" i="1"/>
  <c r="E87" i="1"/>
  <c r="E115" i="1" s="1"/>
  <c r="U87" i="1"/>
  <c r="U41" i="2"/>
  <c r="T41" i="2"/>
  <c r="E60" i="3"/>
  <c r="U96" i="3"/>
  <c r="U33" i="4"/>
  <c r="U54" i="4"/>
  <c r="T54" i="4"/>
  <c r="U57" i="4"/>
  <c r="U89" i="4"/>
  <c r="E25" i="5"/>
  <c r="P34" i="5"/>
  <c r="T34" i="5" s="1"/>
  <c r="T36" i="5"/>
  <c r="Q60" i="5"/>
  <c r="U62" i="5"/>
  <c r="U91" i="5"/>
  <c r="T9" i="6"/>
  <c r="U39" i="6"/>
  <c r="S87" i="6"/>
  <c r="T14" i="7"/>
  <c r="T45" i="7"/>
  <c r="P60" i="7"/>
  <c r="T62" i="7"/>
  <c r="R87" i="7"/>
  <c r="U89" i="7"/>
  <c r="T14" i="8"/>
  <c r="U27" i="8"/>
  <c r="T27" i="8"/>
  <c r="Q41" i="8"/>
  <c r="U54" i="8"/>
  <c r="T54" i="8"/>
  <c r="U44" i="8"/>
  <c r="T44" i="8"/>
  <c r="U67" i="8"/>
  <c r="T67" i="8"/>
  <c r="T65" i="8"/>
  <c r="E74" i="8"/>
  <c r="T88" i="8"/>
  <c r="T96" i="8"/>
  <c r="P16" i="9"/>
  <c r="T16" i="9" s="1"/>
  <c r="P25" i="9"/>
  <c r="Q25" i="9"/>
  <c r="U29" i="9"/>
  <c r="T29" i="9"/>
  <c r="Q41" i="9"/>
  <c r="U41" i="9" s="1"/>
  <c r="U25" i="12"/>
  <c r="T25" i="12"/>
  <c r="U25" i="14"/>
  <c r="T25" i="14"/>
  <c r="E87" i="7"/>
  <c r="E115" i="7" s="1"/>
  <c r="U41" i="8"/>
  <c r="T41" i="8"/>
  <c r="S87" i="9"/>
  <c r="U21" i="10"/>
  <c r="U38" i="10"/>
  <c r="U49" i="10"/>
  <c r="Q87" i="10"/>
  <c r="U92" i="10"/>
  <c r="U12" i="11"/>
  <c r="U23" i="11"/>
  <c r="U73" i="11"/>
  <c r="T73" i="11"/>
  <c r="U72" i="11"/>
  <c r="T72" i="11"/>
  <c r="E87" i="11"/>
  <c r="E115" i="11" s="1"/>
  <c r="U14" i="12"/>
  <c r="U28" i="12"/>
  <c r="U41" i="12"/>
  <c r="U45" i="12"/>
  <c r="U53" i="12"/>
  <c r="U56" i="12"/>
  <c r="U65" i="12"/>
  <c r="U96" i="12"/>
  <c r="U19" i="13"/>
  <c r="Q31" i="13"/>
  <c r="T36" i="13"/>
  <c r="Q60" i="13"/>
  <c r="Q87" i="13"/>
  <c r="U87" i="13" s="1"/>
  <c r="U20" i="14"/>
  <c r="Q25" i="14"/>
  <c r="Q31" i="14"/>
  <c r="U31" i="14" s="1"/>
  <c r="U14" i="15"/>
  <c r="T14" i="15"/>
  <c r="U31" i="15"/>
  <c r="T31" i="15"/>
  <c r="P41" i="15"/>
  <c r="U56" i="15"/>
  <c r="T56" i="15"/>
  <c r="U58" i="16"/>
  <c r="T58" i="16"/>
  <c r="U31" i="17"/>
  <c r="T31" i="17"/>
  <c r="U25" i="21"/>
  <c r="T25" i="21"/>
  <c r="P87" i="7"/>
  <c r="T68" i="9"/>
  <c r="U16" i="9"/>
  <c r="Q54" i="9"/>
  <c r="R67" i="9"/>
  <c r="Q68" i="9"/>
  <c r="U68" i="9" s="1"/>
  <c r="R72" i="9"/>
  <c r="Q73" i="9"/>
  <c r="P74" i="9"/>
  <c r="T74" i="9" s="1"/>
  <c r="P16" i="10"/>
  <c r="T16" i="10" s="1"/>
  <c r="Q31" i="10"/>
  <c r="Q34" i="10"/>
  <c r="U67" i="10"/>
  <c r="T67" i="10"/>
  <c r="P67" i="10"/>
  <c r="P72" i="10"/>
  <c r="R87" i="10"/>
  <c r="S41" i="11"/>
  <c r="U54" i="11"/>
  <c r="T54" i="11"/>
  <c r="R60" i="11"/>
  <c r="P87" i="11"/>
  <c r="R25" i="12"/>
  <c r="Q41" i="12"/>
  <c r="S54" i="12"/>
  <c r="P60" i="12"/>
  <c r="S68" i="12"/>
  <c r="S73" i="12"/>
  <c r="R74" i="12"/>
  <c r="U16" i="13"/>
  <c r="T16" i="13"/>
  <c r="R16" i="13"/>
  <c r="U25" i="13"/>
  <c r="T25" i="13"/>
  <c r="P41" i="13"/>
  <c r="T41" i="13" s="1"/>
  <c r="S54" i="13"/>
  <c r="S67" i="13"/>
  <c r="S68" i="13"/>
  <c r="P16" i="14"/>
  <c r="T16" i="14" s="1"/>
  <c r="P74" i="14"/>
  <c r="T74" i="14" s="1"/>
  <c r="R16" i="15"/>
  <c r="P16" i="15"/>
  <c r="T34" i="18"/>
  <c r="P41" i="9"/>
  <c r="T41" i="9" s="1"/>
  <c r="U60" i="9"/>
  <c r="T60" i="9"/>
  <c r="Q74" i="9"/>
  <c r="U74" i="9" s="1"/>
  <c r="Q16" i="10"/>
  <c r="U16" i="10" s="1"/>
  <c r="P54" i="10"/>
  <c r="T54" i="10" s="1"/>
  <c r="Q67" i="10"/>
  <c r="P68" i="10"/>
  <c r="Q72" i="10"/>
  <c r="P73" i="10"/>
  <c r="U25" i="11"/>
  <c r="T25" i="11"/>
  <c r="P31" i="11"/>
  <c r="P34" i="11"/>
  <c r="T34" i="11" s="1"/>
  <c r="Q87" i="11"/>
  <c r="Q60" i="12"/>
  <c r="U72" i="12"/>
  <c r="T72" i="12"/>
  <c r="U73" i="12"/>
  <c r="T73" i="12"/>
  <c r="E87" i="12"/>
  <c r="E115" i="12" s="1"/>
  <c r="Q41" i="13"/>
  <c r="U41" i="13" s="1"/>
  <c r="Q16" i="14"/>
  <c r="U93" i="14"/>
  <c r="T93" i="14"/>
  <c r="U31" i="16"/>
  <c r="T31" i="16"/>
  <c r="P41" i="16"/>
  <c r="T41" i="16" s="1"/>
  <c r="T74" i="10"/>
  <c r="T68" i="10"/>
  <c r="U67" i="11"/>
  <c r="T67" i="11"/>
  <c r="R87" i="11"/>
  <c r="U54" i="12"/>
  <c r="T54" i="12"/>
  <c r="P87" i="12"/>
  <c r="U94" i="13"/>
  <c r="U60" i="14"/>
  <c r="T60" i="14"/>
  <c r="U73" i="14"/>
  <c r="T73" i="14"/>
  <c r="U72" i="14"/>
  <c r="T72" i="14"/>
  <c r="U70" i="14"/>
  <c r="Q87" i="14"/>
  <c r="U96" i="14"/>
  <c r="U13" i="15"/>
  <c r="T13" i="15"/>
  <c r="Q60" i="15"/>
  <c r="U96" i="15"/>
  <c r="T96" i="15"/>
  <c r="P54" i="7"/>
  <c r="Q67" i="7"/>
  <c r="P68" i="7"/>
  <c r="T68" i="7" s="1"/>
  <c r="Q72" i="7"/>
  <c r="P73" i="7"/>
  <c r="S87" i="7"/>
  <c r="P31" i="8"/>
  <c r="P34" i="8"/>
  <c r="Q87" i="8"/>
  <c r="Q60" i="9"/>
  <c r="T62" i="9"/>
  <c r="U73" i="9"/>
  <c r="T73" i="9"/>
  <c r="U72" i="9"/>
  <c r="T72" i="9"/>
  <c r="E87" i="9"/>
  <c r="E115" i="9" s="1"/>
  <c r="T93" i="9"/>
  <c r="T13" i="10"/>
  <c r="T24" i="10"/>
  <c r="Q25" i="10"/>
  <c r="U25" i="10" s="1"/>
  <c r="T27" i="10"/>
  <c r="U41" i="10"/>
  <c r="T41" i="10"/>
  <c r="P41" i="10"/>
  <c r="T44" i="10"/>
  <c r="T52" i="10"/>
  <c r="T64" i="10"/>
  <c r="Q74" i="10"/>
  <c r="U74" i="10" s="1"/>
  <c r="T86" i="10"/>
  <c r="T95" i="10"/>
  <c r="T15" i="11"/>
  <c r="Q16" i="11"/>
  <c r="T18" i="11"/>
  <c r="T29" i="11"/>
  <c r="T46" i="11"/>
  <c r="P54" i="11"/>
  <c r="T57" i="11"/>
  <c r="T66" i="11"/>
  <c r="Q67" i="11"/>
  <c r="P68" i="11"/>
  <c r="T71" i="11"/>
  <c r="Q72" i="11"/>
  <c r="P73" i="11"/>
  <c r="S87" i="11"/>
  <c r="T89" i="11"/>
  <c r="T9" i="12"/>
  <c r="T20" i="12"/>
  <c r="P31" i="12"/>
  <c r="P34" i="12"/>
  <c r="T34" i="12" s="1"/>
  <c r="T37" i="12"/>
  <c r="T48" i="12"/>
  <c r="T59" i="12"/>
  <c r="Q87" i="12"/>
  <c r="U87" i="12" s="1"/>
  <c r="T91" i="12"/>
  <c r="T11" i="13"/>
  <c r="U21" i="13"/>
  <c r="P25" i="13"/>
  <c r="T40" i="13"/>
  <c r="T46" i="13"/>
  <c r="P72" i="13"/>
  <c r="Q72" i="13"/>
  <c r="Q73" i="13"/>
  <c r="P74" i="13"/>
  <c r="T74" i="13" s="1"/>
  <c r="T14" i="14"/>
  <c r="T22" i="14"/>
  <c r="P34" i="14"/>
  <c r="T34" i="14" s="1"/>
  <c r="P41" i="14"/>
  <c r="R87" i="14"/>
  <c r="E87" i="15"/>
  <c r="E115" i="15" s="1"/>
  <c r="U88" i="15"/>
  <c r="T88" i="15"/>
  <c r="U25" i="16"/>
  <c r="T25" i="16"/>
  <c r="U30" i="16"/>
  <c r="T30" i="16"/>
  <c r="U47" i="16"/>
  <c r="T47" i="16"/>
  <c r="U34" i="17"/>
  <c r="U54" i="9"/>
  <c r="T54" i="9"/>
  <c r="P87" i="9"/>
  <c r="T87" i="9" s="1"/>
  <c r="U31" i="10"/>
  <c r="T31" i="10"/>
  <c r="U34" i="10"/>
  <c r="T34" i="10"/>
  <c r="T74" i="11"/>
  <c r="T68" i="11"/>
  <c r="U16" i="11"/>
  <c r="T16" i="11"/>
  <c r="Q31" i="12"/>
  <c r="Q34" i="12"/>
  <c r="U34" i="12" s="1"/>
  <c r="T47" i="12"/>
  <c r="T58" i="12"/>
  <c r="U67" i="12"/>
  <c r="T67" i="12"/>
  <c r="R87" i="12"/>
  <c r="T90" i="12"/>
  <c r="T10" i="13"/>
  <c r="Q25" i="13"/>
  <c r="P34" i="13"/>
  <c r="T34" i="13" s="1"/>
  <c r="U36" i="13"/>
  <c r="U58" i="13"/>
  <c r="T63" i="13"/>
  <c r="Q74" i="13"/>
  <c r="U74" i="13" s="1"/>
  <c r="U92" i="13"/>
  <c r="T28" i="14"/>
  <c r="Q34" i="14"/>
  <c r="U34" i="14" s="1"/>
  <c r="T56" i="14"/>
  <c r="P72" i="14"/>
  <c r="U25" i="15"/>
  <c r="T25" i="15"/>
  <c r="U45" i="15"/>
  <c r="T45" i="15"/>
  <c r="P68" i="15"/>
  <c r="T68" i="15" s="1"/>
  <c r="U73" i="15"/>
  <c r="T73" i="15"/>
  <c r="U72" i="15"/>
  <c r="T72" i="15"/>
  <c r="U70" i="15"/>
  <c r="T70" i="15"/>
  <c r="P31" i="16"/>
  <c r="U25" i="20"/>
  <c r="T25" i="20"/>
  <c r="S87" i="4"/>
  <c r="Q87" i="5"/>
  <c r="U73" i="6"/>
  <c r="T73" i="6"/>
  <c r="U72" i="6"/>
  <c r="T72" i="6"/>
  <c r="E87" i="6"/>
  <c r="E115" i="6" s="1"/>
  <c r="U41" i="7"/>
  <c r="T41" i="7"/>
  <c r="U88" i="7"/>
  <c r="U36" i="8"/>
  <c r="S87" i="8"/>
  <c r="T9" i="9"/>
  <c r="Q87" i="9"/>
  <c r="T62" i="10"/>
  <c r="U73" i="10"/>
  <c r="T73" i="10"/>
  <c r="U72" i="10"/>
  <c r="T72" i="10"/>
  <c r="E87" i="10"/>
  <c r="E115" i="10" s="1"/>
  <c r="U41" i="11"/>
  <c r="T41" i="11"/>
  <c r="T44" i="11"/>
  <c r="U70" i="11"/>
  <c r="U88" i="11"/>
  <c r="U36" i="12"/>
  <c r="S87" i="12"/>
  <c r="T9" i="13"/>
  <c r="T20" i="13"/>
  <c r="Q34" i="13"/>
  <c r="U34" i="13" s="1"/>
  <c r="T10" i="14"/>
  <c r="U40" i="14"/>
  <c r="U51" i="14"/>
  <c r="E68" i="14"/>
  <c r="U53" i="15"/>
  <c r="T53" i="15"/>
  <c r="U19" i="16"/>
  <c r="T19" i="16"/>
  <c r="U33" i="16"/>
  <c r="T33" i="16"/>
  <c r="U60" i="16"/>
  <c r="T60" i="16"/>
  <c r="U25" i="19"/>
  <c r="T25" i="19"/>
  <c r="U67" i="9"/>
  <c r="T67" i="9"/>
  <c r="U54" i="10"/>
  <c r="P87" i="10"/>
  <c r="U31" i="11"/>
  <c r="T31" i="11"/>
  <c r="U34" i="11"/>
  <c r="U74" i="12"/>
  <c r="U16" i="12"/>
  <c r="T70" i="12"/>
  <c r="T88" i="12"/>
  <c r="T23" i="13"/>
  <c r="U33" i="13"/>
  <c r="U49" i="13"/>
  <c r="P60" i="13"/>
  <c r="T91" i="13"/>
  <c r="U74" i="14"/>
  <c r="U68" i="14"/>
  <c r="U16" i="14"/>
  <c r="U12" i="14"/>
  <c r="P25" i="14"/>
  <c r="P31" i="14"/>
  <c r="T31" i="14" s="1"/>
  <c r="T45" i="14"/>
  <c r="Q54" i="14"/>
  <c r="U67" i="14"/>
  <c r="T67" i="14"/>
  <c r="U62" i="14"/>
  <c r="T65" i="14"/>
  <c r="U94" i="14"/>
  <c r="T94" i="14"/>
  <c r="U28" i="15"/>
  <c r="T28" i="15"/>
  <c r="U65" i="15"/>
  <c r="T65" i="15"/>
  <c r="Q74" i="15"/>
  <c r="U74" i="15" s="1"/>
  <c r="U10" i="16"/>
  <c r="P34" i="16"/>
  <c r="T34" i="16" s="1"/>
  <c r="U36" i="16"/>
  <c r="T36" i="16"/>
  <c r="U31" i="18"/>
  <c r="T31" i="18"/>
  <c r="T54" i="15"/>
  <c r="P87" i="15"/>
  <c r="Q41" i="16"/>
  <c r="U41" i="16" s="1"/>
  <c r="P60" i="16"/>
  <c r="T68" i="17"/>
  <c r="T16" i="17"/>
  <c r="P25" i="17"/>
  <c r="Q54" i="17"/>
  <c r="U54" i="17" s="1"/>
  <c r="Q68" i="17"/>
  <c r="U68" i="17" s="1"/>
  <c r="Q73" i="17"/>
  <c r="P74" i="17"/>
  <c r="T74" i="17" s="1"/>
  <c r="P16" i="18"/>
  <c r="T16" i="18" s="1"/>
  <c r="Q31" i="18"/>
  <c r="Q34" i="18"/>
  <c r="U34" i="18" s="1"/>
  <c r="U67" i="18"/>
  <c r="T67" i="18"/>
  <c r="P67" i="18"/>
  <c r="P72" i="18"/>
  <c r="U54" i="19"/>
  <c r="T54" i="19"/>
  <c r="T87" i="19"/>
  <c r="P115" i="19"/>
  <c r="P114" i="19"/>
  <c r="U28" i="20"/>
  <c r="T28" i="20"/>
  <c r="Q31" i="20"/>
  <c r="U67" i="20"/>
  <c r="T67" i="20"/>
  <c r="P68" i="20"/>
  <c r="T68" i="20" s="1"/>
  <c r="T95" i="20"/>
  <c r="U95" i="20"/>
  <c r="U28" i="22"/>
  <c r="T28" i="22"/>
  <c r="U45" i="22"/>
  <c r="T45" i="22"/>
  <c r="P54" i="14"/>
  <c r="Q67" i="14"/>
  <c r="P68" i="14"/>
  <c r="T68" i="14" s="1"/>
  <c r="Q72" i="14"/>
  <c r="P73" i="14"/>
  <c r="S87" i="14"/>
  <c r="P31" i="15"/>
  <c r="P34" i="15"/>
  <c r="T34" i="15" s="1"/>
  <c r="Q87" i="15"/>
  <c r="Q60" i="16"/>
  <c r="U72" i="16"/>
  <c r="T72" i="16"/>
  <c r="U73" i="16"/>
  <c r="T73" i="16"/>
  <c r="S74" i="16"/>
  <c r="E87" i="16"/>
  <c r="E115" i="16" s="1"/>
  <c r="S16" i="17"/>
  <c r="Q25" i="17"/>
  <c r="U41" i="17"/>
  <c r="T41" i="17"/>
  <c r="P41" i="17"/>
  <c r="R54" i="17"/>
  <c r="S67" i="17"/>
  <c r="R68" i="17"/>
  <c r="S72" i="17"/>
  <c r="R73" i="17"/>
  <c r="Q74" i="17"/>
  <c r="U74" i="17" s="1"/>
  <c r="Q16" i="18"/>
  <c r="U16" i="18" s="1"/>
  <c r="R31" i="18"/>
  <c r="R34" i="18"/>
  <c r="P54" i="18"/>
  <c r="T54" i="18" s="1"/>
  <c r="Q67" i="18"/>
  <c r="P68" i="18"/>
  <c r="T68" i="18" s="1"/>
  <c r="Q72" i="18"/>
  <c r="P73" i="18"/>
  <c r="S87" i="18"/>
  <c r="P31" i="19"/>
  <c r="T31" i="19" s="1"/>
  <c r="P34" i="19"/>
  <c r="T34" i="19" s="1"/>
  <c r="S60" i="19"/>
  <c r="Q87" i="19"/>
  <c r="R31" i="20"/>
  <c r="P41" i="20"/>
  <c r="Q41" i="20"/>
  <c r="U45" i="20"/>
  <c r="T45" i="20"/>
  <c r="U56" i="20"/>
  <c r="T56" i="20"/>
  <c r="Q68" i="20"/>
  <c r="U68" i="20" s="1"/>
  <c r="U72" i="20"/>
  <c r="T72" i="20"/>
  <c r="U73" i="20"/>
  <c r="T73" i="20"/>
  <c r="U70" i="20"/>
  <c r="T70" i="20"/>
  <c r="Q72" i="20"/>
  <c r="T15" i="21"/>
  <c r="U15" i="21"/>
  <c r="P31" i="21"/>
  <c r="U73" i="21"/>
  <c r="T73" i="21"/>
  <c r="U72" i="21"/>
  <c r="T72" i="21"/>
  <c r="U70" i="21"/>
  <c r="T70" i="21"/>
  <c r="U14" i="22"/>
  <c r="T14" i="22"/>
  <c r="U31" i="22"/>
  <c r="T31" i="22"/>
  <c r="T19" i="15"/>
  <c r="T30" i="15"/>
  <c r="Q31" i="15"/>
  <c r="T33" i="15"/>
  <c r="Q34" i="15"/>
  <c r="U34" i="15" s="1"/>
  <c r="T36" i="15"/>
  <c r="T47" i="15"/>
  <c r="T58" i="15"/>
  <c r="U67" i="15"/>
  <c r="T67" i="15"/>
  <c r="P67" i="15"/>
  <c r="P72" i="15"/>
  <c r="R87" i="15"/>
  <c r="T90" i="15"/>
  <c r="T10" i="16"/>
  <c r="T21" i="16"/>
  <c r="T38" i="16"/>
  <c r="U54" i="16"/>
  <c r="T54" i="16"/>
  <c r="T49" i="16"/>
  <c r="P87" i="16"/>
  <c r="T92" i="16"/>
  <c r="T12" i="17"/>
  <c r="T23" i="17"/>
  <c r="T40" i="17"/>
  <c r="Q41" i="17"/>
  <c r="T43" i="17"/>
  <c r="T51" i="17"/>
  <c r="P60" i="17"/>
  <c r="T63" i="17"/>
  <c r="U74" i="18"/>
  <c r="P25" i="18"/>
  <c r="Q54" i="18"/>
  <c r="U54" i="18" s="1"/>
  <c r="Q68" i="18"/>
  <c r="U68" i="18" s="1"/>
  <c r="Q73" i="18"/>
  <c r="P74" i="18"/>
  <c r="T74" i="18" s="1"/>
  <c r="P16" i="19"/>
  <c r="Q31" i="19"/>
  <c r="U31" i="19" s="1"/>
  <c r="Q34" i="19"/>
  <c r="U34" i="19" s="1"/>
  <c r="U67" i="19"/>
  <c r="T67" i="19"/>
  <c r="P67" i="19"/>
  <c r="P72" i="19"/>
  <c r="R87" i="19"/>
  <c r="U60" i="20"/>
  <c r="T60" i="20"/>
  <c r="U65" i="20"/>
  <c r="T65" i="20"/>
  <c r="T29" i="21"/>
  <c r="U29" i="21"/>
  <c r="U45" i="21"/>
  <c r="T45" i="21"/>
  <c r="Q87" i="21"/>
  <c r="U94" i="21"/>
  <c r="T94" i="21"/>
  <c r="T31" i="23"/>
  <c r="T22" i="13"/>
  <c r="T39" i="13"/>
  <c r="U73" i="13"/>
  <c r="T73" i="13"/>
  <c r="U72" i="13"/>
  <c r="T72" i="13"/>
  <c r="E87" i="13"/>
  <c r="E115" i="13" s="1"/>
  <c r="T87" i="13"/>
  <c r="U41" i="14"/>
  <c r="T41" i="14"/>
  <c r="S87" i="15"/>
  <c r="Q87" i="16"/>
  <c r="U73" i="17"/>
  <c r="T73" i="17"/>
  <c r="U72" i="17"/>
  <c r="T72" i="17"/>
  <c r="E87" i="17"/>
  <c r="E115" i="17" s="1"/>
  <c r="T41" i="18"/>
  <c r="T66" i="19"/>
  <c r="T71" i="19"/>
  <c r="S87" i="19"/>
  <c r="T89" i="19"/>
  <c r="T9" i="20"/>
  <c r="T20" i="20"/>
  <c r="T34" i="20"/>
  <c r="T39" i="20"/>
  <c r="U54" i="20"/>
  <c r="T44" i="20"/>
  <c r="T46" i="20"/>
  <c r="T57" i="20"/>
  <c r="E87" i="20"/>
  <c r="E115" i="20" s="1"/>
  <c r="U88" i="20"/>
  <c r="T88" i="20"/>
  <c r="P16" i="21"/>
  <c r="T16" i="21" s="1"/>
  <c r="T18" i="21"/>
  <c r="U18" i="21"/>
  <c r="U33" i="21"/>
  <c r="U37" i="21"/>
  <c r="U53" i="21"/>
  <c r="T53" i="21"/>
  <c r="T57" i="21"/>
  <c r="U57" i="21"/>
  <c r="T34" i="23"/>
  <c r="U54" i="13"/>
  <c r="T54" i="13"/>
  <c r="P87" i="13"/>
  <c r="Q41" i="14"/>
  <c r="P60" i="14"/>
  <c r="U16" i="15"/>
  <c r="T16" i="15"/>
  <c r="P25" i="15"/>
  <c r="Q54" i="15"/>
  <c r="U54" i="15" s="1"/>
  <c r="Q68" i="15"/>
  <c r="U68" i="15" s="1"/>
  <c r="Q73" i="15"/>
  <c r="P74" i="15"/>
  <c r="T74" i="15" s="1"/>
  <c r="P16" i="16"/>
  <c r="T16" i="16" s="1"/>
  <c r="Q31" i="16"/>
  <c r="Q34" i="16"/>
  <c r="U34" i="16" s="1"/>
  <c r="U67" i="16"/>
  <c r="T67" i="16"/>
  <c r="P67" i="16"/>
  <c r="P72" i="16"/>
  <c r="R87" i="16"/>
  <c r="T90" i="16"/>
  <c r="T10" i="17"/>
  <c r="T21" i="17"/>
  <c r="T38" i="17"/>
  <c r="T54" i="17"/>
  <c r="T49" i="17"/>
  <c r="P87" i="17"/>
  <c r="T87" i="17" s="1"/>
  <c r="T92" i="17"/>
  <c r="T12" i="18"/>
  <c r="T23" i="18"/>
  <c r="T40" i="18"/>
  <c r="Q41" i="18"/>
  <c r="U41" i="18" s="1"/>
  <c r="T43" i="18"/>
  <c r="T51" i="18"/>
  <c r="P60" i="18"/>
  <c r="T63" i="18"/>
  <c r="T94" i="18"/>
  <c r="U74" i="19"/>
  <c r="U68" i="19"/>
  <c r="T68" i="19"/>
  <c r="U16" i="19"/>
  <c r="T16" i="19"/>
  <c r="T14" i="19"/>
  <c r="P25" i="19"/>
  <c r="T28" i="19"/>
  <c r="T45" i="19"/>
  <c r="T53" i="19"/>
  <c r="Q54" i="19"/>
  <c r="T56" i="19"/>
  <c r="T65" i="19"/>
  <c r="T70" i="19"/>
  <c r="T88" i="19"/>
  <c r="T96" i="19"/>
  <c r="T19" i="20"/>
  <c r="U31" i="20"/>
  <c r="T31" i="20"/>
  <c r="T38" i="20"/>
  <c r="P60" i="20"/>
  <c r="U63" i="20"/>
  <c r="P87" i="20"/>
  <c r="U14" i="21"/>
  <c r="T14" i="21"/>
  <c r="Q16" i="21"/>
  <c r="U16" i="21" s="1"/>
  <c r="P25" i="21"/>
  <c r="P54" i="21"/>
  <c r="U63" i="21"/>
  <c r="U65" i="21"/>
  <c r="T65" i="21"/>
  <c r="Q67" i="21"/>
  <c r="P73" i="21"/>
  <c r="U25" i="22"/>
  <c r="T25" i="22"/>
  <c r="T34" i="22"/>
  <c r="E87" i="14"/>
  <c r="E115" i="14" s="1"/>
  <c r="T24" i="15"/>
  <c r="T27" i="15"/>
  <c r="U41" i="15"/>
  <c r="T41" i="15"/>
  <c r="T44" i="15"/>
  <c r="T52" i="15"/>
  <c r="U60" i="15"/>
  <c r="T60" i="15"/>
  <c r="T64" i="15"/>
  <c r="T86" i="15"/>
  <c r="T95" i="15"/>
  <c r="T15" i="16"/>
  <c r="T18" i="16"/>
  <c r="T29" i="16"/>
  <c r="T46" i="16"/>
  <c r="T57" i="16"/>
  <c r="T66" i="16"/>
  <c r="T71" i="16"/>
  <c r="S87" i="16"/>
  <c r="T89" i="16"/>
  <c r="T9" i="17"/>
  <c r="T20" i="17"/>
  <c r="U25" i="17"/>
  <c r="T25" i="17"/>
  <c r="T37" i="17"/>
  <c r="T48" i="17"/>
  <c r="T59" i="17"/>
  <c r="Q87" i="17"/>
  <c r="U87" i="17" s="1"/>
  <c r="T91" i="17"/>
  <c r="T11" i="18"/>
  <c r="T22" i="18"/>
  <c r="T39" i="18"/>
  <c r="T50" i="18"/>
  <c r="T62" i="18"/>
  <c r="U73" i="18"/>
  <c r="T73" i="18"/>
  <c r="U72" i="18"/>
  <c r="T72" i="18"/>
  <c r="E87" i="18"/>
  <c r="E115" i="18" s="1"/>
  <c r="T93" i="18"/>
  <c r="T13" i="19"/>
  <c r="T24" i="19"/>
  <c r="T27" i="19"/>
  <c r="U41" i="19"/>
  <c r="T41" i="19"/>
  <c r="T44" i="19"/>
  <c r="T52" i="19"/>
  <c r="T60" i="19"/>
  <c r="T64" i="19"/>
  <c r="T86" i="19"/>
  <c r="T95" i="19"/>
  <c r="T15" i="20"/>
  <c r="T18" i="20"/>
  <c r="T51" i="20"/>
  <c r="U53" i="20"/>
  <c r="T53" i="20"/>
  <c r="T62" i="20"/>
  <c r="T64" i="20"/>
  <c r="U64" i="20"/>
  <c r="Q87" i="20"/>
  <c r="U87" i="20" s="1"/>
  <c r="U96" i="20"/>
  <c r="T96" i="20"/>
  <c r="U28" i="21"/>
  <c r="T28" i="21"/>
  <c r="P34" i="21"/>
  <c r="T34" i="21" s="1"/>
  <c r="Q54" i="21"/>
  <c r="U67" i="13"/>
  <c r="T67" i="13"/>
  <c r="R87" i="13"/>
  <c r="U54" i="14"/>
  <c r="T54" i="14"/>
  <c r="P87" i="14"/>
  <c r="U44" i="15"/>
  <c r="U68" i="16"/>
  <c r="T68" i="16"/>
  <c r="U74" i="16"/>
  <c r="U16" i="16"/>
  <c r="T70" i="16"/>
  <c r="T88" i="16"/>
  <c r="U9" i="17"/>
  <c r="T36" i="17"/>
  <c r="U67" i="17"/>
  <c r="T67" i="17"/>
  <c r="R87" i="17"/>
  <c r="U62" i="18"/>
  <c r="P87" i="18"/>
  <c r="T87" i="18" s="1"/>
  <c r="U44" i="19"/>
  <c r="T74" i="20"/>
  <c r="U16" i="20"/>
  <c r="T16" i="20"/>
  <c r="P25" i="20"/>
  <c r="U62" i="20"/>
  <c r="Q74" i="20"/>
  <c r="U74" i="20" s="1"/>
  <c r="T86" i="20"/>
  <c r="U86" i="20"/>
  <c r="U31" i="21"/>
  <c r="T31" i="21"/>
  <c r="Q34" i="21"/>
  <c r="U34" i="21" s="1"/>
  <c r="E41" i="21"/>
  <c r="U56" i="21"/>
  <c r="T56" i="21"/>
  <c r="Q60" i="21"/>
  <c r="U96" i="21"/>
  <c r="S87" i="17"/>
  <c r="U25" i="18"/>
  <c r="T25" i="18"/>
  <c r="Q87" i="18"/>
  <c r="U73" i="19"/>
  <c r="T73" i="19"/>
  <c r="U72" i="19"/>
  <c r="T72" i="19"/>
  <c r="E87" i="19"/>
  <c r="E115" i="19" s="1"/>
  <c r="T115" i="19" s="1"/>
  <c r="Q34" i="20"/>
  <c r="U34" i="20" s="1"/>
  <c r="T52" i="20"/>
  <c r="P54" i="20"/>
  <c r="T54" i="20" s="1"/>
  <c r="P73" i="20"/>
  <c r="S87" i="20"/>
  <c r="U94" i="20"/>
  <c r="T46" i="21"/>
  <c r="U46" i="21"/>
  <c r="U33" i="22"/>
  <c r="U53" i="22"/>
  <c r="T53" i="22"/>
  <c r="U74" i="21"/>
  <c r="U68" i="21"/>
  <c r="U66" i="21"/>
  <c r="U71" i="21"/>
  <c r="T88" i="21"/>
  <c r="U89" i="21"/>
  <c r="T96" i="21"/>
  <c r="T19" i="22"/>
  <c r="U20" i="22"/>
  <c r="T30" i="22"/>
  <c r="T33" i="22"/>
  <c r="T36" i="22"/>
  <c r="U37" i="22"/>
  <c r="T47" i="22"/>
  <c r="U48" i="22"/>
  <c r="T58" i="22"/>
  <c r="U59" i="22"/>
  <c r="U67" i="22"/>
  <c r="T67" i="22"/>
  <c r="R87" i="22"/>
  <c r="T90" i="22"/>
  <c r="U91" i="22"/>
  <c r="T10" i="23"/>
  <c r="U11" i="23"/>
  <c r="T21" i="23"/>
  <c r="U22" i="23"/>
  <c r="T38" i="23"/>
  <c r="U39" i="23"/>
  <c r="T54" i="23"/>
  <c r="T49" i="23"/>
  <c r="U50" i="23"/>
  <c r="U58" i="23"/>
  <c r="T64" i="23"/>
  <c r="U73" i="23"/>
  <c r="T73" i="23"/>
  <c r="U72" i="23"/>
  <c r="T72" i="23"/>
  <c r="T86" i="23"/>
  <c r="U93" i="23"/>
  <c r="T15" i="24"/>
  <c r="P25" i="24"/>
  <c r="Q25" i="24"/>
  <c r="P31" i="24"/>
  <c r="U49" i="24"/>
  <c r="T49" i="24"/>
  <c r="Q68" i="24"/>
  <c r="U68" i="24" s="1"/>
  <c r="U34" i="25"/>
  <c r="U41" i="21"/>
  <c r="T41" i="21"/>
  <c r="T60" i="21"/>
  <c r="S87" i="22"/>
  <c r="U25" i="23"/>
  <c r="Q74" i="23"/>
  <c r="U74" i="23" s="1"/>
  <c r="E87" i="23"/>
  <c r="E115" i="23" s="1"/>
  <c r="T88" i="23"/>
  <c r="T94" i="23"/>
  <c r="E16" i="24"/>
  <c r="T33" i="24"/>
  <c r="T34" i="24"/>
  <c r="Q41" i="24"/>
  <c r="S72" i="24"/>
  <c r="Q72" i="24"/>
  <c r="P74" i="24"/>
  <c r="T74" i="24" s="1"/>
  <c r="T68" i="25"/>
  <c r="U16" i="25"/>
  <c r="U9" i="25"/>
  <c r="T9" i="25"/>
  <c r="T34" i="27"/>
  <c r="U60" i="27"/>
  <c r="T60" i="27"/>
  <c r="P60" i="21"/>
  <c r="T68" i="22"/>
  <c r="U16" i="22"/>
  <c r="P25" i="22"/>
  <c r="Q54" i="22"/>
  <c r="T56" i="22"/>
  <c r="T65" i="22"/>
  <c r="Q68" i="22"/>
  <c r="U68" i="22" s="1"/>
  <c r="T70" i="22"/>
  <c r="Q73" i="22"/>
  <c r="P74" i="22"/>
  <c r="T74" i="22" s="1"/>
  <c r="T88" i="22"/>
  <c r="T96" i="22"/>
  <c r="P16" i="23"/>
  <c r="T16" i="23" s="1"/>
  <c r="T19" i="23"/>
  <c r="T30" i="23"/>
  <c r="Q31" i="23"/>
  <c r="U31" i="23" s="1"/>
  <c r="T33" i="23"/>
  <c r="Q34" i="23"/>
  <c r="U34" i="23" s="1"/>
  <c r="T36" i="23"/>
  <c r="T47" i="23"/>
  <c r="T53" i="23"/>
  <c r="Q54" i="23"/>
  <c r="U54" i="23" s="1"/>
  <c r="U60" i="23"/>
  <c r="T60" i="23"/>
  <c r="U63" i="23"/>
  <c r="P87" i="23"/>
  <c r="U96" i="23"/>
  <c r="U19" i="24"/>
  <c r="U21" i="24"/>
  <c r="T21" i="24"/>
  <c r="U30" i="24"/>
  <c r="U38" i="24"/>
  <c r="T38" i="24"/>
  <c r="T46" i="24"/>
  <c r="P54" i="24"/>
  <c r="T54" i="24" s="1"/>
  <c r="U37" i="25"/>
  <c r="T37" i="25"/>
  <c r="U25" i="26"/>
  <c r="T25" i="26"/>
  <c r="T34" i="26"/>
  <c r="U87" i="21"/>
  <c r="E87" i="21"/>
  <c r="E115" i="21" s="1"/>
  <c r="T87" i="21"/>
  <c r="U41" i="22"/>
  <c r="T41" i="22"/>
  <c r="U60" i="22"/>
  <c r="T60" i="22"/>
  <c r="P60" i="23"/>
  <c r="P72" i="23"/>
  <c r="P73" i="23"/>
  <c r="Q87" i="23"/>
  <c r="Q54" i="24"/>
  <c r="U54" i="24" s="1"/>
  <c r="U20" i="25"/>
  <c r="T20" i="25"/>
  <c r="Q31" i="25"/>
  <c r="U60" i="26"/>
  <c r="T60" i="26"/>
  <c r="P67" i="20"/>
  <c r="P72" i="20"/>
  <c r="R87" i="20"/>
  <c r="U54" i="21"/>
  <c r="T54" i="21"/>
  <c r="P87" i="21"/>
  <c r="Q41" i="22"/>
  <c r="P60" i="22"/>
  <c r="U16" i="23"/>
  <c r="P25" i="23"/>
  <c r="T25" i="23" s="1"/>
  <c r="P67" i="23"/>
  <c r="R87" i="23"/>
  <c r="U25" i="24"/>
  <c r="T25" i="24"/>
  <c r="U60" i="24"/>
  <c r="T60" i="24"/>
  <c r="P25" i="25"/>
  <c r="Q60" i="22"/>
  <c r="U73" i="22"/>
  <c r="T73" i="22"/>
  <c r="U72" i="22"/>
  <c r="T72" i="22"/>
  <c r="E87" i="22"/>
  <c r="E115" i="22" s="1"/>
  <c r="Q25" i="23"/>
  <c r="U41" i="23"/>
  <c r="T41" i="23"/>
  <c r="P41" i="23"/>
  <c r="Q67" i="23"/>
  <c r="P68" i="23"/>
  <c r="T68" i="23" s="1"/>
  <c r="U31" i="24"/>
  <c r="T31" i="24"/>
  <c r="U89" i="24"/>
  <c r="T89" i="24"/>
  <c r="U25" i="27"/>
  <c r="T25" i="27"/>
  <c r="U9" i="21"/>
  <c r="T19" i="21"/>
  <c r="T30" i="21"/>
  <c r="T33" i="21"/>
  <c r="T36" i="21"/>
  <c r="T47" i="21"/>
  <c r="T58" i="21"/>
  <c r="U67" i="21"/>
  <c r="T67" i="21"/>
  <c r="R87" i="21"/>
  <c r="T90" i="21"/>
  <c r="T10" i="22"/>
  <c r="T21" i="22"/>
  <c r="T38" i="22"/>
  <c r="U54" i="22"/>
  <c r="T54" i="22"/>
  <c r="T49" i="22"/>
  <c r="U62" i="22"/>
  <c r="P87" i="22"/>
  <c r="T92" i="22"/>
  <c r="T12" i="23"/>
  <c r="T23" i="23"/>
  <c r="T40" i="23"/>
  <c r="T43" i="23"/>
  <c r="U44" i="23"/>
  <c r="U51" i="23"/>
  <c r="T59" i="23"/>
  <c r="U67" i="23"/>
  <c r="T67" i="23"/>
  <c r="T65" i="23"/>
  <c r="Q68" i="23"/>
  <c r="U68" i="23" s="1"/>
  <c r="U70" i="23"/>
  <c r="U88" i="23"/>
  <c r="U94" i="23"/>
  <c r="T57" i="24"/>
  <c r="P60" i="24"/>
  <c r="U31" i="25"/>
  <c r="T31" i="25"/>
  <c r="U41" i="20"/>
  <c r="T41" i="20"/>
  <c r="U36" i="21"/>
  <c r="S87" i="21"/>
  <c r="T9" i="22"/>
  <c r="Q87" i="22"/>
  <c r="U52" i="23"/>
  <c r="T10" i="24"/>
  <c r="P68" i="24"/>
  <c r="T68" i="24" s="1"/>
  <c r="P16" i="25"/>
  <c r="T16" i="25" s="1"/>
  <c r="U60" i="25"/>
  <c r="T60" i="25"/>
  <c r="Q54" i="25"/>
  <c r="U54" i="25" s="1"/>
  <c r="Q68" i="25"/>
  <c r="U68" i="25" s="1"/>
  <c r="Q73" i="25"/>
  <c r="P74" i="25"/>
  <c r="T74" i="25" s="1"/>
  <c r="P16" i="26"/>
  <c r="T16" i="26" s="1"/>
  <c r="Q31" i="26"/>
  <c r="Q34" i="26"/>
  <c r="U34" i="26" s="1"/>
  <c r="U67" i="26"/>
  <c r="T67" i="26"/>
  <c r="P67" i="26"/>
  <c r="P72" i="26"/>
  <c r="U33" i="27"/>
  <c r="T33" i="27"/>
  <c r="T59" i="27"/>
  <c r="U59" i="27"/>
  <c r="P60" i="27"/>
  <c r="U10" i="28"/>
  <c r="T10" i="28"/>
  <c r="Q60" i="24"/>
  <c r="U72" i="24"/>
  <c r="T72" i="24"/>
  <c r="U73" i="24"/>
  <c r="T73" i="24"/>
  <c r="E87" i="24"/>
  <c r="E115" i="24" s="1"/>
  <c r="U87" i="24"/>
  <c r="Q25" i="25"/>
  <c r="U41" i="25"/>
  <c r="T41" i="25"/>
  <c r="P41" i="25"/>
  <c r="R54" i="25"/>
  <c r="S67" i="25"/>
  <c r="R68" i="25"/>
  <c r="S72" i="25"/>
  <c r="R73" i="25"/>
  <c r="Q74" i="25"/>
  <c r="U74" i="25" s="1"/>
  <c r="Q16" i="26"/>
  <c r="P54" i="26"/>
  <c r="T54" i="26" s="1"/>
  <c r="Q67" i="26"/>
  <c r="P68" i="26"/>
  <c r="T68" i="26" s="1"/>
  <c r="Q72" i="26"/>
  <c r="P73" i="26"/>
  <c r="S87" i="26"/>
  <c r="T48" i="27"/>
  <c r="U48" i="27"/>
  <c r="U31" i="29"/>
  <c r="T31" i="29"/>
  <c r="P87" i="24"/>
  <c r="T92" i="24"/>
  <c r="T12" i="25"/>
  <c r="T23" i="25"/>
  <c r="T40" i="25"/>
  <c r="Q41" i="25"/>
  <c r="T43" i="25"/>
  <c r="T51" i="25"/>
  <c r="P60" i="25"/>
  <c r="T63" i="25"/>
  <c r="T94" i="25"/>
  <c r="U16" i="26"/>
  <c r="T14" i="26"/>
  <c r="P25" i="26"/>
  <c r="T28" i="26"/>
  <c r="T45" i="26"/>
  <c r="T53" i="26"/>
  <c r="Q54" i="26"/>
  <c r="T56" i="26"/>
  <c r="T65" i="26"/>
  <c r="Q68" i="26"/>
  <c r="U68" i="26" s="1"/>
  <c r="T70" i="26"/>
  <c r="Q73" i="26"/>
  <c r="P74" i="26"/>
  <c r="T74" i="26" s="1"/>
  <c r="P16" i="27"/>
  <c r="P34" i="27"/>
  <c r="U31" i="28"/>
  <c r="T31" i="28"/>
  <c r="S87" i="23"/>
  <c r="Q87" i="24"/>
  <c r="T22" i="25"/>
  <c r="T39" i="25"/>
  <c r="T50" i="25"/>
  <c r="T62" i="25"/>
  <c r="U73" i="25"/>
  <c r="T73" i="25"/>
  <c r="U72" i="25"/>
  <c r="T72" i="25"/>
  <c r="E87" i="25"/>
  <c r="E115" i="25" s="1"/>
  <c r="T87" i="25"/>
  <c r="T93" i="25"/>
  <c r="T13" i="26"/>
  <c r="T24" i="26"/>
  <c r="T27" i="26"/>
  <c r="U41" i="26"/>
  <c r="T41" i="26"/>
  <c r="T44" i="26"/>
  <c r="T52" i="26"/>
  <c r="T64" i="26"/>
  <c r="T86" i="26"/>
  <c r="T95" i="26"/>
  <c r="T15" i="27"/>
  <c r="T18" i="27"/>
  <c r="U29" i="27"/>
  <c r="Q34" i="27"/>
  <c r="U34" i="27" s="1"/>
  <c r="U46" i="27"/>
  <c r="P54" i="27"/>
  <c r="U58" i="27"/>
  <c r="T58" i="27"/>
  <c r="U25" i="28"/>
  <c r="T25" i="28"/>
  <c r="U60" i="29"/>
  <c r="T60" i="29"/>
  <c r="Q73" i="23"/>
  <c r="P74" i="23"/>
  <c r="T74" i="23" s="1"/>
  <c r="P16" i="24"/>
  <c r="T16" i="24" s="1"/>
  <c r="Q31" i="24"/>
  <c r="Q34" i="24"/>
  <c r="U34" i="24" s="1"/>
  <c r="U67" i="24"/>
  <c r="T67" i="24"/>
  <c r="P67" i="24"/>
  <c r="P72" i="24"/>
  <c r="R87" i="24"/>
  <c r="P87" i="25"/>
  <c r="U74" i="27"/>
  <c r="U16" i="27"/>
  <c r="T16" i="27"/>
  <c r="U30" i="27"/>
  <c r="T30" i="27"/>
  <c r="U41" i="27"/>
  <c r="T41" i="27"/>
  <c r="U36" i="27"/>
  <c r="T36" i="27"/>
  <c r="U47" i="27"/>
  <c r="T47" i="27"/>
  <c r="P68" i="27"/>
  <c r="T68" i="27" s="1"/>
  <c r="Q68" i="27"/>
  <c r="U68" i="27" s="1"/>
  <c r="T91" i="27"/>
  <c r="P73" i="24"/>
  <c r="S87" i="24"/>
  <c r="U25" i="25"/>
  <c r="T25" i="25"/>
  <c r="P31" i="25"/>
  <c r="P34" i="25"/>
  <c r="T34" i="25" s="1"/>
  <c r="T48" i="25"/>
  <c r="T59" i="25"/>
  <c r="Q87" i="25"/>
  <c r="U87" i="25" s="1"/>
  <c r="T91" i="25"/>
  <c r="T11" i="26"/>
  <c r="T22" i="26"/>
  <c r="T39" i="26"/>
  <c r="T50" i="26"/>
  <c r="Q60" i="26"/>
  <c r="T62" i="26"/>
  <c r="U73" i="26"/>
  <c r="T73" i="26"/>
  <c r="U72" i="26"/>
  <c r="T72" i="26"/>
  <c r="E87" i="26"/>
  <c r="E115" i="26" s="1"/>
  <c r="T93" i="26"/>
  <c r="T13" i="27"/>
  <c r="T24" i="27"/>
  <c r="Q25" i="27"/>
  <c r="T27" i="27"/>
  <c r="T53" i="27"/>
  <c r="U21" i="28"/>
  <c r="T21" i="28"/>
  <c r="U16" i="24"/>
  <c r="T45" i="24"/>
  <c r="T53" i="24"/>
  <c r="T56" i="24"/>
  <c r="T65" i="24"/>
  <c r="T70" i="24"/>
  <c r="T88" i="24"/>
  <c r="T96" i="24"/>
  <c r="T19" i="25"/>
  <c r="T30" i="25"/>
  <c r="T33" i="25"/>
  <c r="T36" i="25"/>
  <c r="T47" i="25"/>
  <c r="U67" i="25"/>
  <c r="T67" i="25"/>
  <c r="R87" i="25"/>
  <c r="T90" i="25"/>
  <c r="T10" i="26"/>
  <c r="T21" i="26"/>
  <c r="T38" i="26"/>
  <c r="U54" i="26"/>
  <c r="T49" i="26"/>
  <c r="U62" i="26"/>
  <c r="P87" i="26"/>
  <c r="T87" i="26" s="1"/>
  <c r="T92" i="26"/>
  <c r="T12" i="27"/>
  <c r="T23" i="27"/>
  <c r="P31" i="27"/>
  <c r="T31" i="27" s="1"/>
  <c r="T37" i="27"/>
  <c r="P67" i="27"/>
  <c r="T34" i="28"/>
  <c r="U41" i="24"/>
  <c r="T41" i="24"/>
  <c r="T44" i="24"/>
  <c r="U70" i="24"/>
  <c r="U88" i="24"/>
  <c r="U36" i="25"/>
  <c r="S87" i="25"/>
  <c r="T9" i="26"/>
  <c r="Q87" i="26"/>
  <c r="Q31" i="27"/>
  <c r="U31" i="27" s="1"/>
  <c r="Q41" i="27"/>
  <c r="E54" i="27"/>
  <c r="Q67" i="27"/>
  <c r="P72" i="27"/>
  <c r="U90" i="27"/>
  <c r="T90" i="27"/>
  <c r="U60" i="28"/>
  <c r="T60" i="28"/>
  <c r="U25" i="30"/>
  <c r="T25" i="30"/>
  <c r="U67" i="27"/>
  <c r="T67" i="27"/>
  <c r="R87" i="27"/>
  <c r="U91" i="27"/>
  <c r="U11" i="28"/>
  <c r="U22" i="28"/>
  <c r="T38" i="28"/>
  <c r="U39" i="28"/>
  <c r="S41" i="28"/>
  <c r="T49" i="28"/>
  <c r="U50" i="28"/>
  <c r="R60" i="28"/>
  <c r="P87" i="28"/>
  <c r="T92" i="28"/>
  <c r="U93" i="28"/>
  <c r="T12" i="29"/>
  <c r="U13" i="29"/>
  <c r="T23" i="29"/>
  <c r="U24" i="29"/>
  <c r="R25" i="29"/>
  <c r="U27" i="29"/>
  <c r="T40" i="29"/>
  <c r="T43" i="29"/>
  <c r="T51" i="29"/>
  <c r="U52" i="29"/>
  <c r="S54" i="29"/>
  <c r="T63" i="29"/>
  <c r="U64" i="29"/>
  <c r="S68" i="29"/>
  <c r="S73" i="29"/>
  <c r="R74" i="29"/>
  <c r="U86" i="29"/>
  <c r="T94" i="29"/>
  <c r="U95" i="29"/>
  <c r="U74" i="30"/>
  <c r="T74" i="30"/>
  <c r="U68" i="30"/>
  <c r="U16" i="30"/>
  <c r="T16" i="30"/>
  <c r="T14" i="30"/>
  <c r="U15" i="30"/>
  <c r="R16" i="30"/>
  <c r="U18" i="30"/>
  <c r="T28" i="30"/>
  <c r="U29" i="30"/>
  <c r="S31" i="30"/>
  <c r="S34" i="30"/>
  <c r="T45" i="30"/>
  <c r="U46" i="30"/>
  <c r="T53" i="30"/>
  <c r="T56" i="30"/>
  <c r="U57" i="30"/>
  <c r="T65" i="30"/>
  <c r="U66" i="30"/>
  <c r="R67" i="30"/>
  <c r="T70" i="30"/>
  <c r="U71" i="30"/>
  <c r="R72" i="30"/>
  <c r="T88" i="30"/>
  <c r="U89" i="30"/>
  <c r="T95" i="30"/>
  <c r="U60" i="31"/>
  <c r="T60" i="31"/>
  <c r="S87" i="27"/>
  <c r="S60" i="28"/>
  <c r="Q87" i="28"/>
  <c r="T91" i="28"/>
  <c r="T11" i="29"/>
  <c r="T22" i="29"/>
  <c r="T39" i="29"/>
  <c r="T50" i="29"/>
  <c r="T62" i="29"/>
  <c r="U73" i="29"/>
  <c r="T73" i="29"/>
  <c r="U72" i="29"/>
  <c r="T72" i="29"/>
  <c r="U87" i="29"/>
  <c r="E87" i="29"/>
  <c r="E115" i="29" s="1"/>
  <c r="T93" i="29"/>
  <c r="T41" i="30"/>
  <c r="U18" i="31"/>
  <c r="T18" i="31"/>
  <c r="Q73" i="27"/>
  <c r="P74" i="27"/>
  <c r="T74" i="27" s="1"/>
  <c r="P16" i="28"/>
  <c r="T16" i="28" s="1"/>
  <c r="Q31" i="28"/>
  <c r="Q34" i="28"/>
  <c r="U34" i="28" s="1"/>
  <c r="U67" i="28"/>
  <c r="T67" i="28"/>
  <c r="P67" i="28"/>
  <c r="P72" i="28"/>
  <c r="R87" i="28"/>
  <c r="U54" i="29"/>
  <c r="P87" i="29"/>
  <c r="U31" i="30"/>
  <c r="T31" i="30"/>
  <c r="U34" i="30"/>
  <c r="Q41" i="30"/>
  <c r="U41" i="30" s="1"/>
  <c r="P60" i="30"/>
  <c r="U14" i="31"/>
  <c r="T14" i="31"/>
  <c r="P54" i="28"/>
  <c r="T54" i="28" s="1"/>
  <c r="Q67" i="28"/>
  <c r="P68" i="28"/>
  <c r="T68" i="28" s="1"/>
  <c r="Q72" i="28"/>
  <c r="P73" i="28"/>
  <c r="U25" i="29"/>
  <c r="T25" i="29"/>
  <c r="P31" i="29"/>
  <c r="P34" i="29"/>
  <c r="T34" i="29" s="1"/>
  <c r="Q115" i="29"/>
  <c r="Q114" i="29"/>
  <c r="Q60" i="30"/>
  <c r="U73" i="30"/>
  <c r="T73" i="30"/>
  <c r="U72" i="30"/>
  <c r="T72" i="30"/>
  <c r="E87" i="30"/>
  <c r="E115" i="30" s="1"/>
  <c r="U25" i="31"/>
  <c r="T25" i="31"/>
  <c r="U16" i="28"/>
  <c r="P25" i="28"/>
  <c r="Q54" i="28"/>
  <c r="U54" i="28" s="1"/>
  <c r="Q68" i="28"/>
  <c r="U68" i="28" s="1"/>
  <c r="Q73" i="28"/>
  <c r="P74" i="28"/>
  <c r="T74" i="28" s="1"/>
  <c r="P16" i="29"/>
  <c r="T16" i="29" s="1"/>
  <c r="Q31" i="29"/>
  <c r="Q34" i="29"/>
  <c r="U34" i="29" s="1"/>
  <c r="U67" i="29"/>
  <c r="T67" i="29"/>
  <c r="P67" i="29"/>
  <c r="P72" i="29"/>
  <c r="R87" i="29"/>
  <c r="U54" i="30"/>
  <c r="T54" i="30"/>
  <c r="P87" i="30"/>
  <c r="T87" i="30" s="1"/>
  <c r="Q60" i="27"/>
  <c r="U73" i="27"/>
  <c r="T73" i="27"/>
  <c r="U72" i="27"/>
  <c r="T72" i="27"/>
  <c r="E87" i="27"/>
  <c r="E115" i="27" s="1"/>
  <c r="Q25" i="28"/>
  <c r="U41" i="28"/>
  <c r="T41" i="28"/>
  <c r="P41" i="28"/>
  <c r="Q74" i="28"/>
  <c r="U74" i="28" s="1"/>
  <c r="Q16" i="29"/>
  <c r="U16" i="29" s="1"/>
  <c r="P54" i="29"/>
  <c r="T54" i="29" s="1"/>
  <c r="Q67" i="29"/>
  <c r="P68" i="29"/>
  <c r="T68" i="29" s="1"/>
  <c r="Q72" i="29"/>
  <c r="P73" i="29"/>
  <c r="S87" i="29"/>
  <c r="P31" i="30"/>
  <c r="P34" i="30"/>
  <c r="T34" i="30" s="1"/>
  <c r="Q87" i="30"/>
  <c r="U54" i="27"/>
  <c r="T54" i="27"/>
  <c r="U62" i="27"/>
  <c r="P87" i="27"/>
  <c r="U44" i="28"/>
  <c r="T94" i="28"/>
  <c r="U74" i="29"/>
  <c r="U68" i="29"/>
  <c r="T14" i="29"/>
  <c r="T28" i="29"/>
  <c r="T45" i="29"/>
  <c r="T53" i="29"/>
  <c r="T56" i="29"/>
  <c r="T65" i="29"/>
  <c r="T70" i="29"/>
  <c r="T19" i="30"/>
  <c r="T30" i="30"/>
  <c r="T33" i="30"/>
  <c r="T58" i="30"/>
  <c r="U67" i="30"/>
  <c r="T67" i="30"/>
  <c r="R87" i="30"/>
  <c r="T90" i="30"/>
  <c r="Q87" i="27"/>
  <c r="T62" i="28"/>
  <c r="U72" i="28"/>
  <c r="T72" i="28"/>
  <c r="U73" i="28"/>
  <c r="T73" i="28"/>
  <c r="E87" i="28"/>
  <c r="E115" i="28" s="1"/>
  <c r="U87" i="28"/>
  <c r="U41" i="29"/>
  <c r="T41" i="29"/>
  <c r="T44" i="29"/>
  <c r="U70" i="29"/>
  <c r="U88" i="29"/>
  <c r="U36" i="30"/>
  <c r="S87" i="30"/>
  <c r="U15" i="31"/>
  <c r="T15" i="31"/>
  <c r="P31" i="31"/>
  <c r="P34" i="31"/>
  <c r="T34" i="31" s="1"/>
  <c r="S60" i="31"/>
  <c r="U107" i="18"/>
  <c r="T107" i="18"/>
  <c r="U110" i="12"/>
  <c r="T110" i="12"/>
  <c r="U110" i="9"/>
  <c r="T110" i="9"/>
  <c r="P16" i="31"/>
  <c r="T16" i="31" s="1"/>
  <c r="Q31" i="31"/>
  <c r="U31" i="31" s="1"/>
  <c r="Q34" i="31"/>
  <c r="U67" i="31"/>
  <c r="T67" i="31"/>
  <c r="P67" i="31"/>
  <c r="P72" i="31"/>
  <c r="R87" i="31"/>
  <c r="E81" i="6"/>
  <c r="T98" i="1"/>
  <c r="T107" i="31"/>
  <c r="T111" i="31"/>
  <c r="R97" i="29"/>
  <c r="T106" i="29"/>
  <c r="U112" i="29"/>
  <c r="T105" i="28"/>
  <c r="U111" i="28"/>
  <c r="M114" i="28"/>
  <c r="S114" i="28" s="1"/>
  <c r="U102" i="27"/>
  <c r="T108" i="27"/>
  <c r="U100" i="25"/>
  <c r="T106" i="25"/>
  <c r="T101" i="23"/>
  <c r="U103" i="23"/>
  <c r="T98" i="20"/>
  <c r="T108" i="20"/>
  <c r="T105" i="18"/>
  <c r="U105" i="18"/>
  <c r="T108" i="9"/>
  <c r="U108" i="9"/>
  <c r="Q16" i="31"/>
  <c r="U16" i="31" s="1"/>
  <c r="T29" i="31"/>
  <c r="T46" i="31"/>
  <c r="P54" i="31"/>
  <c r="T57" i="31"/>
  <c r="T66" i="31"/>
  <c r="Q67" i="31"/>
  <c r="P68" i="31"/>
  <c r="T68" i="31" s="1"/>
  <c r="T71" i="31"/>
  <c r="Q72" i="31"/>
  <c r="P73" i="31"/>
  <c r="S87" i="31"/>
  <c r="T89" i="31"/>
  <c r="E81" i="20"/>
  <c r="E81" i="19"/>
  <c r="E97" i="1"/>
  <c r="U97" i="1" s="1"/>
  <c r="T104" i="1"/>
  <c r="T106" i="1"/>
  <c r="E97" i="31"/>
  <c r="E114" i="31" s="1"/>
  <c r="P114" i="31"/>
  <c r="R97" i="30"/>
  <c r="T110" i="30"/>
  <c r="T112" i="30"/>
  <c r="S97" i="29"/>
  <c r="T104" i="27"/>
  <c r="U110" i="27"/>
  <c r="S97" i="25"/>
  <c r="M114" i="23"/>
  <c r="S114" i="23" s="1"/>
  <c r="U108" i="12"/>
  <c r="T108" i="12"/>
  <c r="T28" i="31"/>
  <c r="T45" i="31"/>
  <c r="T53" i="31"/>
  <c r="T56" i="31"/>
  <c r="T65" i="31"/>
  <c r="Q68" i="31"/>
  <c r="U68" i="31" s="1"/>
  <c r="T70" i="31"/>
  <c r="Q73" i="31"/>
  <c r="P74" i="31"/>
  <c r="T74" i="31" s="1"/>
  <c r="T88" i="31"/>
  <c r="T96" i="31"/>
  <c r="E81" i="1"/>
  <c r="E81" i="22"/>
  <c r="E81" i="9"/>
  <c r="R97" i="1"/>
  <c r="T108" i="1"/>
  <c r="T112" i="1"/>
  <c r="Q114" i="31"/>
  <c r="S97" i="30"/>
  <c r="T101" i="29"/>
  <c r="T103" i="29"/>
  <c r="T100" i="28"/>
  <c r="T102" i="28"/>
  <c r="S97" i="27"/>
  <c r="T112" i="27"/>
  <c r="S97" i="26"/>
  <c r="T110" i="26"/>
  <c r="T110" i="25"/>
  <c r="U99" i="24"/>
  <c r="T105" i="24"/>
  <c r="U98" i="23"/>
  <c r="T109" i="23"/>
  <c r="T106" i="22"/>
  <c r="T108" i="22"/>
  <c r="U110" i="22"/>
  <c r="U100" i="21"/>
  <c r="T102" i="21"/>
  <c r="T104" i="21"/>
  <c r="T110" i="21"/>
  <c r="U105" i="16"/>
  <c r="T105" i="16"/>
  <c r="T106" i="14"/>
  <c r="U102" i="9"/>
  <c r="T102" i="9"/>
  <c r="U41" i="31"/>
  <c r="T41" i="31"/>
  <c r="Q74" i="31"/>
  <c r="U74" i="31" s="1"/>
  <c r="T86" i="31"/>
  <c r="U88" i="31"/>
  <c r="T95" i="31"/>
  <c r="E81" i="8"/>
  <c r="U98" i="31"/>
  <c r="T104" i="31"/>
  <c r="Q115" i="31"/>
  <c r="U115" i="31" s="1"/>
  <c r="T108" i="28"/>
  <c r="T99" i="27"/>
  <c r="U107" i="24"/>
  <c r="U103" i="20"/>
  <c r="U106" i="11"/>
  <c r="T106" i="11"/>
  <c r="T31" i="31"/>
  <c r="U34" i="31"/>
  <c r="Q41" i="31"/>
  <c r="P60" i="31"/>
  <c r="T94" i="31"/>
  <c r="E81" i="11"/>
  <c r="T100" i="31"/>
  <c r="T112" i="31"/>
  <c r="T103" i="30"/>
  <c r="E97" i="21"/>
  <c r="U97" i="21" s="1"/>
  <c r="U99" i="18"/>
  <c r="T99" i="18"/>
  <c r="T103" i="16"/>
  <c r="U103" i="16"/>
  <c r="T100" i="14"/>
  <c r="U110" i="13"/>
  <c r="U73" i="31"/>
  <c r="T73" i="31"/>
  <c r="U72" i="31"/>
  <c r="T72" i="31"/>
  <c r="T93" i="31"/>
  <c r="E81" i="24"/>
  <c r="E81" i="14"/>
  <c r="T108" i="31"/>
  <c r="T99" i="30"/>
  <c r="U105" i="30"/>
  <c r="E97" i="26"/>
  <c r="E114" i="26" s="1"/>
  <c r="S97" i="22"/>
  <c r="U112" i="20"/>
  <c r="T112" i="20"/>
  <c r="U109" i="18"/>
  <c r="T109" i="18"/>
  <c r="L114" i="17"/>
  <c r="R114" i="17" s="1"/>
  <c r="R97" i="17"/>
  <c r="U104" i="11"/>
  <c r="T104" i="11"/>
  <c r="U103" i="10"/>
  <c r="T103" i="10"/>
  <c r="T112" i="9"/>
  <c r="U112" i="9"/>
  <c r="U54" i="31"/>
  <c r="T54" i="31"/>
  <c r="U62" i="31"/>
  <c r="T87" i="31"/>
  <c r="E81" i="28"/>
  <c r="E81" i="27"/>
  <c r="L114" i="31"/>
  <c r="R114" i="31" s="1"/>
  <c r="T102" i="29"/>
  <c r="R97" i="28"/>
  <c r="T101" i="28"/>
  <c r="E97" i="24"/>
  <c r="U97" i="24" s="1"/>
  <c r="U108" i="23"/>
  <c r="T111" i="16"/>
  <c r="U111" i="16"/>
  <c r="T106" i="13"/>
  <c r="U109" i="13"/>
  <c r="T109" i="13"/>
  <c r="T102" i="11"/>
  <c r="U102" i="11"/>
  <c r="M114" i="10"/>
  <c r="S114" i="10" s="1"/>
  <c r="S97" i="10"/>
  <c r="M114" i="18"/>
  <c r="S114" i="18" s="1"/>
  <c r="T104" i="16"/>
  <c r="T112" i="16"/>
  <c r="E97" i="2"/>
  <c r="E114" i="2" s="1"/>
  <c r="T111" i="2"/>
  <c r="L114" i="4"/>
  <c r="R114" i="4" s="1"/>
  <c r="U98" i="3"/>
  <c r="T104" i="3"/>
  <c r="U106" i="3"/>
  <c r="T112" i="3"/>
  <c r="T102" i="14"/>
  <c r="M114" i="9"/>
  <c r="S114" i="9" s="1"/>
  <c r="T100" i="7"/>
  <c r="U102" i="7"/>
  <c r="T112" i="6"/>
  <c r="T110" i="4"/>
  <c r="T99" i="19"/>
  <c r="T103" i="19"/>
  <c r="T105" i="19"/>
  <c r="T107" i="19"/>
  <c r="T111" i="19"/>
  <c r="U104" i="17"/>
  <c r="T106" i="17"/>
  <c r="U112" i="17"/>
  <c r="T103" i="15"/>
  <c r="T111" i="15"/>
  <c r="T102" i="12"/>
  <c r="R97" i="13"/>
  <c r="S97" i="6"/>
  <c r="T98" i="5"/>
  <c r="U100" i="5"/>
  <c r="T106" i="5"/>
  <c r="U98" i="2"/>
  <c r="T106" i="2"/>
  <c r="T108" i="2"/>
  <c r="T110" i="2"/>
  <c r="R97" i="5"/>
  <c r="T103" i="3"/>
  <c r="T111" i="3"/>
  <c r="E97" i="17"/>
  <c r="T97" i="17" s="1"/>
  <c r="T105" i="17"/>
  <c r="U102" i="15"/>
  <c r="U110" i="15"/>
  <c r="U101" i="12"/>
  <c r="U99" i="8"/>
  <c r="T115" i="31"/>
  <c r="T97" i="31"/>
  <c r="U106" i="21"/>
  <c r="T106" i="21"/>
  <c r="T104" i="13"/>
  <c r="U104" i="13"/>
  <c r="E97" i="13"/>
  <c r="T107" i="8"/>
  <c r="U107" i="8"/>
  <c r="M114" i="1"/>
  <c r="S114" i="1" s="1"/>
  <c r="E97" i="27"/>
  <c r="L114" i="27"/>
  <c r="R114" i="27" s="1"/>
  <c r="U98" i="26"/>
  <c r="M114" i="24"/>
  <c r="S114" i="24" s="1"/>
  <c r="M114" i="21"/>
  <c r="S114" i="21" s="1"/>
  <c r="E97" i="20"/>
  <c r="S97" i="20"/>
  <c r="M114" i="20"/>
  <c r="S114" i="20" s="1"/>
  <c r="U102" i="20"/>
  <c r="T102" i="20"/>
  <c r="U109" i="19"/>
  <c r="T109" i="19"/>
  <c r="U98" i="15"/>
  <c r="T98" i="15"/>
  <c r="E97" i="15"/>
  <c r="U106" i="15"/>
  <c r="T106" i="15"/>
  <c r="E97" i="30"/>
  <c r="U104" i="22"/>
  <c r="T104" i="22"/>
  <c r="T98" i="19"/>
  <c r="E97" i="19"/>
  <c r="U99" i="17"/>
  <c r="T99" i="17"/>
  <c r="T103" i="1"/>
  <c r="T111" i="1"/>
  <c r="T102" i="31"/>
  <c r="T110" i="31"/>
  <c r="T101" i="30"/>
  <c r="T109" i="30"/>
  <c r="T100" i="29"/>
  <c r="T108" i="29"/>
  <c r="T99" i="28"/>
  <c r="T107" i="28"/>
  <c r="T98" i="27"/>
  <c r="T106" i="27"/>
  <c r="T105" i="26"/>
  <c r="E97" i="25"/>
  <c r="T104" i="25"/>
  <c r="T112" i="25"/>
  <c r="T103" i="24"/>
  <c r="T111" i="24"/>
  <c r="U102" i="23"/>
  <c r="T102" i="22"/>
  <c r="U109" i="22"/>
  <c r="U103" i="21"/>
  <c r="T103" i="21"/>
  <c r="U108" i="21"/>
  <c r="T112" i="21"/>
  <c r="T100" i="20"/>
  <c r="U110" i="20"/>
  <c r="T110" i="20"/>
  <c r="T101" i="18"/>
  <c r="U105" i="14"/>
  <c r="T105" i="14"/>
  <c r="T104" i="9"/>
  <c r="U104" i="9"/>
  <c r="T105" i="6"/>
  <c r="U105" i="6"/>
  <c r="U102" i="31"/>
  <c r="E97" i="28"/>
  <c r="R97" i="15"/>
  <c r="L114" i="15"/>
  <c r="R114" i="15" s="1"/>
  <c r="U98" i="12"/>
  <c r="T98" i="12"/>
  <c r="E97" i="12"/>
  <c r="E97" i="23"/>
  <c r="U111" i="21"/>
  <c r="T111" i="21"/>
  <c r="R97" i="19"/>
  <c r="L114" i="19"/>
  <c r="R114" i="19" s="1"/>
  <c r="U100" i="18"/>
  <c r="T100" i="18"/>
  <c r="U99" i="16"/>
  <c r="T99" i="16"/>
  <c r="U107" i="16"/>
  <c r="T107" i="16"/>
  <c r="U110" i="10"/>
  <c r="T110" i="10"/>
  <c r="U98" i="9"/>
  <c r="T98" i="9"/>
  <c r="E97" i="9"/>
  <c r="T100" i="9"/>
  <c r="U100" i="9"/>
  <c r="T102" i="1"/>
  <c r="T110" i="1"/>
  <c r="T101" i="31"/>
  <c r="T109" i="31"/>
  <c r="M114" i="31"/>
  <c r="S114" i="31" s="1"/>
  <c r="T100" i="30"/>
  <c r="T108" i="30"/>
  <c r="T99" i="29"/>
  <c r="T107" i="29"/>
  <c r="T98" i="28"/>
  <c r="T106" i="28"/>
  <c r="T105" i="27"/>
  <c r="T104" i="26"/>
  <c r="T112" i="26"/>
  <c r="L114" i="26"/>
  <c r="R114" i="26" s="1"/>
  <c r="T103" i="25"/>
  <c r="T111" i="25"/>
  <c r="T102" i="24"/>
  <c r="T110" i="24"/>
  <c r="R97" i="23"/>
  <c r="E97" i="22"/>
  <c r="T99" i="22"/>
  <c r="U112" i="22"/>
  <c r="T112" i="22"/>
  <c r="U98" i="21"/>
  <c r="T98" i="21"/>
  <c r="U108" i="17"/>
  <c r="T108" i="17"/>
  <c r="E97" i="29"/>
  <c r="R97" i="22"/>
  <c r="L114" i="22"/>
  <c r="R114" i="22" s="1"/>
  <c r="U101" i="22"/>
  <c r="T109" i="21"/>
  <c r="U99" i="20"/>
  <c r="U101" i="19"/>
  <c r="T101" i="19"/>
  <c r="U106" i="19"/>
  <c r="U108" i="18"/>
  <c r="T108" i="18"/>
  <c r="T111" i="8"/>
  <c r="U111" i="8"/>
  <c r="U109" i="12"/>
  <c r="T109" i="12"/>
  <c r="U112" i="10"/>
  <c r="T112" i="10"/>
  <c r="U106" i="9"/>
  <c r="T106" i="9"/>
  <c r="T98" i="7"/>
  <c r="E97" i="7"/>
  <c r="U98" i="7"/>
  <c r="T106" i="7"/>
  <c r="U106" i="7"/>
  <c r="E97" i="18"/>
  <c r="U105" i="11"/>
  <c r="T105" i="11"/>
  <c r="U99" i="10"/>
  <c r="T99" i="10"/>
  <c r="T102" i="3"/>
  <c r="U102" i="3"/>
  <c r="T103" i="4"/>
  <c r="U103" i="4"/>
  <c r="T111" i="4"/>
  <c r="U111" i="4"/>
  <c r="E97" i="16"/>
  <c r="L114" i="16"/>
  <c r="R114" i="16" s="1"/>
  <c r="U106" i="12"/>
  <c r="T106" i="12"/>
  <c r="U107" i="10"/>
  <c r="T107" i="10"/>
  <c r="E97" i="4"/>
  <c r="S97" i="4"/>
  <c r="M114" i="4"/>
  <c r="S114" i="4" s="1"/>
  <c r="U97" i="2"/>
  <c r="T97" i="2"/>
  <c r="T105" i="20"/>
  <c r="T104" i="19"/>
  <c r="T112" i="19"/>
  <c r="T103" i="18"/>
  <c r="T111" i="18"/>
  <c r="T102" i="17"/>
  <c r="T110" i="17"/>
  <c r="T101" i="16"/>
  <c r="T109" i="16"/>
  <c r="M114" i="16"/>
  <c r="S114" i="16" s="1"/>
  <c r="T100" i="15"/>
  <c r="T108" i="15"/>
  <c r="T99" i="14"/>
  <c r="T107" i="14"/>
  <c r="S97" i="13"/>
  <c r="T98" i="13"/>
  <c r="T108" i="13"/>
  <c r="E97" i="11"/>
  <c r="U100" i="11"/>
  <c r="T100" i="11"/>
  <c r="E97" i="10"/>
  <c r="U101" i="10"/>
  <c r="T105" i="10"/>
  <c r="R97" i="9"/>
  <c r="E97" i="8"/>
  <c r="S97" i="8"/>
  <c r="M114" i="8"/>
  <c r="S114" i="8" s="1"/>
  <c r="R97" i="7"/>
  <c r="L114" i="7"/>
  <c r="R114" i="7" s="1"/>
  <c r="M114" i="19"/>
  <c r="S114" i="19" s="1"/>
  <c r="T107" i="17"/>
  <c r="T98" i="16"/>
  <c r="T106" i="16"/>
  <c r="T105" i="15"/>
  <c r="E97" i="14"/>
  <c r="T104" i="14"/>
  <c r="T112" i="14"/>
  <c r="L114" i="14"/>
  <c r="R114" i="14" s="1"/>
  <c r="T103" i="13"/>
  <c r="T104" i="12"/>
  <c r="R97" i="11"/>
  <c r="T98" i="11"/>
  <c r="T111" i="11"/>
  <c r="T100" i="8"/>
  <c r="T104" i="5"/>
  <c r="U104" i="5"/>
  <c r="T112" i="5"/>
  <c r="U112" i="5"/>
  <c r="S97" i="11"/>
  <c r="U108" i="11"/>
  <c r="T108" i="11"/>
  <c r="U104" i="10"/>
  <c r="T104" i="10"/>
  <c r="U109" i="10"/>
  <c r="T101" i="9"/>
  <c r="U110" i="3"/>
  <c r="U101" i="2"/>
  <c r="U109" i="2"/>
  <c r="E97" i="3"/>
  <c r="L114" i="3"/>
  <c r="R114" i="3" s="1"/>
  <c r="E97" i="6"/>
  <c r="L114" i="6"/>
  <c r="R114" i="6" s="1"/>
  <c r="M114" i="3"/>
  <c r="S114" i="3" s="1"/>
  <c r="T105" i="8"/>
  <c r="T104" i="7"/>
  <c r="T112" i="7"/>
  <c r="T103" i="6"/>
  <c r="T111" i="6"/>
  <c r="T102" i="5"/>
  <c r="T110" i="5"/>
  <c r="T101" i="4"/>
  <c r="T109" i="4"/>
  <c r="T100" i="3"/>
  <c r="T108" i="3"/>
  <c r="T99" i="2"/>
  <c r="T107" i="2"/>
  <c r="L114" i="10"/>
  <c r="R114" i="10" s="1"/>
  <c r="T103" i="9"/>
  <c r="T111" i="9"/>
  <c r="T102" i="8"/>
  <c r="T110" i="8"/>
  <c r="T101" i="7"/>
  <c r="T109" i="7"/>
  <c r="M114" i="7"/>
  <c r="S114" i="7" s="1"/>
  <c r="T100" i="6"/>
  <c r="T108" i="6"/>
  <c r="T99" i="5"/>
  <c r="T107" i="5"/>
  <c r="T98" i="4"/>
  <c r="T106" i="4"/>
  <c r="T105" i="3"/>
  <c r="T104" i="2"/>
  <c r="T112" i="2"/>
  <c r="L114" i="2"/>
  <c r="R114" i="2" s="1"/>
  <c r="E97" i="5"/>
  <c r="U97" i="26" l="1"/>
  <c r="T31" i="26"/>
  <c r="T60" i="18"/>
  <c r="T25" i="2"/>
  <c r="E114" i="21"/>
  <c r="T60" i="17"/>
  <c r="T60" i="8"/>
  <c r="T97" i="26"/>
  <c r="T97" i="21"/>
  <c r="T60" i="30"/>
  <c r="T31" i="8"/>
  <c r="U97" i="31"/>
  <c r="E114" i="24"/>
  <c r="T97" i="24"/>
  <c r="T60" i="13"/>
  <c r="E114" i="1"/>
  <c r="U60" i="3"/>
  <c r="T60" i="3"/>
  <c r="U87" i="2"/>
  <c r="Q115" i="2"/>
  <c r="Q114" i="2"/>
  <c r="U114" i="2" s="1"/>
  <c r="T87" i="28"/>
  <c r="P115" i="28"/>
  <c r="T115" i="28" s="1"/>
  <c r="P114" i="28"/>
  <c r="P115" i="14"/>
  <c r="T115" i="14" s="1"/>
  <c r="P114" i="14"/>
  <c r="Q115" i="9"/>
  <c r="Q114" i="9"/>
  <c r="U87" i="14"/>
  <c r="Q115" i="14"/>
  <c r="U115" i="14" s="1"/>
  <c r="Q114" i="14"/>
  <c r="U25" i="5"/>
  <c r="T25" i="5"/>
  <c r="P115" i="5"/>
  <c r="T115" i="5" s="1"/>
  <c r="P114" i="5"/>
  <c r="T115" i="3"/>
  <c r="P115" i="22"/>
  <c r="T115" i="22" s="1"/>
  <c r="P114" i="22"/>
  <c r="U87" i="30"/>
  <c r="Q115" i="30"/>
  <c r="U115" i="30" s="1"/>
  <c r="Q114" i="30"/>
  <c r="P115" i="29"/>
  <c r="T115" i="29" s="1"/>
  <c r="P114" i="29"/>
  <c r="Q114" i="24"/>
  <c r="Q115" i="24"/>
  <c r="U87" i="23"/>
  <c r="Q114" i="23"/>
  <c r="Q115" i="23"/>
  <c r="U115" i="23" s="1"/>
  <c r="P115" i="13"/>
  <c r="P114" i="13"/>
  <c r="T87" i="15"/>
  <c r="P115" i="15"/>
  <c r="T115" i="15" s="1"/>
  <c r="P114" i="15"/>
  <c r="U115" i="9"/>
  <c r="Q115" i="8"/>
  <c r="U115" i="8" s="1"/>
  <c r="Q114" i="8"/>
  <c r="U87" i="11"/>
  <c r="Q115" i="11"/>
  <c r="U115" i="11" s="1"/>
  <c r="Q114" i="11"/>
  <c r="T87" i="6"/>
  <c r="P115" i="6"/>
  <c r="T115" i="6" s="1"/>
  <c r="P114" i="6"/>
  <c r="T87" i="2"/>
  <c r="P115" i="2"/>
  <c r="T115" i="2" s="1"/>
  <c r="P114" i="2"/>
  <c r="P115" i="30"/>
  <c r="T115" i="30" s="1"/>
  <c r="P114" i="30"/>
  <c r="T97" i="1"/>
  <c r="E114" i="17"/>
  <c r="Q115" i="28"/>
  <c r="U115" i="28" s="1"/>
  <c r="Q114" i="28"/>
  <c r="U87" i="26"/>
  <c r="Q115" i="26"/>
  <c r="U115" i="26" s="1"/>
  <c r="Q114" i="26"/>
  <c r="P115" i="25"/>
  <c r="T115" i="25" s="1"/>
  <c r="P114" i="25"/>
  <c r="T87" i="14"/>
  <c r="T87" i="20"/>
  <c r="P115" i="20"/>
  <c r="P114" i="20"/>
  <c r="T115" i="20"/>
  <c r="Q115" i="16"/>
  <c r="U115" i="16" s="1"/>
  <c r="Q114" i="16"/>
  <c r="T87" i="16"/>
  <c r="P115" i="16"/>
  <c r="T115" i="16" s="1"/>
  <c r="P114" i="16"/>
  <c r="P115" i="9"/>
  <c r="T115" i="9" s="1"/>
  <c r="P114" i="9"/>
  <c r="U87" i="9"/>
  <c r="Q114" i="13"/>
  <c r="Q115" i="13"/>
  <c r="U115" i="13" s="1"/>
  <c r="U87" i="10"/>
  <c r="Q114" i="10"/>
  <c r="Q115" i="10"/>
  <c r="U115" i="10" s="1"/>
  <c r="P115" i="26"/>
  <c r="T115" i="26" s="1"/>
  <c r="P114" i="26"/>
  <c r="T87" i="24"/>
  <c r="P115" i="24"/>
  <c r="T115" i="24" s="1"/>
  <c r="P114" i="24"/>
  <c r="T87" i="23"/>
  <c r="P115" i="23"/>
  <c r="T115" i="23" s="1"/>
  <c r="P114" i="23"/>
  <c r="Q115" i="21"/>
  <c r="U115" i="21" s="1"/>
  <c r="Q114" i="21"/>
  <c r="U87" i="19"/>
  <c r="Q115" i="19"/>
  <c r="U115" i="19" s="1"/>
  <c r="Q114" i="19"/>
  <c r="U87" i="16"/>
  <c r="U87" i="15"/>
  <c r="Q115" i="15"/>
  <c r="U115" i="15" s="1"/>
  <c r="Q114" i="15"/>
  <c r="Q115" i="12"/>
  <c r="Q114" i="12"/>
  <c r="T87" i="12"/>
  <c r="P115" i="12"/>
  <c r="T115" i="12" s="1"/>
  <c r="P114" i="12"/>
  <c r="U115" i="12"/>
  <c r="T87" i="5"/>
  <c r="U97" i="17"/>
  <c r="U115" i="24"/>
  <c r="Q114" i="20"/>
  <c r="Q115" i="20"/>
  <c r="U115" i="20" s="1"/>
  <c r="P115" i="17"/>
  <c r="T115" i="17" s="1"/>
  <c r="P114" i="17"/>
  <c r="Q115" i="5"/>
  <c r="U115" i="5" s="1"/>
  <c r="Q114" i="5"/>
  <c r="T87" i="11"/>
  <c r="P115" i="11"/>
  <c r="T115" i="11" s="1"/>
  <c r="P114" i="11"/>
  <c r="Q115" i="4"/>
  <c r="U115" i="4" s="1"/>
  <c r="Q114" i="4"/>
  <c r="Q115" i="1"/>
  <c r="U115" i="1" s="1"/>
  <c r="Q114" i="1"/>
  <c r="T115" i="13"/>
  <c r="U87" i="27"/>
  <c r="Q115" i="27"/>
  <c r="U115" i="27" s="1"/>
  <c r="Q114" i="27"/>
  <c r="T87" i="27"/>
  <c r="P115" i="27"/>
  <c r="T115" i="27" s="1"/>
  <c r="P114" i="27"/>
  <c r="T87" i="29"/>
  <c r="P115" i="21"/>
  <c r="T115" i="21" s="1"/>
  <c r="P114" i="21"/>
  <c r="T114" i="21" s="1"/>
  <c r="T87" i="10"/>
  <c r="P115" i="10"/>
  <c r="T115" i="10" s="1"/>
  <c r="P114" i="10"/>
  <c r="T87" i="7"/>
  <c r="P115" i="7"/>
  <c r="T115" i="7" s="1"/>
  <c r="P114" i="7"/>
  <c r="U87" i="7"/>
  <c r="Q115" i="7"/>
  <c r="U115" i="7" s="1"/>
  <c r="Q114" i="7"/>
  <c r="U87" i="5"/>
  <c r="P115" i="4"/>
  <c r="T115" i="4" s="1"/>
  <c r="P114" i="4"/>
  <c r="T87" i="8"/>
  <c r="P115" i="8"/>
  <c r="T115" i="8" s="1"/>
  <c r="P114" i="8"/>
  <c r="U87" i="3"/>
  <c r="Q115" i="3"/>
  <c r="U115" i="3" s="1"/>
  <c r="Q114" i="3"/>
  <c r="U87" i="8"/>
  <c r="U115" i="2"/>
  <c r="U115" i="29"/>
  <c r="Q115" i="25"/>
  <c r="U115" i="25" s="1"/>
  <c r="Q114" i="25"/>
  <c r="U87" i="22"/>
  <c r="Q115" i="22"/>
  <c r="U115" i="22" s="1"/>
  <c r="Q114" i="22"/>
  <c r="T87" i="22"/>
  <c r="U87" i="18"/>
  <c r="Q115" i="18"/>
  <c r="U115" i="18" s="1"/>
  <c r="Q114" i="18"/>
  <c r="P115" i="18"/>
  <c r="T115" i="18" s="1"/>
  <c r="P114" i="18"/>
  <c r="Q114" i="17"/>
  <c r="Q115" i="17"/>
  <c r="U115" i="17" s="1"/>
  <c r="U87" i="6"/>
  <c r="Q115" i="6"/>
  <c r="U115" i="6" s="1"/>
  <c r="Q114" i="6"/>
  <c r="T87" i="4"/>
  <c r="T87" i="1"/>
  <c r="P114" i="1"/>
  <c r="P115" i="1"/>
  <c r="T115" i="1" s="1"/>
  <c r="U97" i="6"/>
  <c r="T97" i="6"/>
  <c r="E114" i="6"/>
  <c r="U97" i="18"/>
  <c r="T97" i="18"/>
  <c r="E114" i="18"/>
  <c r="U97" i="29"/>
  <c r="T97" i="29"/>
  <c r="E114" i="29"/>
  <c r="T97" i="28"/>
  <c r="E114" i="28"/>
  <c r="U97" i="28"/>
  <c r="U114" i="24"/>
  <c r="T114" i="24"/>
  <c r="T114" i="2"/>
  <c r="E114" i="22"/>
  <c r="U97" i="22"/>
  <c r="T97" i="22"/>
  <c r="E114" i="23"/>
  <c r="U97" i="23"/>
  <c r="T97" i="23"/>
  <c r="U97" i="30"/>
  <c r="T97" i="30"/>
  <c r="E114" i="30"/>
  <c r="U97" i="13"/>
  <c r="T97" i="13"/>
  <c r="E114" i="13"/>
  <c r="U114" i="31"/>
  <c r="T114" i="31"/>
  <c r="U97" i="9"/>
  <c r="T97" i="9"/>
  <c r="E114" i="9"/>
  <c r="T97" i="12"/>
  <c r="E114" i="12"/>
  <c r="U97" i="12"/>
  <c r="U97" i="25"/>
  <c r="T97" i="25"/>
  <c r="E114" i="25"/>
  <c r="E114" i="14"/>
  <c r="U97" i="14"/>
  <c r="T97" i="14"/>
  <c r="E114" i="7"/>
  <c r="U97" i="7"/>
  <c r="T97" i="7"/>
  <c r="E114" i="19"/>
  <c r="U97" i="19"/>
  <c r="T97" i="19"/>
  <c r="U97" i="15"/>
  <c r="T97" i="15"/>
  <c r="E114" i="15"/>
  <c r="U97" i="27"/>
  <c r="T97" i="27"/>
  <c r="E114" i="27"/>
  <c r="U114" i="26"/>
  <c r="T114" i="26"/>
  <c r="U97" i="3"/>
  <c r="E114" i="3"/>
  <c r="T97" i="3"/>
  <c r="U97" i="11"/>
  <c r="E114" i="11"/>
  <c r="T97" i="11"/>
  <c r="E114" i="20"/>
  <c r="U97" i="20"/>
  <c r="T97" i="20"/>
  <c r="U114" i="21"/>
  <c r="T97" i="16"/>
  <c r="E114" i="16"/>
  <c r="U97" i="16"/>
  <c r="U97" i="5"/>
  <c r="T97" i="5"/>
  <c r="E114" i="5"/>
  <c r="T97" i="8"/>
  <c r="E114" i="8"/>
  <c r="U97" i="8"/>
  <c r="E114" i="10"/>
  <c r="U97" i="10"/>
  <c r="T97" i="10"/>
  <c r="T97" i="4"/>
  <c r="E114" i="4"/>
  <c r="U97" i="4"/>
  <c r="T114" i="17" l="1"/>
  <c r="T114" i="1"/>
  <c r="U114" i="1"/>
  <c r="U114" i="17"/>
  <c r="T114" i="13"/>
  <c r="U114" i="13"/>
  <c r="U114" i="23"/>
  <c r="T114" i="23"/>
  <c r="T114" i="18"/>
  <c r="U114" i="18"/>
  <c r="U114" i="19"/>
  <c r="T114" i="19"/>
  <c r="U114" i="16"/>
  <c r="T114" i="16"/>
  <c r="U114" i="4"/>
  <c r="T114" i="4"/>
  <c r="U114" i="7"/>
  <c r="T114" i="7"/>
  <c r="U114" i="3"/>
  <c r="T114" i="3"/>
  <c r="U114" i="8"/>
  <c r="T114" i="8"/>
  <c r="U114" i="15"/>
  <c r="T114" i="15"/>
  <c r="U114" i="12"/>
  <c r="T114" i="12"/>
  <c r="T114" i="9"/>
  <c r="U114" i="9"/>
  <c r="U114" i="30"/>
  <c r="T114" i="30"/>
  <c r="U114" i="22"/>
  <c r="T114" i="22"/>
  <c r="U114" i="28"/>
  <c r="T114" i="28"/>
  <c r="U114" i="6"/>
  <c r="T114" i="6"/>
  <c r="T114" i="5"/>
  <c r="U114" i="5"/>
  <c r="U114" i="14"/>
  <c r="T114" i="14"/>
  <c r="U114" i="27"/>
  <c r="T114" i="27"/>
  <c r="U114" i="11"/>
  <c r="T114" i="11"/>
  <c r="U114" i="10"/>
  <c r="T114" i="10"/>
  <c r="U114" i="20"/>
  <c r="T114" i="20"/>
  <c r="U114" i="25"/>
  <c r="T114" i="25"/>
  <c r="T114" i="29"/>
  <c r="U114" i="29"/>
</calcChain>
</file>

<file path=xl/sharedStrings.xml><?xml version="1.0" encoding="utf-8"?>
<sst xmlns="http://schemas.openxmlformats.org/spreadsheetml/2006/main" count="10761" uniqueCount="157">
  <si>
    <t>Figures Finalised as at 2025/01/29</t>
  </si>
  <si>
    <t/>
  </si>
  <si>
    <t>2nd Quarter Ended 31 December 2024</t>
  </si>
  <si>
    <t>CONDITIONAL GRANTS TRANSFERRED FROM NATIONAL DEPARTMENTS AND ACTUAL PAYMENTS MADE BY MUNICIPALITIES: PRELIMINARY RESULTS</t>
  </si>
  <si>
    <t>AGGREGRATED INFORMATION FOR WESTERN CAPE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</si>
  <si>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</si>
  <si>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</si>
  <si>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</si>
  <si>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</si>
  <si>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</si>
  <si>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</si>
  <si>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</si>
  <si>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</si>
  <si>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</si>
  <si>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</si>
  <si>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</si>
  <si>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</si>
  <si>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</si>
  <si>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</si>
  <si>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</si>
  <si>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</si>
  <si>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</si>
  <si>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</si>
  <si>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</si>
  <si>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</si>
  <si>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</si>
  <si>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</si>
  <si>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</si>
  <si>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</si>
  <si>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</si>
  <si>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</si>
  <si>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</si>
  <si>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</si>
  <si>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</si>
  <si>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</si>
  <si>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</si>
  <si>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</si>
  <si>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</si>
  <si>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</si>
  <si>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</si>
  <si>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</si>
  <si>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</si>
  <si>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</si>
  <si>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</si>
  <si>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</si>
  <si>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</si>
  <si>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</si>
  <si>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</si>
  <si>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</si>
  <si>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</si>
  <si>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</si>
  <si>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</si>
  <si>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</si>
  <si>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</si>
  <si>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</si>
  <si>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</si>
  <si>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</si>
  <si>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</si>
  <si>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</si>
  <si>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</si>
  <si>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</si>
  <si>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</si>
  <si>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</si>
  <si>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</si>
  <si>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</si>
  <si>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</si>
  <si>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</si>
  <si>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</si>
  <si>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</si>
  <si>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</si>
  <si>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</si>
  <si>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</si>
  <si>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</si>
  <si>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</si>
  <si>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</si>
  <si>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</si>
  <si>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</si>
  <si>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</si>
  <si>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</si>
  <si>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</si>
  <si>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</si>
  <si>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</si>
  <si>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</si>
  <si>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</si>
  <si>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</si>
  <si>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</si>
  <si>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</si>
  <si>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</si>
  <si>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</si>
  <si>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</si>
  <si>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</si>
  <si>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</si>
  <si>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</si>
  <si>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</si>
  <si>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</si>
  <si>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</si>
  <si>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</si>
  <si>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2024</t>
  </si>
  <si>
    <t>Actual expenditure Provincial Department by 31 December 2024</t>
  </si>
  <si>
    <t>Actual expenditure Provincial Department by 31 March 2025</t>
  </si>
  <si>
    <t>Actual expenditure Provincial Department by 30 June 2025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</si>
  <si>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</si>
  <si>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</si>
  <si>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</si>
  <si>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</si>
  <si>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</si>
  <si>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</si>
  <si>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</si>
  <si>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</si>
  <si>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</si>
  <si>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</si>
  <si>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</si>
  <si>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</si>
  <si>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WESTERN CAPE: CAPE TOWN (CPT)</t>
  </si>
  <si>
    <t>WESTERN CAPE: MATZIKAMA (WC011)</t>
  </si>
  <si>
    <t>WESTERN CAPE: CEDERBERG (WC012)</t>
  </si>
  <si>
    <t>WESTERN CAPE: BERGRIVIER (WC013)</t>
  </si>
  <si>
    <t>WESTERN CAPE: SALDANHA BAY (WC014)</t>
  </si>
  <si>
    <t>WESTERN CAPE: SWARTLAND (WC015)</t>
  </si>
  <si>
    <t>WESTERN CAPE: WEST COAST (DC1)</t>
  </si>
  <si>
    <t>WESTERN CAPE: WITZENBERG (WC022)</t>
  </si>
  <si>
    <t>WESTERN CAPE: DRAKENSTEIN (WC023)</t>
  </si>
  <si>
    <t>WESTERN CAPE: STELLENBOSCH (WC024)</t>
  </si>
  <si>
    <t>WESTERN CAPE: BREEDE VALLEY (WC025)</t>
  </si>
  <si>
    <t>WESTERN CAPE: LANGEBERG (WC026)</t>
  </si>
  <si>
    <t>WESTERN CAPE: CAPE WINELANDS DM (DC2)</t>
  </si>
  <si>
    <t>WESTERN CAPE: THEEWATERSKLOOF (WC031)</t>
  </si>
  <si>
    <t>WESTERN CAPE: OVERSTRAND (WC032)</t>
  </si>
  <si>
    <t>WESTERN CAPE: CAPE AGULHAS (WC033)</t>
  </si>
  <si>
    <t>WESTERN CAPE: SWELLENDAM (WC034)</t>
  </si>
  <si>
    <t>WESTERN CAPE: OVERBERG (DC3)</t>
  </si>
  <si>
    <t>WESTERN CAPE: KANNALAND (WC041)</t>
  </si>
  <si>
    <t>WESTERN CAPE: HESSEQUA (WC042)</t>
  </si>
  <si>
    <t>WESTERN CAPE: MOSSEL BAY (WC043)</t>
  </si>
  <si>
    <t>WESTERN CAPE: GEORGE (WC044)</t>
  </si>
  <si>
    <t>WESTERN CAPE: OUDTSHOORN (WC045)</t>
  </si>
  <si>
    <t>WESTERN CAPE: BITOU (WC047)</t>
  </si>
  <si>
    <t>WESTERN CAPE: KNYSNA (WC048)</t>
  </si>
  <si>
    <t>WESTERN CAPE: GARDEN ROUTE (DC4)</t>
  </si>
  <si>
    <t>WESTERN CAPE: LAINGSBURG (WC051)</t>
  </si>
  <si>
    <t>WESTERN CAPE: PRINCE ALBERT (WC052)</t>
  </si>
  <si>
    <t>WESTERN CAPE: BEAUFORT WEST (WC053)</t>
  </si>
  <si>
    <t>WESTERN CAPE: CENTRAL KAROO (DC5)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</si>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</sst>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  <font>
      <b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7" fontId="10" fillId="0" borderId="3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4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10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4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left" vertical="top" wrapText="1"/>
    </xf>
    <xf numFmtId="165" fontId="2" fillId="0" borderId="33" xfId="0" applyNumberFormat="1" applyFont="1" applyBorder="1" applyAlignment="1">
      <alignment horizontal="center" vertical="top" wrapText="1"/>
    </xf>
    <xf numFmtId="164" fontId="2" fillId="0" borderId="33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5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3" xfId="0" applyFont="1" applyBorder="1" applyAlignment="1">
      <alignment horizontal="left" indent="1"/>
    </xf>
    <xf numFmtId="168" fontId="11" fillId="0" borderId="3" xfId="0" applyNumberFormat="1" applyFont="1" applyBorder="1" applyAlignment="1">
      <alignment wrapText="1"/>
    </xf>
    <xf numFmtId="168" fontId="11" fillId="0" borderId="3" xfId="0" applyNumberFormat="1" applyFont="1" applyBorder="1" applyAlignment="1">
      <alignment shrinkToFit="1"/>
    </xf>
    <xf numFmtId="0" fontId="2" fillId="0" borderId="3" xfId="0" applyFont="1" applyBorder="1" applyAlignment="1">
      <alignment horizontal="left" indent="1"/>
    </xf>
    <xf numFmtId="0" fontId="0" fillId="0" borderId="11" xfId="0" applyBorder="1"/>
    <xf numFmtId="169" fontId="11" fillId="0" borderId="3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9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1" xfId="0" applyNumberFormat="1" applyFont="1" applyBorder="1" applyAlignment="1">
      <alignment horizontal="center" vertical="top" wrapText="1"/>
    </xf>
    <xf numFmtId="169" fontId="2" fillId="0" borderId="2" xfId="0" applyNumberFormat="1" applyFont="1" applyBorder="1" applyAlignment="1">
      <alignment horizontal="center" vertical="top" wrapText="1"/>
    </xf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5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3" xfId="0" applyNumberFormat="1" applyFont="1" applyBorder="1" applyAlignment="1">
      <alignment wrapText="1"/>
    </xf>
    <xf numFmtId="169" fontId="12" fillId="0" borderId="3" xfId="0" applyNumberFormat="1" applyFont="1" applyBorder="1" applyAlignment="1">
      <alignment wrapText="1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9" xfId="0" applyNumberFormat="1" applyFont="1" applyBorder="1"/>
    <xf numFmtId="165" fontId="2" fillId="0" borderId="10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7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>
        <v>70000000</v>
      </c>
      <c r="C9" s="93"/>
      <c r="D9" s="93"/>
      <c r="E9" s="93">
        <f>$B9       +$C9       +$D9</f>
        <v>70000000</v>
      </c>
      <c r="F9" s="94">
        <v>70000000</v>
      </c>
      <c r="G9" s="95">
        <v>56000000</v>
      </c>
      <c r="H9" s="94">
        <v>6943000</v>
      </c>
      <c r="I9" s="95">
        <v>6943381</v>
      </c>
      <c r="J9" s="94">
        <v>19633000</v>
      </c>
      <c r="K9" s="95">
        <v>19630090</v>
      </c>
      <c r="L9" s="94"/>
      <c r="M9" s="95"/>
      <c r="N9" s="94"/>
      <c r="O9" s="95"/>
      <c r="P9" s="94">
        <f>$H9       +$J9       +$L9       +$N9</f>
        <v>26576000</v>
      </c>
      <c r="Q9" s="95">
        <f>$I9       +$K9       +$M9       +$O9</f>
        <v>26573471</v>
      </c>
      <c r="R9" s="48">
        <f>IF(($H9       =0),0,((($J9       -$H9       )/$H9       )*100))</f>
        <v>182.77401699553505</v>
      </c>
      <c r="S9" s="49">
        <f>IF(($I9       =0),0,((($K9       -$I9       )/$I9       )*100))</f>
        <v>182.71659008773969</v>
      </c>
      <c r="T9" s="48">
        <f>IF(($E9       =0),0,(($P9       /$E9       )*100))</f>
        <v>37.965714285714284</v>
      </c>
      <c r="U9" s="50">
        <f>IF(($E9       =0),0,(($Q9       /$E9       )*100))</f>
        <v>37.96210142857143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49800000</v>
      </c>
      <c r="C10" s="93"/>
      <c r="D10" s="93"/>
      <c r="E10" s="93">
        <f t="shared" ref="E10:E16" si="0">$B10      +$C10      +$D10</f>
        <v>49800000</v>
      </c>
      <c r="F10" s="94">
        <v>49800000</v>
      </c>
      <c r="G10" s="95">
        <v>49800000</v>
      </c>
      <c r="H10" s="94">
        <v>10581000</v>
      </c>
      <c r="I10" s="95">
        <v>10961072</v>
      </c>
      <c r="J10" s="94">
        <v>9918000</v>
      </c>
      <c r="K10" s="95">
        <v>11194213</v>
      </c>
      <c r="L10" s="94"/>
      <c r="M10" s="95"/>
      <c r="N10" s="94"/>
      <c r="O10" s="95"/>
      <c r="P10" s="94">
        <f t="shared" ref="P10:P16" si="1">$H10      +$J10      +$L10      +$N10</f>
        <v>20499000</v>
      </c>
      <c r="Q10" s="95">
        <f t="shared" ref="Q10:Q16" si="2">$I10      +$K10      +$M10      +$O10</f>
        <v>22155285</v>
      </c>
      <c r="R10" s="48">
        <f t="shared" ref="R10:R16" si="3">IF(($H10      =0),0,((($J10      -$H10      )/$H10      )*100))</f>
        <v>-6.2659483980720161</v>
      </c>
      <c r="S10" s="49">
        <f t="shared" ref="S10:S16" si="4">IF(($I10      =0),0,((($K10      -$I10      )/$I10      )*100))</f>
        <v>2.1269908636673494</v>
      </c>
      <c r="T10" s="48">
        <f t="shared" ref="T10:T15" si="5">IF(($E10      =0),0,(($P10      /$E10      )*100))</f>
        <v>41.162650602409641</v>
      </c>
      <c r="U10" s="50">
        <f t="shared" ref="U10:U15" si="6">IF(($E10      =0),0,(($Q10      /$E10      )*100))</f>
        <v>44.48852409638554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18000000</v>
      </c>
      <c r="C11" s="93"/>
      <c r="D11" s="93"/>
      <c r="E11" s="93">
        <f t="shared" si="0"/>
        <v>18000000</v>
      </c>
      <c r="F11" s="94">
        <v>18000000</v>
      </c>
      <c r="G11" s="95">
        <v>10800000</v>
      </c>
      <c r="H11" s="94">
        <v>4314000</v>
      </c>
      <c r="I11" s="95">
        <v>4999798</v>
      </c>
      <c r="J11" s="94">
        <v>4834000</v>
      </c>
      <c r="K11" s="95">
        <v>5291788</v>
      </c>
      <c r="L11" s="94"/>
      <c r="M11" s="95"/>
      <c r="N11" s="94"/>
      <c r="O11" s="95"/>
      <c r="P11" s="94">
        <f t="shared" si="1"/>
        <v>9148000</v>
      </c>
      <c r="Q11" s="95">
        <f t="shared" si="2"/>
        <v>10291586</v>
      </c>
      <c r="R11" s="48">
        <f t="shared" si="3"/>
        <v>12.05377839592026</v>
      </c>
      <c r="S11" s="49">
        <f t="shared" si="4"/>
        <v>5.8400359374518729</v>
      </c>
      <c r="T11" s="48">
        <f t="shared" si="5"/>
        <v>50.822222222222223</v>
      </c>
      <c r="U11" s="50">
        <f t="shared" si="6"/>
        <v>57.175477777777772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206714000</v>
      </c>
      <c r="C13" s="93"/>
      <c r="D13" s="93"/>
      <c r="E13" s="93">
        <f t="shared" si="0"/>
        <v>206714000</v>
      </c>
      <c r="F13" s="94">
        <v>206714000</v>
      </c>
      <c r="G13" s="95">
        <v>165853000</v>
      </c>
      <c r="H13" s="94">
        <v>25606000</v>
      </c>
      <c r="I13" s="95">
        <v>34301558</v>
      </c>
      <c r="J13" s="94">
        <v>57296000</v>
      </c>
      <c r="K13" s="95">
        <v>71050651</v>
      </c>
      <c r="L13" s="94"/>
      <c r="M13" s="95"/>
      <c r="N13" s="94"/>
      <c r="O13" s="95"/>
      <c r="P13" s="94">
        <f t="shared" si="1"/>
        <v>82902000</v>
      </c>
      <c r="Q13" s="95">
        <f t="shared" si="2"/>
        <v>105352209</v>
      </c>
      <c r="R13" s="48">
        <f t="shared" si="3"/>
        <v>123.76005623681949</v>
      </c>
      <c r="S13" s="49">
        <f t="shared" si="4"/>
        <v>107.13534644694565</v>
      </c>
      <c r="T13" s="48">
        <f t="shared" si="5"/>
        <v>40.104685701016862</v>
      </c>
      <c r="U13" s="50">
        <f t="shared" si="6"/>
        <v>50.965202647135655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>
        <v>70000000</v>
      </c>
      <c r="C14" s="93"/>
      <c r="D14" s="93"/>
      <c r="E14" s="93">
        <f t="shared" si="0"/>
        <v>70000000</v>
      </c>
      <c r="F14" s="94">
        <v>70000000</v>
      </c>
      <c r="G14" s="95">
        <v>56000000</v>
      </c>
      <c r="H14" s="94">
        <v>6943000</v>
      </c>
      <c r="I14" s="95"/>
      <c r="J14" s="94">
        <v>19633000</v>
      </c>
      <c r="K14" s="95"/>
      <c r="L14" s="94"/>
      <c r="M14" s="95"/>
      <c r="N14" s="94"/>
      <c r="O14" s="95"/>
      <c r="P14" s="94">
        <f t="shared" si="1"/>
        <v>26576000</v>
      </c>
      <c r="Q14" s="95">
        <f t="shared" si="2"/>
        <v>0</v>
      </c>
      <c r="R14" s="48">
        <f t="shared" si="3"/>
        <v>182.77401699553505</v>
      </c>
      <c r="S14" s="49">
        <f t="shared" si="4"/>
        <v>0</v>
      </c>
      <c r="T14" s="48">
        <f t="shared" si="5"/>
        <v>37.965714285714284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414514000</v>
      </c>
      <c r="C16" s="96">
        <f>SUM(C9:C15)</f>
        <v>0</v>
      </c>
      <c r="D16" s="96"/>
      <c r="E16" s="96">
        <f t="shared" si="0"/>
        <v>414514000</v>
      </c>
      <c r="F16" s="97">
        <f t="shared" ref="F16:O16" si="7">SUM(F9:F15)</f>
        <v>414514000</v>
      </c>
      <c r="G16" s="98">
        <f t="shared" si="7"/>
        <v>338453000</v>
      </c>
      <c r="H16" s="97">
        <f t="shared" si="7"/>
        <v>54387000</v>
      </c>
      <c r="I16" s="98">
        <f t="shared" si="7"/>
        <v>57205809</v>
      </c>
      <c r="J16" s="97">
        <f t="shared" si="7"/>
        <v>111314000</v>
      </c>
      <c r="K16" s="98">
        <f t="shared" si="7"/>
        <v>107166742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165701000</v>
      </c>
      <c r="Q16" s="98">
        <f t="shared" si="2"/>
        <v>164372551</v>
      </c>
      <c r="R16" s="52">
        <f t="shared" si="3"/>
        <v>104.67023369555224</v>
      </c>
      <c r="S16" s="53">
        <f t="shared" si="4"/>
        <v>87.335419030609287</v>
      </c>
      <c r="T16" s="52">
        <f>IF((SUM($E9:$E13))=0,0,(P16/(SUM($E9:$E13))*100))</f>
        <v>48.09702943857144</v>
      </c>
      <c r="U16" s="54">
        <f>IF((SUM($E9:$E13))=0,0,(Q16/(SUM($E9:$E13))*100))</f>
        <v>47.711428563135314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>
        <v>186147000</v>
      </c>
      <c r="C18" s="93">
        <v>5119000</v>
      </c>
      <c r="D18" s="93"/>
      <c r="E18" s="93">
        <f t="shared" ref="E18:E25" si="8">$B18      +$C18      +$D18</f>
        <v>191266000</v>
      </c>
      <c r="F18" s="94">
        <v>186147000</v>
      </c>
      <c r="G18" s="95">
        <v>117772000</v>
      </c>
      <c r="H18" s="94">
        <v>23857000</v>
      </c>
      <c r="I18" s="95">
        <v>16334087</v>
      </c>
      <c r="J18" s="94">
        <v>76427000</v>
      </c>
      <c r="K18" s="95">
        <v>81429665</v>
      </c>
      <c r="L18" s="94"/>
      <c r="M18" s="95"/>
      <c r="N18" s="94"/>
      <c r="O18" s="95"/>
      <c r="P18" s="94">
        <f t="shared" ref="P18:P25" si="9">$H18      +$J18      +$L18      +$N18</f>
        <v>100284000</v>
      </c>
      <c r="Q18" s="95">
        <f t="shared" ref="Q18:Q25" si="10">$I18      +$K18      +$M18      +$O18</f>
        <v>97763752</v>
      </c>
      <c r="R18" s="48">
        <f t="shared" ref="R18:R25" si="11">IF(($H18      =0),0,((($J18      -$H18      )/$H18      )*100))</f>
        <v>220.35461290187368</v>
      </c>
      <c r="S18" s="49">
        <f t="shared" ref="S18:S25" si="12">IF(($I18      =0),0,((($K18      -$I18      )/$I18      )*100))</f>
        <v>398.52596597532511</v>
      </c>
      <c r="T18" s="48">
        <f t="shared" ref="T18:T24" si="13">IF(($E18      =0),0,(($P18      /$E18      )*100))</f>
        <v>52.431691989166914</v>
      </c>
      <c r="U18" s="50">
        <f t="shared" ref="U18:U24" si="14">IF(($E18      =0),0,(($Q18      /$E18      )*100))</f>
        <v>51.114025493292061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9927000</v>
      </c>
      <c r="C20" s="93"/>
      <c r="D20" s="93"/>
      <c r="E20" s="93">
        <f t="shared" si="8"/>
        <v>9927000</v>
      </c>
      <c r="F20" s="94">
        <v>9927000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196074000</v>
      </c>
      <c r="C25" s="96">
        <f>SUM(C18:C24)</f>
        <v>5119000</v>
      </c>
      <c r="D25" s="96"/>
      <c r="E25" s="96">
        <f t="shared" si="8"/>
        <v>201193000</v>
      </c>
      <c r="F25" s="97">
        <f t="shared" ref="F25:O25" si="15">SUM(F18:F24)</f>
        <v>196074000</v>
      </c>
      <c r="G25" s="98">
        <f t="shared" si="15"/>
        <v>117772000</v>
      </c>
      <c r="H25" s="97">
        <f t="shared" si="15"/>
        <v>23857000</v>
      </c>
      <c r="I25" s="98">
        <f t="shared" si="15"/>
        <v>16334087</v>
      </c>
      <c r="J25" s="97">
        <f t="shared" si="15"/>
        <v>76427000</v>
      </c>
      <c r="K25" s="98">
        <f t="shared" si="15"/>
        <v>81429665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100284000</v>
      </c>
      <c r="Q25" s="98">
        <f t="shared" si="10"/>
        <v>97763752</v>
      </c>
      <c r="R25" s="52">
        <f t="shared" si="11"/>
        <v>220.35461290187368</v>
      </c>
      <c r="S25" s="53">
        <f t="shared" si="12"/>
        <v>398.52596597532511</v>
      </c>
      <c r="T25" s="52">
        <f>IF(($E25-$E20-$E24)   =0,0,($P25   /($E25-$E20-$E24)   )*100)</f>
        <v>52.431691989166914</v>
      </c>
      <c r="U25" s="54">
        <f>IF(($E25-$E20-$E24)   =0,0,($Q25   /($E25-$E20-$E24)   )*100)</f>
        <v>51.114025493292061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>
        <v>2684049000</v>
      </c>
      <c r="C29" s="93"/>
      <c r="D29" s="93"/>
      <c r="E29" s="93">
        <f>$B29      +$C29      +$D29</f>
        <v>2684049000</v>
      </c>
      <c r="F29" s="94">
        <v>2684049000</v>
      </c>
      <c r="G29" s="95">
        <v>1449386000</v>
      </c>
      <c r="H29" s="94">
        <v>253673000</v>
      </c>
      <c r="I29" s="95">
        <v>261764412</v>
      </c>
      <c r="J29" s="94">
        <v>461950000</v>
      </c>
      <c r="K29" s="95">
        <v>468329135</v>
      </c>
      <c r="L29" s="94"/>
      <c r="M29" s="95"/>
      <c r="N29" s="94"/>
      <c r="O29" s="95"/>
      <c r="P29" s="94">
        <f>$H29      +$J29      +$L29      +$N29</f>
        <v>715623000</v>
      </c>
      <c r="Q29" s="95">
        <f>$I29      +$K29      +$M29      +$O29</f>
        <v>730093547</v>
      </c>
      <c r="R29" s="48">
        <f>IF(($H29      =0),0,((($J29      -$H29      )/$H29      )*100))</f>
        <v>82.104520386481809</v>
      </c>
      <c r="S29" s="49">
        <f>IF(($I29      =0),0,((($K29      -$I29      )/$I29      )*100))</f>
        <v>78.912454684634511</v>
      </c>
      <c r="T29" s="48">
        <f>IF(($E29      =0),0,(($P29      /$E29      )*100))</f>
        <v>26.662069135101486</v>
      </c>
      <c r="U29" s="50">
        <f>IF(($E29      =0),0,(($Q29      /$E29      )*100))</f>
        <v>27.201200387921382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13709000</v>
      </c>
      <c r="C30" s="93"/>
      <c r="D30" s="93"/>
      <c r="E30" s="93">
        <f>$B30      +$C30      +$D30</f>
        <v>13709000</v>
      </c>
      <c r="F30" s="94">
        <v>13709000</v>
      </c>
      <c r="G30" s="95">
        <v>9597000</v>
      </c>
      <c r="H30" s="94">
        <v>1063000</v>
      </c>
      <c r="I30" s="95">
        <v>640382</v>
      </c>
      <c r="J30" s="94">
        <v>3257000</v>
      </c>
      <c r="K30" s="95">
        <v>3264432</v>
      </c>
      <c r="L30" s="94"/>
      <c r="M30" s="95"/>
      <c r="N30" s="94"/>
      <c r="O30" s="95"/>
      <c r="P30" s="94">
        <f>$H30      +$J30      +$L30      +$N30</f>
        <v>4320000</v>
      </c>
      <c r="Q30" s="95">
        <f>$I30      +$K30      +$M30      +$O30</f>
        <v>3904814</v>
      </c>
      <c r="R30" s="48">
        <f>IF(($H30      =0),0,((($J30      -$H30      )/$H30      )*100))</f>
        <v>206.39698965192852</v>
      </c>
      <c r="S30" s="49">
        <f>IF(($I30      =0),0,((($K30      -$I30      )/$I30      )*100))</f>
        <v>409.76323506906817</v>
      </c>
      <c r="T30" s="48">
        <f>IF(($E30      =0),0,(($P30      /$E30      )*100))</f>
        <v>31.512145306003355</v>
      </c>
      <c r="U30" s="50">
        <f>IF(($E30      =0),0,(($Q30      /$E30      )*100))</f>
        <v>28.483580129841712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2697758000</v>
      </c>
      <c r="C31" s="96">
        <f>SUM(C27:C30)</f>
        <v>0</v>
      </c>
      <c r="D31" s="96"/>
      <c r="E31" s="96">
        <f>$B31      +$C31      +$D31</f>
        <v>2697758000</v>
      </c>
      <c r="F31" s="97">
        <f t="shared" ref="F31:O31" si="16">SUM(F27:F30)</f>
        <v>2697758000</v>
      </c>
      <c r="G31" s="98">
        <f t="shared" si="16"/>
        <v>1458983000</v>
      </c>
      <c r="H31" s="97">
        <f t="shared" si="16"/>
        <v>254736000</v>
      </c>
      <c r="I31" s="98">
        <f t="shared" si="16"/>
        <v>262404794</v>
      </c>
      <c r="J31" s="97">
        <f t="shared" si="16"/>
        <v>465207000</v>
      </c>
      <c r="K31" s="98">
        <f t="shared" si="16"/>
        <v>471593567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719943000</v>
      </c>
      <c r="Q31" s="98">
        <f>$I31      +$K31      +$M31      +$O31</f>
        <v>733998361</v>
      </c>
      <c r="R31" s="52">
        <f>IF(($H31      =0),0,((($J31      -$H31      )/$H31      )*100))</f>
        <v>82.623186357640861</v>
      </c>
      <c r="S31" s="53">
        <f>IF(($I31      =0),0,((($K31      -$I31      )/$I31      )*100))</f>
        <v>79.719874706252511</v>
      </c>
      <c r="T31" s="52">
        <f>IF($E31   =0,0,($P31   /$E31   )*100)</f>
        <v>26.68671541331728</v>
      </c>
      <c r="U31" s="54">
        <f>IF($E31   =0,0,($Q31   /$E31   )*100)</f>
        <v>27.20771696349339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70143000</v>
      </c>
      <c r="C33" s="93"/>
      <c r="D33" s="93"/>
      <c r="E33" s="93">
        <f>$B33      +$C33      +$D33</f>
        <v>70143000</v>
      </c>
      <c r="F33" s="94">
        <v>70143000</v>
      </c>
      <c r="G33" s="95">
        <v>49107000</v>
      </c>
      <c r="H33" s="94">
        <v>14818000</v>
      </c>
      <c r="I33" s="95">
        <v>20285132</v>
      </c>
      <c r="J33" s="94">
        <v>24186000</v>
      </c>
      <c r="K33" s="95">
        <v>27569534</v>
      </c>
      <c r="L33" s="94"/>
      <c r="M33" s="95"/>
      <c r="N33" s="94"/>
      <c r="O33" s="95"/>
      <c r="P33" s="94">
        <f>$H33      +$J33      +$L33      +$N33</f>
        <v>39004000</v>
      </c>
      <c r="Q33" s="95">
        <f>$I33      +$K33      +$M33      +$O33</f>
        <v>47854666</v>
      </c>
      <c r="R33" s="48">
        <f>IF(($H33      =0),0,((($J33      -$H33      )/$H33      )*100))</f>
        <v>63.220407612363339</v>
      </c>
      <c r="S33" s="49">
        <f>IF(($I33      =0),0,((($K33      -$I33      )/$I33      )*100))</f>
        <v>35.91005471396489</v>
      </c>
      <c r="T33" s="48">
        <f>IF(($E33      =0),0,(($P33      /$E33      )*100))</f>
        <v>55.606404060276859</v>
      </c>
      <c r="U33" s="50">
        <f>IF(($E33      =0),0,(($Q33      /$E33      )*100))</f>
        <v>68.224435795446453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70143000</v>
      </c>
      <c r="C34" s="96">
        <f>C33</f>
        <v>0</v>
      </c>
      <c r="D34" s="96"/>
      <c r="E34" s="96">
        <f>$B34      +$C34      +$D34</f>
        <v>70143000</v>
      </c>
      <c r="F34" s="97">
        <f t="shared" ref="F34:O34" si="17">F33</f>
        <v>70143000</v>
      </c>
      <c r="G34" s="98">
        <f t="shared" si="17"/>
        <v>49107000</v>
      </c>
      <c r="H34" s="97">
        <f t="shared" si="17"/>
        <v>14818000</v>
      </c>
      <c r="I34" s="98">
        <f t="shared" si="17"/>
        <v>20285132</v>
      </c>
      <c r="J34" s="97">
        <f t="shared" si="17"/>
        <v>24186000</v>
      </c>
      <c r="K34" s="98">
        <f t="shared" si="17"/>
        <v>27569534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39004000</v>
      </c>
      <c r="Q34" s="98">
        <f>$I34      +$K34      +$M34      +$O34</f>
        <v>47854666</v>
      </c>
      <c r="R34" s="52">
        <f>IF(($H34      =0),0,((($J34      -$H34      )/$H34      )*100))</f>
        <v>63.220407612363339</v>
      </c>
      <c r="S34" s="53">
        <f>IF(($I34      =0),0,((($K34      -$I34      )/$I34      )*100))</f>
        <v>35.91005471396489</v>
      </c>
      <c r="T34" s="52">
        <f>IF($E34   =0,0,($P34   /$E34   )*100)</f>
        <v>55.606404060276859</v>
      </c>
      <c r="U34" s="54">
        <f>IF($E34   =0,0,($Q34   /$E34   )*100)</f>
        <v>68.224435795446453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145508000</v>
      </c>
      <c r="C36" s="93"/>
      <c r="D36" s="93"/>
      <c r="E36" s="93">
        <f t="shared" ref="E36:E41" si="18">$B36      +$C36      +$D36</f>
        <v>145508000</v>
      </c>
      <c r="F36" s="94">
        <v>115661000</v>
      </c>
      <c r="G36" s="95">
        <v>83420000</v>
      </c>
      <c r="H36" s="94">
        <v>20236000</v>
      </c>
      <c r="I36" s="95">
        <v>7587687</v>
      </c>
      <c r="J36" s="94">
        <v>32413000</v>
      </c>
      <c r="K36" s="95">
        <v>29819132</v>
      </c>
      <c r="L36" s="94"/>
      <c r="M36" s="95"/>
      <c r="N36" s="94"/>
      <c r="O36" s="95"/>
      <c r="P36" s="94">
        <f t="shared" ref="P36:P41" si="19">$H36      +$J36      +$L36      +$N36</f>
        <v>52649000</v>
      </c>
      <c r="Q36" s="95">
        <f t="shared" ref="Q36:Q41" si="20">$I36      +$K36      +$M36      +$O36</f>
        <v>37406819</v>
      </c>
      <c r="R36" s="48">
        <f t="shared" ref="R36:R41" si="21">IF(($H36      =0),0,((($J36      -$H36      )/$H36      )*100))</f>
        <v>60.17493575805495</v>
      </c>
      <c r="S36" s="49">
        <f t="shared" ref="S36:S41" si="22">IF(($I36      =0),0,((($K36      -$I36      )/$I36      )*100))</f>
        <v>292.99370150613748</v>
      </c>
      <c r="T36" s="48">
        <f t="shared" ref="T36:T40" si="23">IF(($E36      =0),0,(($P36      /$E36      )*100))</f>
        <v>36.182890287819227</v>
      </c>
      <c r="U36" s="50">
        <f t="shared" ref="U36:U40" si="24">IF(($E36      =0),0,(($Q36      /$E36      )*100))</f>
        <v>25.707740467878054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114975000</v>
      </c>
      <c r="C37" s="93"/>
      <c r="D37" s="93"/>
      <c r="E37" s="93">
        <f t="shared" si="18"/>
        <v>114975000</v>
      </c>
      <c r="F37" s="94">
        <v>114975000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18500000</v>
      </c>
      <c r="C39" s="93"/>
      <c r="D39" s="93"/>
      <c r="E39" s="93">
        <f t="shared" si="18"/>
        <v>18500000</v>
      </c>
      <c r="F39" s="94">
        <v>18500000</v>
      </c>
      <c r="G39" s="95">
        <v>12200000</v>
      </c>
      <c r="H39" s="94">
        <v>3130000</v>
      </c>
      <c r="I39" s="95">
        <v>5493931</v>
      </c>
      <c r="J39" s="94">
        <v>730000</v>
      </c>
      <c r="K39" s="95">
        <v>1458171</v>
      </c>
      <c r="L39" s="94"/>
      <c r="M39" s="95"/>
      <c r="N39" s="94"/>
      <c r="O39" s="95"/>
      <c r="P39" s="94">
        <f t="shared" si="19"/>
        <v>3860000</v>
      </c>
      <c r="Q39" s="95">
        <f t="shared" si="20"/>
        <v>6952102</v>
      </c>
      <c r="R39" s="48">
        <f t="shared" si="21"/>
        <v>-76.677316293929707</v>
      </c>
      <c r="S39" s="49">
        <f t="shared" si="22"/>
        <v>-73.458512675168279</v>
      </c>
      <c r="T39" s="48">
        <f t="shared" si="23"/>
        <v>20.864864864864867</v>
      </c>
      <c r="U39" s="50">
        <f t="shared" si="24"/>
        <v>37.57892972972973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278983000</v>
      </c>
      <c r="C41" s="96">
        <f>SUM(C36:C40)</f>
        <v>0</v>
      </c>
      <c r="D41" s="96"/>
      <c r="E41" s="96">
        <f t="shared" si="18"/>
        <v>278983000</v>
      </c>
      <c r="F41" s="97">
        <f t="shared" ref="F41:O41" si="25">SUM(F36:F40)</f>
        <v>249136000</v>
      </c>
      <c r="G41" s="98">
        <f t="shared" si="25"/>
        <v>95620000</v>
      </c>
      <c r="H41" s="97">
        <f t="shared" si="25"/>
        <v>23366000</v>
      </c>
      <c r="I41" s="98">
        <f t="shared" si="25"/>
        <v>13081618</v>
      </c>
      <c r="J41" s="97">
        <f t="shared" si="25"/>
        <v>33143000</v>
      </c>
      <c r="K41" s="98">
        <f t="shared" si="25"/>
        <v>31277303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56509000</v>
      </c>
      <c r="Q41" s="98">
        <f t="shared" si="20"/>
        <v>44358921</v>
      </c>
      <c r="R41" s="52">
        <f t="shared" si="21"/>
        <v>41.842848583411794</v>
      </c>
      <c r="S41" s="53">
        <f t="shared" si="22"/>
        <v>139.09353567731452</v>
      </c>
      <c r="T41" s="52">
        <f>IF((+$E36+$E39) =0,0,(P41   /(+$E36+$E39) )*100)</f>
        <v>34.455026584069074</v>
      </c>
      <c r="U41" s="54">
        <f>IF((+$E36+$E39) =0,0,(Q41   /(+$E36+$E39) )*100)</f>
        <v>27.046803204721719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894000000</v>
      </c>
      <c r="C44" s="93"/>
      <c r="D44" s="93"/>
      <c r="E44" s="93">
        <f t="shared" si="26"/>
        <v>894000000</v>
      </c>
      <c r="F44" s="94">
        <v>894000000</v>
      </c>
      <c r="G44" s="95">
        <v>355000000</v>
      </c>
      <c r="H44" s="94">
        <v>122917000</v>
      </c>
      <c r="I44" s="95">
        <v>123405010</v>
      </c>
      <c r="J44" s="94">
        <v>176531000</v>
      </c>
      <c r="K44" s="95">
        <v>200934648</v>
      </c>
      <c r="L44" s="94"/>
      <c r="M44" s="95"/>
      <c r="N44" s="94"/>
      <c r="O44" s="95"/>
      <c r="P44" s="94">
        <f t="shared" si="27"/>
        <v>299448000</v>
      </c>
      <c r="Q44" s="95">
        <f t="shared" si="28"/>
        <v>324339658</v>
      </c>
      <c r="R44" s="48">
        <f t="shared" si="29"/>
        <v>43.618051205284871</v>
      </c>
      <c r="S44" s="49">
        <f t="shared" si="30"/>
        <v>62.825356928377538</v>
      </c>
      <c r="T44" s="48">
        <f t="shared" si="31"/>
        <v>33.495302013422815</v>
      </c>
      <c r="U44" s="50">
        <f t="shared" si="32"/>
        <v>36.279603803131991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14831000</v>
      </c>
      <c r="C45" s="93"/>
      <c r="D45" s="93"/>
      <c r="E45" s="93">
        <f t="shared" si="26"/>
        <v>14831000</v>
      </c>
      <c r="F45" s="94">
        <v>14831000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144209000</v>
      </c>
      <c r="C52" s="93"/>
      <c r="D52" s="93"/>
      <c r="E52" s="93">
        <f t="shared" si="26"/>
        <v>144209000</v>
      </c>
      <c r="F52" s="94">
        <v>144209000</v>
      </c>
      <c r="G52" s="95">
        <v>90320000</v>
      </c>
      <c r="H52" s="94">
        <v>6857000</v>
      </c>
      <c r="I52" s="95">
        <v>26983581</v>
      </c>
      <c r="J52" s="94">
        <v>33346000</v>
      </c>
      <c r="K52" s="95">
        <v>26188908</v>
      </c>
      <c r="L52" s="94"/>
      <c r="M52" s="95"/>
      <c r="N52" s="94"/>
      <c r="O52" s="95"/>
      <c r="P52" s="94">
        <f t="shared" si="27"/>
        <v>40203000</v>
      </c>
      <c r="Q52" s="95">
        <f t="shared" si="28"/>
        <v>53172489</v>
      </c>
      <c r="R52" s="48">
        <f t="shared" si="29"/>
        <v>386.30596470759804</v>
      </c>
      <c r="S52" s="49">
        <f t="shared" si="30"/>
        <v>-2.9450242352933067</v>
      </c>
      <c r="T52" s="48">
        <f t="shared" si="31"/>
        <v>27.878287762899678</v>
      </c>
      <c r="U52" s="50">
        <f t="shared" si="32"/>
        <v>36.871824227336717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1053040000</v>
      </c>
      <c r="C54" s="96">
        <f>SUM(C43:C53)</f>
        <v>0</v>
      </c>
      <c r="D54" s="96"/>
      <c r="E54" s="96">
        <f t="shared" si="26"/>
        <v>1053040000</v>
      </c>
      <c r="F54" s="97">
        <f t="shared" ref="F54:O54" si="33">SUM(F43:F53)</f>
        <v>1053040000</v>
      </c>
      <c r="G54" s="98">
        <f t="shared" si="33"/>
        <v>445320000</v>
      </c>
      <c r="H54" s="97">
        <f t="shared" si="33"/>
        <v>129774000</v>
      </c>
      <c r="I54" s="98">
        <f t="shared" si="33"/>
        <v>150388591</v>
      </c>
      <c r="J54" s="97">
        <f t="shared" si="33"/>
        <v>209877000</v>
      </c>
      <c r="K54" s="98">
        <f t="shared" si="33"/>
        <v>227123556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339651000</v>
      </c>
      <c r="Q54" s="98">
        <f t="shared" si="28"/>
        <v>377512147</v>
      </c>
      <c r="R54" s="52">
        <f t="shared" si="29"/>
        <v>61.724998844144437</v>
      </c>
      <c r="S54" s="53">
        <f t="shared" si="30"/>
        <v>51.024459029608174</v>
      </c>
      <c r="T54" s="52">
        <f>IF((+$E44+$E46+$E48+$E49+$E52) =0,0,(P54   /(+$E44+$E46+$E48+$E49+$E52) )*100)</f>
        <v>32.715089158348654</v>
      </c>
      <c r="U54" s="54">
        <f>IF((+$E44+$E46+$E48+$E49+$E52) =0,0,(Q54   /(+$E44+$E46+$E48+$E49+$E52) )*100)</f>
        <v>36.361864229649328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>
        <v>592962000</v>
      </c>
      <c r="C66" s="93"/>
      <c r="D66" s="93"/>
      <c r="E66" s="93">
        <f t="shared" si="35"/>
        <v>592962000</v>
      </c>
      <c r="F66" s="94">
        <v>592962000</v>
      </c>
      <c r="G66" s="95">
        <v>409520000</v>
      </c>
      <c r="H66" s="94">
        <v>72894000</v>
      </c>
      <c r="I66" s="95">
        <v>72894369</v>
      </c>
      <c r="J66" s="94">
        <v>57344000</v>
      </c>
      <c r="K66" s="95">
        <v>46266771</v>
      </c>
      <c r="L66" s="94"/>
      <c r="M66" s="95"/>
      <c r="N66" s="94"/>
      <c r="O66" s="95"/>
      <c r="P66" s="94">
        <f t="shared" si="36"/>
        <v>130238000</v>
      </c>
      <c r="Q66" s="95">
        <f t="shared" si="37"/>
        <v>119161140</v>
      </c>
      <c r="R66" s="48">
        <f t="shared" si="38"/>
        <v>-21.332345597717232</v>
      </c>
      <c r="S66" s="49">
        <f t="shared" si="39"/>
        <v>-36.529019134523274</v>
      </c>
      <c r="T66" s="48">
        <f t="shared" si="40"/>
        <v>21.963970709758804</v>
      </c>
      <c r="U66" s="50">
        <f t="shared" si="41"/>
        <v>20.09591508393455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592962000</v>
      </c>
      <c r="C67" s="96">
        <f>SUM(C62:C66)</f>
        <v>0</v>
      </c>
      <c r="D67" s="96"/>
      <c r="E67" s="96">
        <f t="shared" si="35"/>
        <v>592962000</v>
      </c>
      <c r="F67" s="97">
        <f t="shared" ref="F67:O67" si="42">SUM(F62:F66)</f>
        <v>592962000</v>
      </c>
      <c r="G67" s="98">
        <f t="shared" si="42"/>
        <v>409520000</v>
      </c>
      <c r="H67" s="97">
        <f t="shared" si="42"/>
        <v>72894000</v>
      </c>
      <c r="I67" s="98">
        <f t="shared" si="42"/>
        <v>72894369</v>
      </c>
      <c r="J67" s="97">
        <f t="shared" si="42"/>
        <v>57344000</v>
      </c>
      <c r="K67" s="98">
        <f t="shared" si="42"/>
        <v>46266771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130238000</v>
      </c>
      <c r="Q67" s="98">
        <f t="shared" si="37"/>
        <v>119161140</v>
      </c>
      <c r="R67" s="52">
        <f t="shared" si="38"/>
        <v>-21.332345597717232</v>
      </c>
      <c r="S67" s="53">
        <f t="shared" si="39"/>
        <v>-36.529019134523274</v>
      </c>
      <c r="T67" s="52">
        <f>IF((+$E62+$E64+$E65++$E66) =0,0,(P67   /(+$E62+$E64+$E65+$E66) )*100)</f>
        <v>21.963970709758804</v>
      </c>
      <c r="U67" s="54">
        <f>IF((+$E62+$E64+$E66) =0,0,(Q67  /(+$E62+$E64+$E66) )*100)</f>
        <v>20.09591508393455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5303474000</v>
      </c>
      <c r="C68" s="105">
        <f>SUM(C9:C15,C18:C24,C27:C30,C33,C36:C40,C43:C53,C56:C59,C62:C66)</f>
        <v>5119000</v>
      </c>
      <c r="D68" s="105"/>
      <c r="E68" s="105">
        <f t="shared" si="35"/>
        <v>5308593000</v>
      </c>
      <c r="F68" s="106">
        <f t="shared" ref="F68:O68" si="43">SUM(F9:F15,F18:F24,F27:F30,F33,F36:F40,F43:F53,F56:F59,F62:F66)</f>
        <v>5273627000</v>
      </c>
      <c r="G68" s="107">
        <f t="shared" si="43"/>
        <v>2914775000</v>
      </c>
      <c r="H68" s="106">
        <f t="shared" si="43"/>
        <v>573832000</v>
      </c>
      <c r="I68" s="107">
        <f t="shared" si="43"/>
        <v>592594400</v>
      </c>
      <c r="J68" s="106">
        <f t="shared" si="43"/>
        <v>977498000</v>
      </c>
      <c r="K68" s="107">
        <f t="shared" si="43"/>
        <v>992427138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1551330000</v>
      </c>
      <c r="Q68" s="107">
        <f t="shared" si="37"/>
        <v>1585021538</v>
      </c>
      <c r="R68" s="61">
        <f t="shared" si="38"/>
        <v>70.345676086380678</v>
      </c>
      <c r="S68" s="62">
        <f t="shared" si="39"/>
        <v>67.471568749215322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30.425036184558902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31.085802277371805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446659000</v>
      </c>
      <c r="C70" s="93">
        <v>-817000</v>
      </c>
      <c r="D70" s="93"/>
      <c r="E70" s="93">
        <f>$B70      +$C70      +$D70</f>
        <v>445842000</v>
      </c>
      <c r="F70" s="94">
        <v>445842000</v>
      </c>
      <c r="G70" s="95">
        <v>302596000</v>
      </c>
      <c r="H70" s="94">
        <v>87097000</v>
      </c>
      <c r="I70" s="95">
        <v>77779725</v>
      </c>
      <c r="J70" s="94">
        <v>139951000</v>
      </c>
      <c r="K70" s="95">
        <v>120199765</v>
      </c>
      <c r="L70" s="94"/>
      <c r="M70" s="95"/>
      <c r="N70" s="94"/>
      <c r="O70" s="95"/>
      <c r="P70" s="94">
        <f>$H70      +$J70      +$L70      +$N70</f>
        <v>227048000</v>
      </c>
      <c r="Q70" s="95">
        <f>$I70      +$K70      +$M70      +$O70</f>
        <v>197979490</v>
      </c>
      <c r="R70" s="48">
        <f>IF(($H70      =0),0,((($J70      -$H70      )/$H70      )*100))</f>
        <v>60.684064893165093</v>
      </c>
      <c r="S70" s="49">
        <f>IF(($I70      =0),0,((($K70      -$I70      )/$I70      )*100))</f>
        <v>54.538686013610871</v>
      </c>
      <c r="T70" s="48">
        <f>IF(($E70      =0),0,(($P70      /$E70      )*100))</f>
        <v>50.925664248769742</v>
      </c>
      <c r="U70" s="50">
        <f>IF(($E70      =0),0,(($Q70      /$E70      )*100))</f>
        <v>44.405751364833279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446659000</v>
      </c>
      <c r="C72" s="102">
        <f>SUM(C70:C71)</f>
        <v>-817000</v>
      </c>
      <c r="D72" s="102"/>
      <c r="E72" s="102">
        <f>$B72      +$C72      +$D72</f>
        <v>445842000</v>
      </c>
      <c r="F72" s="103">
        <f t="shared" ref="F72:O72" si="44">SUM(F70:F71)</f>
        <v>445842000</v>
      </c>
      <c r="G72" s="104">
        <f t="shared" si="44"/>
        <v>302596000</v>
      </c>
      <c r="H72" s="103">
        <f t="shared" si="44"/>
        <v>87097000</v>
      </c>
      <c r="I72" s="104">
        <f t="shared" si="44"/>
        <v>77779725</v>
      </c>
      <c r="J72" s="103">
        <f t="shared" si="44"/>
        <v>139951000</v>
      </c>
      <c r="K72" s="104">
        <f t="shared" si="44"/>
        <v>120199765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227048000</v>
      </c>
      <c r="Q72" s="104">
        <f>$I72      +$K72      +$M72      +$O72</f>
        <v>197979490</v>
      </c>
      <c r="R72" s="57">
        <f>IF(($H72      =0),0,((($J72      -$H72      )/$H72      )*100))</f>
        <v>60.684064893165093</v>
      </c>
      <c r="S72" s="58">
        <f>IF(($I72      =0),0,((($K72      -$I72      )/$I72      )*100))</f>
        <v>54.538686013610871</v>
      </c>
      <c r="T72" s="57">
        <f>IF(($E70      =0),0,(($P70      /$E70      )*100))</f>
        <v>50.925664248769742</v>
      </c>
      <c r="U72" s="59">
        <f>IF($E70   =0,0,($Q70   /$E70 )*100)</f>
        <v>44.405751364833279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446659000</v>
      </c>
      <c r="C73" s="105">
        <f>SUM(C70:C71)</f>
        <v>-817000</v>
      </c>
      <c r="D73" s="105"/>
      <c r="E73" s="105">
        <f>$B73      +$C73      +$D73</f>
        <v>445842000</v>
      </c>
      <c r="F73" s="106">
        <f t="shared" ref="F73:O73" si="45">SUM(F70:F71)</f>
        <v>445842000</v>
      </c>
      <c r="G73" s="107">
        <f t="shared" si="45"/>
        <v>302596000</v>
      </c>
      <c r="H73" s="106">
        <f t="shared" si="45"/>
        <v>87097000</v>
      </c>
      <c r="I73" s="107">
        <f t="shared" si="45"/>
        <v>77779725</v>
      </c>
      <c r="J73" s="106">
        <f t="shared" si="45"/>
        <v>139951000</v>
      </c>
      <c r="K73" s="107">
        <f t="shared" si="45"/>
        <v>120199765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227048000</v>
      </c>
      <c r="Q73" s="107">
        <f>$I73      +$K73      +$M73      +$O73</f>
        <v>197979490</v>
      </c>
      <c r="R73" s="61">
        <f>IF(($H73      =0),0,((($J73      -$H73      )/$H73      )*100))</f>
        <v>60.684064893165093</v>
      </c>
      <c r="S73" s="62">
        <f>IF(($I73      =0),0,((($K73      -$I73      )/$I73      )*100))</f>
        <v>54.538686013610871</v>
      </c>
      <c r="T73" s="61">
        <f>IF(($E70      =0),0,(($P70      /$E70      )*100))</f>
        <v>50.925664248769742</v>
      </c>
      <c r="U73" s="65">
        <f>IF($E70   =0,0,($Q70   /$E70 )*100)</f>
        <v>44.405751364833279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5750133000</v>
      </c>
      <c r="C74" s="105">
        <f>SUM(C9:C15,C18:C24,C27:C30,C33,C36:C40,C43:C53,C56:C59,C62:C66,C70:C71)</f>
        <v>4302000</v>
      </c>
      <c r="D74" s="105"/>
      <c r="E74" s="105">
        <f>$B74      +$C74      +$D74</f>
        <v>5754435000</v>
      </c>
      <c r="F74" s="106">
        <f t="shared" ref="F74:O74" si="46">SUM(F9:F15,F18:F24,F27:F30,F33,F36:F40,F43:F53,F56:F59,F62:F66,F70:F71)</f>
        <v>5719469000</v>
      </c>
      <c r="G74" s="107">
        <f t="shared" si="46"/>
        <v>3217371000</v>
      </c>
      <c r="H74" s="106">
        <f t="shared" si="46"/>
        <v>660929000</v>
      </c>
      <c r="I74" s="107">
        <f t="shared" si="46"/>
        <v>670374125</v>
      </c>
      <c r="J74" s="106">
        <f t="shared" si="46"/>
        <v>1117449000</v>
      </c>
      <c r="K74" s="107">
        <f t="shared" si="46"/>
        <v>1112626903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1778378000</v>
      </c>
      <c r="Q74" s="107">
        <f>$I74      +$K74      +$M74      +$O74</f>
        <v>1783001028</v>
      </c>
      <c r="R74" s="61">
        <f>IF(($H74      =0),0,((($J74      -$H74      )/$H74      )*100))</f>
        <v>69.072472232267003</v>
      </c>
      <c r="S74" s="62">
        <f>IF(($I74      =0),0,((($K74      -$I74      )/$I74      )*100))</f>
        <v>65.971039380435514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32.073464002213285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32.156841395624149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2531737000</v>
      </c>
      <c r="C87" s="119">
        <f t="shared" si="55"/>
        <v>101058000</v>
      </c>
      <c r="D87" s="119">
        <f t="shared" si="55"/>
        <v>0</v>
      </c>
      <c r="E87" s="119">
        <f t="shared" si="55"/>
        <v>2632795000</v>
      </c>
      <c r="F87" s="119">
        <f t="shared" si="55"/>
        <v>0</v>
      </c>
      <c r="G87" s="119">
        <f t="shared" si="55"/>
        <v>0</v>
      </c>
      <c r="H87" s="119">
        <f t="shared" si="55"/>
        <v>1013255000</v>
      </c>
      <c r="I87" s="119">
        <f t="shared" si="55"/>
        <v>0</v>
      </c>
      <c r="J87" s="119">
        <f t="shared" si="55"/>
        <v>531725000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1544980000</v>
      </c>
      <c r="Q87" s="120">
        <f t="shared" si="55"/>
        <v>0</v>
      </c>
      <c r="R87" s="85">
        <f t="shared" si="55"/>
        <v>947.35259585656775</v>
      </c>
      <c r="S87" s="85">
        <f t="shared" si="55"/>
        <v>0</v>
      </c>
      <c r="T87" s="86">
        <f>IF(SUM($E88:$E96) =0,0,(P87   /SUM($E88:$E96) )*100)</f>
        <v>58.68212299096588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>
        <v>23600000</v>
      </c>
      <c r="C88" s="121"/>
      <c r="D88" s="121"/>
      <c r="E88" s="121">
        <f t="shared" ref="E88:E96" si="56">$B88      +$C88      +$D88</f>
        <v>23600000</v>
      </c>
      <c r="F88" s="121">
        <v>0</v>
      </c>
      <c r="G88" s="121">
        <v>0</v>
      </c>
      <c r="H88" s="121">
        <v>23600000</v>
      </c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23600000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-100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100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>
        <v>645454000</v>
      </c>
      <c r="C89" s="93">
        <v>-47000000</v>
      </c>
      <c r="D89" s="93"/>
      <c r="E89" s="93">
        <f t="shared" si="56"/>
        <v>598454000</v>
      </c>
      <c r="F89" s="93">
        <v>0</v>
      </c>
      <c r="G89" s="93">
        <v>0</v>
      </c>
      <c r="H89" s="93">
        <v>295830000</v>
      </c>
      <c r="I89" s="93"/>
      <c r="J89" s="93">
        <v>143841000</v>
      </c>
      <c r="K89" s="93"/>
      <c r="L89" s="93"/>
      <c r="M89" s="93"/>
      <c r="N89" s="93"/>
      <c r="O89" s="93"/>
      <c r="P89" s="93">
        <f t="shared" si="57"/>
        <v>439671000</v>
      </c>
      <c r="Q89" s="93">
        <f t="shared" si="58"/>
        <v>0</v>
      </c>
      <c r="R89" s="89">
        <f t="shared" si="59"/>
        <v>-51.377142277659473</v>
      </c>
      <c r="S89" s="89">
        <f t="shared" si="60"/>
        <v>0</v>
      </c>
      <c r="T89" s="89">
        <f t="shared" si="61"/>
        <v>73.46780203658092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>
        <v>6500000</v>
      </c>
      <c r="C90" s="93"/>
      <c r="D90" s="93"/>
      <c r="E90" s="93">
        <f t="shared" si="56"/>
        <v>6500000</v>
      </c>
      <c r="F90" s="93">
        <v>0</v>
      </c>
      <c r="G90" s="93">
        <v>0</v>
      </c>
      <c r="H90" s="93"/>
      <c r="I90" s="93"/>
      <c r="J90" s="93">
        <v>6500000</v>
      </c>
      <c r="K90" s="93"/>
      <c r="L90" s="93"/>
      <c r="M90" s="93"/>
      <c r="N90" s="93"/>
      <c r="O90" s="93"/>
      <c r="P90" s="93">
        <f t="shared" si="57"/>
        <v>6500000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100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769711000</v>
      </c>
      <c r="C91" s="93">
        <v>66950000</v>
      </c>
      <c r="D91" s="93"/>
      <c r="E91" s="93">
        <f t="shared" si="56"/>
        <v>836661000</v>
      </c>
      <c r="F91" s="93">
        <v>0</v>
      </c>
      <c r="G91" s="93">
        <v>0</v>
      </c>
      <c r="H91" s="93">
        <v>662541000</v>
      </c>
      <c r="I91" s="93"/>
      <c r="J91" s="93">
        <v>78554000</v>
      </c>
      <c r="K91" s="93"/>
      <c r="L91" s="93"/>
      <c r="M91" s="93"/>
      <c r="N91" s="93"/>
      <c r="O91" s="93"/>
      <c r="P91" s="93">
        <f t="shared" si="57"/>
        <v>741095000</v>
      </c>
      <c r="Q91" s="93">
        <f t="shared" si="58"/>
        <v>0</v>
      </c>
      <c r="R91" s="89">
        <f t="shared" si="59"/>
        <v>-88.143526211962737</v>
      </c>
      <c r="S91" s="89">
        <f t="shared" si="60"/>
        <v>0</v>
      </c>
      <c r="T91" s="89">
        <f t="shared" si="61"/>
        <v>88.577691562054412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>
        <v>37000</v>
      </c>
      <c r="C92" s="93">
        <v>84000</v>
      </c>
      <c r="D92" s="93"/>
      <c r="E92" s="93">
        <f t="shared" si="56"/>
        <v>121000</v>
      </c>
      <c r="F92" s="93">
        <v>0</v>
      </c>
      <c r="G92" s="93">
        <v>0</v>
      </c>
      <c r="H92" s="93">
        <v>24000</v>
      </c>
      <c r="I92" s="93"/>
      <c r="J92" s="93">
        <v>15000</v>
      </c>
      <c r="K92" s="93"/>
      <c r="L92" s="93"/>
      <c r="M92" s="93"/>
      <c r="N92" s="93"/>
      <c r="O92" s="93"/>
      <c r="P92" s="93">
        <f t="shared" si="57"/>
        <v>39000</v>
      </c>
      <c r="Q92" s="93">
        <f t="shared" si="58"/>
        <v>0</v>
      </c>
      <c r="R92" s="89">
        <f t="shared" si="59"/>
        <v>-37.5</v>
      </c>
      <c r="S92" s="89">
        <f t="shared" si="60"/>
        <v>0</v>
      </c>
      <c r="T92" s="89">
        <f t="shared" si="61"/>
        <v>32.231404958677686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290039000</v>
      </c>
      <c r="C93" s="93">
        <v>1100000</v>
      </c>
      <c r="D93" s="93"/>
      <c r="E93" s="93">
        <f t="shared" si="56"/>
        <v>291139000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390541000</v>
      </c>
      <c r="C94" s="93">
        <v>61205000</v>
      </c>
      <c r="D94" s="93"/>
      <c r="E94" s="93">
        <f t="shared" si="56"/>
        <v>451746000</v>
      </c>
      <c r="F94" s="93">
        <v>0</v>
      </c>
      <c r="G94" s="93">
        <v>0</v>
      </c>
      <c r="H94" s="93">
        <v>10000000</v>
      </c>
      <c r="I94" s="93"/>
      <c r="J94" s="93">
        <v>6000</v>
      </c>
      <c r="K94" s="93"/>
      <c r="L94" s="93"/>
      <c r="M94" s="93"/>
      <c r="N94" s="93"/>
      <c r="O94" s="93"/>
      <c r="P94" s="93">
        <f t="shared" si="57"/>
        <v>10006000</v>
      </c>
      <c r="Q94" s="93">
        <f t="shared" si="58"/>
        <v>0</v>
      </c>
      <c r="R94" s="89">
        <f t="shared" si="59"/>
        <v>-99.94</v>
      </c>
      <c r="S94" s="89">
        <f t="shared" si="60"/>
        <v>0</v>
      </c>
      <c r="T94" s="89">
        <f t="shared" si="61"/>
        <v>2.2149615049164795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405855000</v>
      </c>
      <c r="C96" s="122">
        <v>18719000</v>
      </c>
      <c r="D96" s="122"/>
      <c r="E96" s="122">
        <f t="shared" si="56"/>
        <v>424574000</v>
      </c>
      <c r="F96" s="122">
        <v>0</v>
      </c>
      <c r="G96" s="122">
        <v>0</v>
      </c>
      <c r="H96" s="122">
        <v>21260000</v>
      </c>
      <c r="I96" s="122"/>
      <c r="J96" s="122">
        <v>302809000</v>
      </c>
      <c r="K96" s="122"/>
      <c r="L96" s="122"/>
      <c r="M96" s="122"/>
      <c r="N96" s="122"/>
      <c r="O96" s="122"/>
      <c r="P96" s="122">
        <f t="shared" si="57"/>
        <v>324069000</v>
      </c>
      <c r="Q96" s="122">
        <f t="shared" si="58"/>
        <v>0</v>
      </c>
      <c r="R96" s="89">
        <f t="shared" si="59"/>
        <v>1324.31326434619</v>
      </c>
      <c r="S96" s="89">
        <f t="shared" si="60"/>
        <v>0</v>
      </c>
      <c r="T96" s="89">
        <f t="shared" si="61"/>
        <v>76.328037044190182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2531737000</v>
      </c>
      <c r="C114" s="128">
        <f t="shared" si="69"/>
        <v>101058000</v>
      </c>
      <c r="D114" s="128">
        <f t="shared" si="69"/>
        <v>0</v>
      </c>
      <c r="E114" s="128">
        <f t="shared" si="69"/>
        <v>2632795000</v>
      </c>
      <c r="F114" s="128">
        <f t="shared" si="69"/>
        <v>0</v>
      </c>
      <c r="G114" s="128">
        <f t="shared" si="69"/>
        <v>0</v>
      </c>
      <c r="H114" s="128">
        <f t="shared" si="69"/>
        <v>1013255000</v>
      </c>
      <c r="I114" s="128">
        <f t="shared" si="69"/>
        <v>0</v>
      </c>
      <c r="J114" s="128">
        <f t="shared" si="69"/>
        <v>531725000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1544980000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0.58682122990965879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2531737000</v>
      </c>
      <c r="C115" s="130">
        <f t="shared" ref="C115:Q115" si="70">C87</f>
        <v>101058000</v>
      </c>
      <c r="D115" s="130">
        <f t="shared" si="70"/>
        <v>0</v>
      </c>
      <c r="E115" s="130">
        <f t="shared" si="70"/>
        <v>2632795000</v>
      </c>
      <c r="F115" s="130">
        <f t="shared" si="70"/>
        <v>0</v>
      </c>
      <c r="G115" s="130">
        <f t="shared" si="70"/>
        <v>0</v>
      </c>
      <c r="H115" s="130">
        <f t="shared" si="70"/>
        <v>1013255000</v>
      </c>
      <c r="I115" s="130">
        <f t="shared" si="70"/>
        <v>0</v>
      </c>
      <c r="J115" s="130">
        <f t="shared" si="70"/>
        <v>531725000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1544980000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0.58682122990965879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4" spans="1:23" x14ac:dyDescent="0.25">
      <c r="A124" t="s">
        <v>92</v>
      </c>
      <c r="G124" t="s">
        <v>92</v>
      </c>
    </row>
    <row r="125" spans="1:23" ht="13" x14ac:dyDescent="0.3">
      <c r="A125" s="30"/>
      <c r="G125" s="30"/>
      <c r="W125" s="30"/>
    </row>
    <row r="126" spans="1:23" ht="13" x14ac:dyDescent="0.3">
      <c r="A126" s="30" t="s">
        <v>92</v>
      </c>
      <c r="G126" s="30" t="s">
        <v>92</v>
      </c>
      <c r="W126" s="30"/>
    </row>
    <row r="127" spans="1:23" ht="13" x14ac:dyDescent="0.3">
      <c r="A127" s="30"/>
      <c r="G127" s="30"/>
      <c r="W127" s="30"/>
    </row>
  </sheetData>
  <sheetProtection algorithmName="SHA-512" hashValue="1yJSTdR152FuVbB3qNnzm0SbfQ7N4BfXn9EiiegQsX94BRr7wO+oZ2zkeGk5zazR5dnsRKyelUMgqeJoZ4v3IQ==" saltValue="T+OWH+QlTj0aie4DRxDrD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1600000</v>
      </c>
      <c r="C10" s="93"/>
      <c r="D10" s="93"/>
      <c r="E10" s="93">
        <f t="shared" ref="E10:E16" si="0">$B10      +$C10      +$D10</f>
        <v>1600000</v>
      </c>
      <c r="F10" s="94">
        <v>1600000</v>
      </c>
      <c r="G10" s="95">
        <v>1600000</v>
      </c>
      <c r="H10" s="94">
        <v>231000</v>
      </c>
      <c r="I10" s="95">
        <v>190454</v>
      </c>
      <c r="J10" s="94">
        <v>767000</v>
      </c>
      <c r="K10" s="95">
        <v>745754</v>
      </c>
      <c r="L10" s="94"/>
      <c r="M10" s="95"/>
      <c r="N10" s="94"/>
      <c r="O10" s="95"/>
      <c r="P10" s="94">
        <f t="shared" ref="P10:P16" si="1">$H10      +$J10      +$L10      +$N10</f>
        <v>998000</v>
      </c>
      <c r="Q10" s="95">
        <f t="shared" ref="Q10:Q16" si="2">$I10      +$K10      +$M10      +$O10</f>
        <v>936208</v>
      </c>
      <c r="R10" s="48">
        <f t="shared" ref="R10:R16" si="3">IF(($H10      =0),0,((($J10      -$H10      )/$H10      )*100))</f>
        <v>232.03463203463204</v>
      </c>
      <c r="S10" s="49">
        <f t="shared" ref="S10:S16" si="4">IF(($I10      =0),0,((($K10      -$I10      )/$I10      )*100))</f>
        <v>291.56646749346299</v>
      </c>
      <c r="T10" s="48">
        <f t="shared" ref="T10:T15" si="5">IF(($E10      =0),0,(($P10      /$E10      )*100))</f>
        <v>62.375</v>
      </c>
      <c r="U10" s="50">
        <f t="shared" ref="U10:U15" si="6">IF(($E10      =0),0,(($Q10      /$E10      )*100))</f>
        <v>58.513000000000005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30000000</v>
      </c>
      <c r="C13" s="93"/>
      <c r="D13" s="93"/>
      <c r="E13" s="93">
        <f t="shared" si="0"/>
        <v>30000000</v>
      </c>
      <c r="F13" s="94">
        <v>30000000</v>
      </c>
      <c r="G13" s="95">
        <v>20000000</v>
      </c>
      <c r="H13" s="94">
        <v>4032000</v>
      </c>
      <c r="I13" s="95">
        <v>4056184</v>
      </c>
      <c r="J13" s="94">
        <v>11606000</v>
      </c>
      <c r="K13" s="95">
        <v>14316087</v>
      </c>
      <c r="L13" s="94"/>
      <c r="M13" s="95"/>
      <c r="N13" s="94"/>
      <c r="O13" s="95"/>
      <c r="P13" s="94">
        <f t="shared" si="1"/>
        <v>15638000</v>
      </c>
      <c r="Q13" s="95">
        <f t="shared" si="2"/>
        <v>18372271</v>
      </c>
      <c r="R13" s="48">
        <f t="shared" si="3"/>
        <v>187.84722222222223</v>
      </c>
      <c r="S13" s="49">
        <f t="shared" si="4"/>
        <v>252.94471355342853</v>
      </c>
      <c r="T13" s="48">
        <f t="shared" si="5"/>
        <v>52.126666666666665</v>
      </c>
      <c r="U13" s="50">
        <f t="shared" si="6"/>
        <v>61.240903333333328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31600000</v>
      </c>
      <c r="C16" s="96">
        <f>SUM(C9:C15)</f>
        <v>0</v>
      </c>
      <c r="D16" s="96"/>
      <c r="E16" s="96">
        <f t="shared" si="0"/>
        <v>31600000</v>
      </c>
      <c r="F16" s="97">
        <f t="shared" ref="F16:O16" si="7">SUM(F9:F15)</f>
        <v>31600000</v>
      </c>
      <c r="G16" s="98">
        <f t="shared" si="7"/>
        <v>21600000</v>
      </c>
      <c r="H16" s="97">
        <f t="shared" si="7"/>
        <v>4263000</v>
      </c>
      <c r="I16" s="98">
        <f t="shared" si="7"/>
        <v>4246638</v>
      </c>
      <c r="J16" s="97">
        <f t="shared" si="7"/>
        <v>12373000</v>
      </c>
      <c r="K16" s="98">
        <f t="shared" si="7"/>
        <v>15061841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16636000</v>
      </c>
      <c r="Q16" s="98">
        <f t="shared" si="2"/>
        <v>19308479</v>
      </c>
      <c r="R16" s="52">
        <f t="shared" si="3"/>
        <v>190.24161388693409</v>
      </c>
      <c r="S16" s="53">
        <f t="shared" si="4"/>
        <v>254.67682905865772</v>
      </c>
      <c r="T16" s="52">
        <f>IF((SUM($E9:$E13))=0,0,(P16/(SUM($E9:$E13))*100))</f>
        <v>52.645569620253163</v>
      </c>
      <c r="U16" s="54">
        <f>IF((SUM($E9:$E13))=0,0,(Q16/(SUM($E9:$E13))*100))</f>
        <v>61.102781645569614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>
        <v>60815000</v>
      </c>
      <c r="C18" s="93">
        <v>731000</v>
      </c>
      <c r="D18" s="93"/>
      <c r="E18" s="93">
        <f t="shared" ref="E18:E25" si="8">$B18      +$C18      +$D18</f>
        <v>61546000</v>
      </c>
      <c r="F18" s="94">
        <v>60815000</v>
      </c>
      <c r="G18" s="95">
        <v>36489000</v>
      </c>
      <c r="H18" s="94">
        <v>7792000</v>
      </c>
      <c r="I18" s="95">
        <v>1717036</v>
      </c>
      <c r="J18" s="94">
        <v>28697000</v>
      </c>
      <c r="K18" s="95">
        <v>29193010</v>
      </c>
      <c r="L18" s="94"/>
      <c r="M18" s="95"/>
      <c r="N18" s="94"/>
      <c r="O18" s="95"/>
      <c r="P18" s="94">
        <f t="shared" ref="P18:P25" si="9">$H18      +$J18      +$L18      +$N18</f>
        <v>36489000</v>
      </c>
      <c r="Q18" s="95">
        <f t="shared" ref="Q18:Q25" si="10">$I18      +$K18      +$M18      +$O18</f>
        <v>30910046</v>
      </c>
      <c r="R18" s="48">
        <f t="shared" ref="R18:R25" si="11">IF(($H18      =0),0,((($J18      -$H18      )/$H18      )*100))</f>
        <v>268.28798767967146</v>
      </c>
      <c r="S18" s="49">
        <f t="shared" ref="S18:S25" si="12">IF(($I18      =0),0,((($K18      -$I18      )/$I18      )*100))</f>
        <v>1600.1978991704309</v>
      </c>
      <c r="T18" s="48">
        <f t="shared" ref="T18:T24" si="13">IF(($E18      =0),0,(($P18      /$E18      )*100))</f>
        <v>59.287362298118481</v>
      </c>
      <c r="U18" s="50">
        <f t="shared" ref="U18:U24" si="14">IF(($E18      =0),0,(($Q18      /$E18      )*100))</f>
        <v>50.222672472622101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60815000</v>
      </c>
      <c r="C25" s="96">
        <f>SUM(C18:C24)</f>
        <v>731000</v>
      </c>
      <c r="D25" s="96"/>
      <c r="E25" s="96">
        <f t="shared" si="8"/>
        <v>61546000</v>
      </c>
      <c r="F25" s="97">
        <f t="shared" ref="F25:O25" si="15">SUM(F18:F24)</f>
        <v>60815000</v>
      </c>
      <c r="G25" s="98">
        <f t="shared" si="15"/>
        <v>36489000</v>
      </c>
      <c r="H25" s="97">
        <f t="shared" si="15"/>
        <v>7792000</v>
      </c>
      <c r="I25" s="98">
        <f t="shared" si="15"/>
        <v>1717036</v>
      </c>
      <c r="J25" s="97">
        <f t="shared" si="15"/>
        <v>28697000</v>
      </c>
      <c r="K25" s="98">
        <f t="shared" si="15"/>
        <v>29193010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36489000</v>
      </c>
      <c r="Q25" s="98">
        <f t="shared" si="10"/>
        <v>30910046</v>
      </c>
      <c r="R25" s="52">
        <f t="shared" si="11"/>
        <v>268.28798767967146</v>
      </c>
      <c r="S25" s="53">
        <f t="shared" si="12"/>
        <v>1600.1978991704309</v>
      </c>
      <c r="T25" s="52">
        <f>IF(($E25-$E20-$E24)   =0,0,($P25   /($E25-$E20-$E24)   )*100)</f>
        <v>59.287362298118481</v>
      </c>
      <c r="U25" s="54">
        <f>IF(($E25-$E20-$E24)   =0,0,($Q25   /($E25-$E20-$E24)   )*100)</f>
        <v>50.222672472622101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2062000</v>
      </c>
      <c r="C33" s="93"/>
      <c r="D33" s="93"/>
      <c r="E33" s="93">
        <f>$B33      +$C33      +$D33</f>
        <v>2062000</v>
      </c>
      <c r="F33" s="94">
        <v>2062000</v>
      </c>
      <c r="G33" s="95">
        <v>1443000</v>
      </c>
      <c r="H33" s="94">
        <v>515000</v>
      </c>
      <c r="I33" s="95"/>
      <c r="J33" s="94">
        <v>299000</v>
      </c>
      <c r="K33" s="95">
        <v>2062000</v>
      </c>
      <c r="L33" s="94"/>
      <c r="M33" s="95"/>
      <c r="N33" s="94"/>
      <c r="O33" s="95"/>
      <c r="P33" s="94">
        <f>$H33      +$J33      +$L33      +$N33</f>
        <v>814000</v>
      </c>
      <c r="Q33" s="95">
        <f>$I33      +$K33      +$M33      +$O33</f>
        <v>2062000</v>
      </c>
      <c r="R33" s="48">
        <f>IF(($H33      =0),0,((($J33      -$H33      )/$H33      )*100))</f>
        <v>-41.941747572815537</v>
      </c>
      <c r="S33" s="49">
        <f>IF(($I33      =0),0,((($K33      -$I33      )/$I33      )*100))</f>
        <v>0</v>
      </c>
      <c r="T33" s="48">
        <f>IF(($E33      =0),0,(($P33      /$E33      )*100))</f>
        <v>39.476236663433561</v>
      </c>
      <c r="U33" s="50">
        <f>IF(($E33      =0),0,(($Q33      /$E33      )*100))</f>
        <v>100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2062000</v>
      </c>
      <c r="C34" s="96">
        <f>C33</f>
        <v>0</v>
      </c>
      <c r="D34" s="96"/>
      <c r="E34" s="96">
        <f>$B34      +$C34      +$D34</f>
        <v>2062000</v>
      </c>
      <c r="F34" s="97">
        <f t="shared" ref="F34:O34" si="17">F33</f>
        <v>2062000</v>
      </c>
      <c r="G34" s="98">
        <f t="shared" si="17"/>
        <v>1443000</v>
      </c>
      <c r="H34" s="97">
        <f t="shared" si="17"/>
        <v>515000</v>
      </c>
      <c r="I34" s="98">
        <f t="shared" si="17"/>
        <v>0</v>
      </c>
      <c r="J34" s="97">
        <f t="shared" si="17"/>
        <v>299000</v>
      </c>
      <c r="K34" s="98">
        <f t="shared" si="17"/>
        <v>2062000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814000</v>
      </c>
      <c r="Q34" s="98">
        <f>$I34      +$K34      +$M34      +$O34</f>
        <v>2062000</v>
      </c>
      <c r="R34" s="52">
        <f>IF(($H34      =0),0,((($J34      -$H34      )/$H34      )*100))</f>
        <v>-41.941747572815537</v>
      </c>
      <c r="S34" s="53">
        <f>IF(($I34      =0),0,((($K34      -$I34      )/$I34      )*100))</f>
        <v>0</v>
      </c>
      <c r="T34" s="52">
        <f>IF($E34   =0,0,($P34   /$E34   )*100)</f>
        <v>39.476236663433561</v>
      </c>
      <c r="U34" s="54">
        <f>IF($E34   =0,0,($Q34   /$E34   )*100)</f>
        <v>100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3340000</v>
      </c>
      <c r="C36" s="93"/>
      <c r="D36" s="93"/>
      <c r="E36" s="93">
        <f t="shared" ref="E36:E41" si="18">$B36      +$C36      +$D36</f>
        <v>3340000</v>
      </c>
      <c r="F36" s="94">
        <v>3340000</v>
      </c>
      <c r="G36" s="95">
        <v>3340000</v>
      </c>
      <c r="H36" s="94">
        <v>1000000</v>
      </c>
      <c r="I36" s="95">
        <v>2515020</v>
      </c>
      <c r="J36" s="94"/>
      <c r="K36" s="95">
        <v>-4276557</v>
      </c>
      <c r="L36" s="94"/>
      <c r="M36" s="95"/>
      <c r="N36" s="94"/>
      <c r="O36" s="95"/>
      <c r="P36" s="94">
        <f t="shared" ref="P36:P41" si="19">$H36      +$J36      +$L36      +$N36</f>
        <v>1000000</v>
      </c>
      <c r="Q36" s="95">
        <f t="shared" ref="Q36:Q41" si="20">$I36      +$K36      +$M36      +$O36</f>
        <v>-1761537</v>
      </c>
      <c r="R36" s="48">
        <f t="shared" ref="R36:R41" si="21">IF(($H36      =0),0,((($J36      -$H36      )/$H36      )*100))</f>
        <v>-100</v>
      </c>
      <c r="S36" s="49">
        <f t="shared" ref="S36:S41" si="22">IF(($I36      =0),0,((($K36      -$I36      )/$I36      )*100))</f>
        <v>-270.04067562086982</v>
      </c>
      <c r="T36" s="48">
        <f t="shared" ref="T36:T40" si="23">IF(($E36      =0),0,(($P36      /$E36      )*100))</f>
        <v>29.940119760479039</v>
      </c>
      <c r="U36" s="50">
        <f t="shared" ref="U36:U40" si="24">IF(($E36      =0),0,(($Q36      /$E36      )*100))</f>
        <v>-52.740628742514971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3448000</v>
      </c>
      <c r="C37" s="93"/>
      <c r="D37" s="93"/>
      <c r="E37" s="93">
        <f t="shared" si="18"/>
        <v>3448000</v>
      </c>
      <c r="F37" s="94">
        <v>3448000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6788000</v>
      </c>
      <c r="C41" s="96">
        <f>SUM(C36:C40)</f>
        <v>0</v>
      </c>
      <c r="D41" s="96"/>
      <c r="E41" s="96">
        <f t="shared" si="18"/>
        <v>6788000</v>
      </c>
      <c r="F41" s="97">
        <f t="shared" ref="F41:O41" si="25">SUM(F36:F40)</f>
        <v>6788000</v>
      </c>
      <c r="G41" s="98">
        <f t="shared" si="25"/>
        <v>3340000</v>
      </c>
      <c r="H41" s="97">
        <f t="shared" si="25"/>
        <v>1000000</v>
      </c>
      <c r="I41" s="98">
        <f t="shared" si="25"/>
        <v>2515020</v>
      </c>
      <c r="J41" s="97">
        <f t="shared" si="25"/>
        <v>0</v>
      </c>
      <c r="K41" s="98">
        <f t="shared" si="25"/>
        <v>-4276557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1000000</v>
      </c>
      <c r="Q41" s="98">
        <f t="shared" si="20"/>
        <v>-1761537</v>
      </c>
      <c r="R41" s="52">
        <f t="shared" si="21"/>
        <v>-100</v>
      </c>
      <c r="S41" s="53">
        <f t="shared" si="22"/>
        <v>-270.04067562086982</v>
      </c>
      <c r="T41" s="52">
        <f>IF((+$E36+$E39) =0,0,(P41   /(+$E36+$E39) )*100)</f>
        <v>29.940119760479039</v>
      </c>
      <c r="U41" s="54">
        <f>IF((+$E36+$E39) =0,0,(Q41   /(+$E36+$E39) )*100)</f>
        <v>-52.740628742514971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600000000</v>
      </c>
      <c r="C44" s="93"/>
      <c r="D44" s="93"/>
      <c r="E44" s="93">
        <f t="shared" si="26"/>
        <v>600000000</v>
      </c>
      <c r="F44" s="94">
        <v>600000000</v>
      </c>
      <c r="G44" s="95">
        <v>85000000</v>
      </c>
      <c r="H44" s="94">
        <v>9876000</v>
      </c>
      <c r="I44" s="95">
        <v>9876467</v>
      </c>
      <c r="J44" s="94">
        <v>75124000</v>
      </c>
      <c r="K44" s="95">
        <v>98602248</v>
      </c>
      <c r="L44" s="94"/>
      <c r="M44" s="95"/>
      <c r="N44" s="94"/>
      <c r="O44" s="95"/>
      <c r="P44" s="94">
        <f t="shared" si="27"/>
        <v>85000000</v>
      </c>
      <c r="Q44" s="95">
        <f t="shared" si="28"/>
        <v>108478715</v>
      </c>
      <c r="R44" s="48">
        <f t="shared" si="29"/>
        <v>660.67233697853385</v>
      </c>
      <c r="S44" s="49">
        <f t="shared" si="30"/>
        <v>898.35546456035354</v>
      </c>
      <c r="T44" s="48">
        <f t="shared" si="31"/>
        <v>14.166666666666666</v>
      </c>
      <c r="U44" s="50">
        <f t="shared" si="32"/>
        <v>18.079785833333332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600000000</v>
      </c>
      <c r="C54" s="96">
        <f>SUM(C43:C53)</f>
        <v>0</v>
      </c>
      <c r="D54" s="96"/>
      <c r="E54" s="96">
        <f t="shared" si="26"/>
        <v>600000000</v>
      </c>
      <c r="F54" s="97">
        <f t="shared" ref="F54:O54" si="33">SUM(F43:F53)</f>
        <v>600000000</v>
      </c>
      <c r="G54" s="98">
        <f t="shared" si="33"/>
        <v>85000000</v>
      </c>
      <c r="H54" s="97">
        <f t="shared" si="33"/>
        <v>9876000</v>
      </c>
      <c r="I54" s="98">
        <f t="shared" si="33"/>
        <v>9876467</v>
      </c>
      <c r="J54" s="97">
        <f t="shared" si="33"/>
        <v>75124000</v>
      </c>
      <c r="K54" s="98">
        <f t="shared" si="33"/>
        <v>98602248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85000000</v>
      </c>
      <c r="Q54" s="98">
        <f t="shared" si="28"/>
        <v>108478715</v>
      </c>
      <c r="R54" s="52">
        <f t="shared" si="29"/>
        <v>660.67233697853385</v>
      </c>
      <c r="S54" s="53">
        <f t="shared" si="30"/>
        <v>898.35546456035354</v>
      </c>
      <c r="T54" s="52">
        <f>IF((+$E44+$E46+$E48+$E49+$E52) =0,0,(P54   /(+$E44+$E46+$E48+$E49+$E52) )*100)</f>
        <v>14.166666666666666</v>
      </c>
      <c r="U54" s="54">
        <f>IF((+$E44+$E46+$E48+$E49+$E52) =0,0,(Q54   /(+$E44+$E46+$E48+$E49+$E52) )*100)</f>
        <v>18.079785833333332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701265000</v>
      </c>
      <c r="C68" s="105">
        <f>SUM(C9:C15,C18:C24,C27:C30,C33,C36:C40,C43:C53,C56:C59,C62:C66)</f>
        <v>731000</v>
      </c>
      <c r="D68" s="105"/>
      <c r="E68" s="105">
        <f t="shared" si="35"/>
        <v>701996000</v>
      </c>
      <c r="F68" s="106">
        <f t="shared" ref="F68:O68" si="43">SUM(F9:F15,F18:F24,F27:F30,F33,F36:F40,F43:F53,F56:F59,F62:F66)</f>
        <v>701265000</v>
      </c>
      <c r="G68" s="107">
        <f t="shared" si="43"/>
        <v>147872000</v>
      </c>
      <c r="H68" s="106">
        <f t="shared" si="43"/>
        <v>23446000</v>
      </c>
      <c r="I68" s="107">
        <f t="shared" si="43"/>
        <v>18355161</v>
      </c>
      <c r="J68" s="106">
        <f t="shared" si="43"/>
        <v>116493000</v>
      </c>
      <c r="K68" s="107">
        <f t="shared" si="43"/>
        <v>140642542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139939000</v>
      </c>
      <c r="Q68" s="107">
        <f t="shared" si="37"/>
        <v>158997703</v>
      </c>
      <c r="R68" s="61">
        <f t="shared" si="38"/>
        <v>396.85660667064747</v>
      </c>
      <c r="S68" s="62">
        <f t="shared" si="39"/>
        <v>666.22886609384682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20.032839547174998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22.761170742740656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701265000</v>
      </c>
      <c r="C74" s="105">
        <f>SUM(C9:C15,C18:C24,C27:C30,C33,C36:C40,C43:C53,C56:C59,C62:C66,C70:C71)</f>
        <v>731000</v>
      </c>
      <c r="D74" s="105"/>
      <c r="E74" s="105">
        <f>$B74      +$C74      +$D74</f>
        <v>701996000</v>
      </c>
      <c r="F74" s="106">
        <f t="shared" ref="F74:O74" si="46">SUM(F9:F15,F18:F24,F27:F30,F33,F36:F40,F43:F53,F56:F59,F62:F66,F70:F71)</f>
        <v>701265000</v>
      </c>
      <c r="G74" s="107">
        <f t="shared" si="46"/>
        <v>147872000</v>
      </c>
      <c r="H74" s="106">
        <f t="shared" si="46"/>
        <v>23446000</v>
      </c>
      <c r="I74" s="107">
        <f t="shared" si="46"/>
        <v>18355161</v>
      </c>
      <c r="J74" s="106">
        <f t="shared" si="46"/>
        <v>116493000</v>
      </c>
      <c r="K74" s="107">
        <f t="shared" si="46"/>
        <v>140642542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139939000</v>
      </c>
      <c r="Q74" s="107">
        <f>$I74      +$K74      +$M74      +$O74</f>
        <v>158997703</v>
      </c>
      <c r="R74" s="61">
        <f>IF(($H74      =0),0,((($J74      -$H74      )/$H74      )*100))</f>
        <v>396.85660667064747</v>
      </c>
      <c r="S74" s="62">
        <f>IF(($I74      =0),0,((($K74      -$I74      )/$I74      )*100))</f>
        <v>666.22886609384682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20.032839547174998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22.761170742740656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52038000</v>
      </c>
      <c r="C87" s="119">
        <f t="shared" si="55"/>
        <v>5178000</v>
      </c>
      <c r="D87" s="119">
        <f t="shared" si="55"/>
        <v>0</v>
      </c>
      <c r="E87" s="119">
        <f t="shared" si="55"/>
        <v>57216000</v>
      </c>
      <c r="F87" s="119">
        <f t="shared" si="55"/>
        <v>0</v>
      </c>
      <c r="G87" s="119">
        <f t="shared" si="55"/>
        <v>0</v>
      </c>
      <c r="H87" s="119">
        <f t="shared" si="55"/>
        <v>18838000</v>
      </c>
      <c r="I87" s="119">
        <f t="shared" si="55"/>
        <v>0</v>
      </c>
      <c r="J87" s="119">
        <f t="shared" si="55"/>
        <v>967000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19805000</v>
      </c>
      <c r="Q87" s="120">
        <f t="shared" si="55"/>
        <v>0</v>
      </c>
      <c r="R87" s="85">
        <f t="shared" si="55"/>
        <v>-94.866758679265317</v>
      </c>
      <c r="S87" s="85">
        <f t="shared" si="55"/>
        <v>0</v>
      </c>
      <c r="T87" s="86">
        <f>IF(SUM($E88:$E96) =0,0,(P87   /SUM($E88:$E96) )*100)</f>
        <v>34.614443512304248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31125000</v>
      </c>
      <c r="C91" s="93">
        <v>5078000</v>
      </c>
      <c r="D91" s="93"/>
      <c r="E91" s="93">
        <f t="shared" si="56"/>
        <v>36203000</v>
      </c>
      <c r="F91" s="93">
        <v>0</v>
      </c>
      <c r="G91" s="93">
        <v>0</v>
      </c>
      <c r="H91" s="93">
        <v>18838000</v>
      </c>
      <c r="I91" s="93"/>
      <c r="J91" s="93">
        <v>967000</v>
      </c>
      <c r="K91" s="93"/>
      <c r="L91" s="93"/>
      <c r="M91" s="93"/>
      <c r="N91" s="93"/>
      <c r="O91" s="93"/>
      <c r="P91" s="93">
        <f t="shared" si="57"/>
        <v>19805000</v>
      </c>
      <c r="Q91" s="93">
        <f t="shared" si="58"/>
        <v>0</v>
      </c>
      <c r="R91" s="89">
        <f t="shared" si="59"/>
        <v>-94.866758679265317</v>
      </c>
      <c r="S91" s="89">
        <f t="shared" si="60"/>
        <v>0</v>
      </c>
      <c r="T91" s="89">
        <f t="shared" si="61"/>
        <v>54.705411153771792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20800000</v>
      </c>
      <c r="C93" s="93"/>
      <c r="D93" s="93"/>
      <c r="E93" s="93">
        <f t="shared" si="56"/>
        <v>20800000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113000</v>
      </c>
      <c r="C94" s="93"/>
      <c r="D94" s="93"/>
      <c r="E94" s="93">
        <f t="shared" si="56"/>
        <v>113000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>
        <v>100000</v>
      </c>
      <c r="D96" s="122"/>
      <c r="E96" s="122">
        <f t="shared" si="56"/>
        <v>100000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52038000</v>
      </c>
      <c r="C114" s="128">
        <f t="shared" si="69"/>
        <v>5178000</v>
      </c>
      <c r="D114" s="128">
        <f t="shared" si="69"/>
        <v>0</v>
      </c>
      <c r="E114" s="128">
        <f t="shared" si="69"/>
        <v>57216000</v>
      </c>
      <c r="F114" s="128">
        <f t="shared" si="69"/>
        <v>0</v>
      </c>
      <c r="G114" s="128">
        <f t="shared" si="69"/>
        <v>0</v>
      </c>
      <c r="H114" s="128">
        <f t="shared" si="69"/>
        <v>18838000</v>
      </c>
      <c r="I114" s="128">
        <f t="shared" si="69"/>
        <v>0</v>
      </c>
      <c r="J114" s="128">
        <f t="shared" si="69"/>
        <v>967000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19805000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0.34614443512304249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52038000</v>
      </c>
      <c r="C115" s="130">
        <f t="shared" ref="C115:Q115" si="70">C87</f>
        <v>5178000</v>
      </c>
      <c r="D115" s="130">
        <f t="shared" si="70"/>
        <v>0</v>
      </c>
      <c r="E115" s="130">
        <f t="shared" si="70"/>
        <v>57216000</v>
      </c>
      <c r="F115" s="130">
        <f t="shared" si="70"/>
        <v>0</v>
      </c>
      <c r="G115" s="130">
        <f t="shared" si="70"/>
        <v>0</v>
      </c>
      <c r="H115" s="130">
        <f t="shared" si="70"/>
        <v>18838000</v>
      </c>
      <c r="I115" s="130">
        <f t="shared" si="70"/>
        <v>0</v>
      </c>
      <c r="J115" s="130">
        <f t="shared" si="70"/>
        <v>967000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19805000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0.34614443512304249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jodlYxdA8vIcit/UTuFZ1C3XbTwR6/dIDlBiw4JVEIossFQ+bSxDanyuL3iOJvQCmJkUhKUDYDpzcFFOR/BD4g==" saltValue="ulmL3h4D4lwCb+gkhjpgn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1600000</v>
      </c>
      <c r="C10" s="93"/>
      <c r="D10" s="93"/>
      <c r="E10" s="93">
        <f t="shared" ref="E10:E16" si="0">$B10      +$C10      +$D10</f>
        <v>1600000</v>
      </c>
      <c r="F10" s="94">
        <v>1600000</v>
      </c>
      <c r="G10" s="95">
        <v>1600000</v>
      </c>
      <c r="H10" s="94"/>
      <c r="I10" s="95"/>
      <c r="J10" s="94"/>
      <c r="K10" s="95"/>
      <c r="L10" s="94"/>
      <c r="M10" s="95"/>
      <c r="N10" s="94"/>
      <c r="O10" s="95"/>
      <c r="P10" s="94">
        <f t="shared" ref="P10:P16" si="1">$H10      +$J10      +$L10      +$N10</f>
        <v>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1600000</v>
      </c>
      <c r="C16" s="96">
        <f>SUM(C9:C15)</f>
        <v>0</v>
      </c>
      <c r="D16" s="96"/>
      <c r="E16" s="96">
        <f t="shared" si="0"/>
        <v>1600000</v>
      </c>
      <c r="F16" s="97">
        <f t="shared" ref="F16:O16" si="7">SUM(F9:F15)</f>
        <v>1600000</v>
      </c>
      <c r="G16" s="98">
        <f t="shared" si="7"/>
        <v>1600000</v>
      </c>
      <c r="H16" s="97">
        <f t="shared" si="7"/>
        <v>0</v>
      </c>
      <c r="I16" s="98">
        <f t="shared" si="7"/>
        <v>0</v>
      </c>
      <c r="J16" s="97">
        <f t="shared" si="7"/>
        <v>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0</v>
      </c>
      <c r="Q16" s="98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IF((SUM($E9:$E13))=0,0,(P16/(SUM($E9:$E13))*100))</f>
        <v>0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>
        <v>64495000</v>
      </c>
      <c r="C18" s="93">
        <v>-2194000</v>
      </c>
      <c r="D18" s="93"/>
      <c r="E18" s="93">
        <f t="shared" ref="E18:E25" si="8">$B18      +$C18      +$D18</f>
        <v>62301000</v>
      </c>
      <c r="F18" s="94">
        <v>64495000</v>
      </c>
      <c r="G18" s="95">
        <v>38697000</v>
      </c>
      <c r="H18" s="94">
        <v>902000</v>
      </c>
      <c r="I18" s="95">
        <v>567097</v>
      </c>
      <c r="J18" s="94">
        <v>20307000</v>
      </c>
      <c r="K18" s="95">
        <v>20307144</v>
      </c>
      <c r="L18" s="94"/>
      <c r="M18" s="95"/>
      <c r="N18" s="94"/>
      <c r="O18" s="95"/>
      <c r="P18" s="94">
        <f t="shared" ref="P18:P25" si="9">$H18      +$J18      +$L18      +$N18</f>
        <v>21209000</v>
      </c>
      <c r="Q18" s="95">
        <f t="shared" ref="Q18:Q25" si="10">$I18      +$K18      +$M18      +$O18</f>
        <v>20874241</v>
      </c>
      <c r="R18" s="48">
        <f t="shared" ref="R18:R25" si="11">IF(($H18      =0),0,((($J18      -$H18      )/$H18      )*100))</f>
        <v>2151.3303769401327</v>
      </c>
      <c r="S18" s="49">
        <f t="shared" ref="S18:S25" si="12">IF(($I18      =0),0,((($K18      -$I18      )/$I18      )*100))</f>
        <v>3480.8942738191172</v>
      </c>
      <c r="T18" s="48">
        <f t="shared" ref="T18:T24" si="13">IF(($E18      =0),0,(($P18      /$E18      )*100))</f>
        <v>34.042792250525672</v>
      </c>
      <c r="U18" s="50">
        <f t="shared" ref="U18:U24" si="14">IF(($E18      =0),0,(($Q18      /$E18      )*100))</f>
        <v>33.505467006950127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64495000</v>
      </c>
      <c r="C25" s="96">
        <f>SUM(C18:C24)</f>
        <v>-2194000</v>
      </c>
      <c r="D25" s="96"/>
      <c r="E25" s="96">
        <f t="shared" si="8"/>
        <v>62301000</v>
      </c>
      <c r="F25" s="97">
        <f t="shared" ref="F25:O25" si="15">SUM(F18:F24)</f>
        <v>64495000</v>
      </c>
      <c r="G25" s="98">
        <f t="shared" si="15"/>
        <v>38697000</v>
      </c>
      <c r="H25" s="97">
        <f t="shared" si="15"/>
        <v>902000</v>
      </c>
      <c r="I25" s="98">
        <f t="shared" si="15"/>
        <v>567097</v>
      </c>
      <c r="J25" s="97">
        <f t="shared" si="15"/>
        <v>20307000</v>
      </c>
      <c r="K25" s="98">
        <f t="shared" si="15"/>
        <v>20307144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21209000</v>
      </c>
      <c r="Q25" s="98">
        <f t="shared" si="10"/>
        <v>20874241</v>
      </c>
      <c r="R25" s="52">
        <f t="shared" si="11"/>
        <v>2151.3303769401327</v>
      </c>
      <c r="S25" s="53">
        <f t="shared" si="12"/>
        <v>3480.8942738191172</v>
      </c>
      <c r="T25" s="52">
        <f>IF(($E25-$E20-$E24)   =0,0,($P25   /($E25-$E20-$E24)   )*100)</f>
        <v>34.042792250525672</v>
      </c>
      <c r="U25" s="54">
        <f>IF(($E25-$E20-$E24)   =0,0,($Q25   /($E25-$E20-$E24)   )*100)</f>
        <v>33.505467006950127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2021000</v>
      </c>
      <c r="C33" s="93"/>
      <c r="D33" s="93"/>
      <c r="E33" s="93">
        <f>$B33      +$C33      +$D33</f>
        <v>2021000</v>
      </c>
      <c r="F33" s="94">
        <v>2021000</v>
      </c>
      <c r="G33" s="95">
        <v>1414000</v>
      </c>
      <c r="H33" s="94">
        <v>291000</v>
      </c>
      <c r="I33" s="95"/>
      <c r="J33" s="94">
        <v>294000</v>
      </c>
      <c r="K33" s="95"/>
      <c r="L33" s="94"/>
      <c r="M33" s="95"/>
      <c r="N33" s="94"/>
      <c r="O33" s="95"/>
      <c r="P33" s="94">
        <f>$H33      +$J33      +$L33      +$N33</f>
        <v>585000</v>
      </c>
      <c r="Q33" s="95">
        <f>$I33      +$K33      +$M33      +$O33</f>
        <v>0</v>
      </c>
      <c r="R33" s="48">
        <f>IF(($H33      =0),0,((($J33      -$H33      )/$H33      )*100))</f>
        <v>1.0309278350515463</v>
      </c>
      <c r="S33" s="49">
        <f>IF(($I33      =0),0,((($K33      -$I33      )/$I33      )*100))</f>
        <v>0</v>
      </c>
      <c r="T33" s="48">
        <f>IF(($E33      =0),0,(($P33      /$E33      )*100))</f>
        <v>28.946066303809996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2021000</v>
      </c>
      <c r="C34" s="96">
        <f>C33</f>
        <v>0</v>
      </c>
      <c r="D34" s="96"/>
      <c r="E34" s="96">
        <f>$B34      +$C34      +$D34</f>
        <v>2021000</v>
      </c>
      <c r="F34" s="97">
        <f t="shared" ref="F34:O34" si="17">F33</f>
        <v>2021000</v>
      </c>
      <c r="G34" s="98">
        <f t="shared" si="17"/>
        <v>1414000</v>
      </c>
      <c r="H34" s="97">
        <f t="shared" si="17"/>
        <v>291000</v>
      </c>
      <c r="I34" s="98">
        <f t="shared" si="17"/>
        <v>0</v>
      </c>
      <c r="J34" s="97">
        <f t="shared" si="17"/>
        <v>294000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585000</v>
      </c>
      <c r="Q34" s="98">
        <f>$I34      +$K34      +$M34      +$O34</f>
        <v>0</v>
      </c>
      <c r="R34" s="52">
        <f>IF(($H34      =0),0,((($J34      -$H34      )/$H34      )*100))</f>
        <v>1.0309278350515463</v>
      </c>
      <c r="S34" s="53">
        <f>IF(($I34      =0),0,((($K34      -$I34      )/$I34      )*100))</f>
        <v>0</v>
      </c>
      <c r="T34" s="52">
        <f>IF($E34   =0,0,($P34   /$E34   )*100)</f>
        <v>28.946066303809996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5056000</v>
      </c>
      <c r="C36" s="93"/>
      <c r="D36" s="93"/>
      <c r="E36" s="93">
        <f t="shared" ref="E36:E41" si="18">$B36      +$C36      +$D36</f>
        <v>5056000</v>
      </c>
      <c r="F36" s="94">
        <v>5056000</v>
      </c>
      <c r="G36" s="95">
        <v>5056000</v>
      </c>
      <c r="H36" s="94">
        <v>1065000</v>
      </c>
      <c r="I36" s="95"/>
      <c r="J36" s="94">
        <v>2885000</v>
      </c>
      <c r="K36" s="95">
        <v>960000</v>
      </c>
      <c r="L36" s="94"/>
      <c r="M36" s="95"/>
      <c r="N36" s="94"/>
      <c r="O36" s="95"/>
      <c r="P36" s="94">
        <f t="shared" ref="P36:P41" si="19">$H36      +$J36      +$L36      +$N36</f>
        <v>3950000</v>
      </c>
      <c r="Q36" s="95">
        <f t="shared" ref="Q36:Q41" si="20">$I36      +$K36      +$M36      +$O36</f>
        <v>960000</v>
      </c>
      <c r="R36" s="48">
        <f t="shared" ref="R36:R41" si="21">IF(($H36      =0),0,((($J36      -$H36      )/$H36      )*100))</f>
        <v>170.89201877934272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78.125</v>
      </c>
      <c r="U36" s="50">
        <f t="shared" ref="U36:U40" si="24">IF(($E36      =0),0,(($Q36      /$E36      )*100))</f>
        <v>18.9873417721519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5000000</v>
      </c>
      <c r="C39" s="93"/>
      <c r="D39" s="93"/>
      <c r="E39" s="93">
        <f t="shared" si="18"/>
        <v>5000000</v>
      </c>
      <c r="F39" s="94">
        <v>5000000</v>
      </c>
      <c r="G39" s="95">
        <v>2750000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10056000</v>
      </c>
      <c r="C41" s="96">
        <f>SUM(C36:C40)</f>
        <v>0</v>
      </c>
      <c r="D41" s="96"/>
      <c r="E41" s="96">
        <f t="shared" si="18"/>
        <v>10056000</v>
      </c>
      <c r="F41" s="97">
        <f t="shared" ref="F41:O41" si="25">SUM(F36:F40)</f>
        <v>10056000</v>
      </c>
      <c r="G41" s="98">
        <f t="shared" si="25"/>
        <v>7806000</v>
      </c>
      <c r="H41" s="97">
        <f t="shared" si="25"/>
        <v>1065000</v>
      </c>
      <c r="I41" s="98">
        <f t="shared" si="25"/>
        <v>0</v>
      </c>
      <c r="J41" s="97">
        <f t="shared" si="25"/>
        <v>2885000</v>
      </c>
      <c r="K41" s="98">
        <f t="shared" si="25"/>
        <v>960000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3950000</v>
      </c>
      <c r="Q41" s="98">
        <f t="shared" si="20"/>
        <v>960000</v>
      </c>
      <c r="R41" s="52">
        <f t="shared" si="21"/>
        <v>170.89201877934272</v>
      </c>
      <c r="S41" s="53">
        <f t="shared" si="22"/>
        <v>0</v>
      </c>
      <c r="T41" s="52">
        <f>IF((+$E36+$E39) =0,0,(P41   /(+$E36+$E39) )*100)</f>
        <v>39.280031821797934</v>
      </c>
      <c r="U41" s="54">
        <f>IF((+$E36+$E39) =0,0,(Q41   /(+$E36+$E39) )*100)</f>
        <v>9.5465393794749396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78172000</v>
      </c>
      <c r="C68" s="105">
        <f>SUM(C9:C15,C18:C24,C27:C30,C33,C36:C40,C43:C53,C56:C59,C62:C66)</f>
        <v>-2194000</v>
      </c>
      <c r="D68" s="105"/>
      <c r="E68" s="105">
        <f t="shared" si="35"/>
        <v>75978000</v>
      </c>
      <c r="F68" s="106">
        <f t="shared" ref="F68:O68" si="43">SUM(F9:F15,F18:F24,F27:F30,F33,F36:F40,F43:F53,F56:F59,F62:F66)</f>
        <v>78172000</v>
      </c>
      <c r="G68" s="107">
        <f t="shared" si="43"/>
        <v>49517000</v>
      </c>
      <c r="H68" s="106">
        <f t="shared" si="43"/>
        <v>2258000</v>
      </c>
      <c r="I68" s="107">
        <f t="shared" si="43"/>
        <v>567097</v>
      </c>
      <c r="J68" s="106">
        <f t="shared" si="43"/>
        <v>23486000</v>
      </c>
      <c r="K68" s="107">
        <f t="shared" si="43"/>
        <v>21267144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25744000</v>
      </c>
      <c r="Q68" s="107">
        <f t="shared" si="37"/>
        <v>21834241</v>
      </c>
      <c r="R68" s="61">
        <f t="shared" si="38"/>
        <v>940.12400354295846</v>
      </c>
      <c r="S68" s="62">
        <f t="shared" si="39"/>
        <v>3650.1774828644834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33.883492589960248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28.737583247782251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78172000</v>
      </c>
      <c r="C74" s="105">
        <f>SUM(C9:C15,C18:C24,C27:C30,C33,C36:C40,C43:C53,C56:C59,C62:C66,C70:C71)</f>
        <v>-2194000</v>
      </c>
      <c r="D74" s="105"/>
      <c r="E74" s="105">
        <f>$B74      +$C74      +$D74</f>
        <v>75978000</v>
      </c>
      <c r="F74" s="106">
        <f t="shared" ref="F74:O74" si="46">SUM(F9:F15,F18:F24,F27:F30,F33,F36:F40,F43:F53,F56:F59,F62:F66,F70:F71)</f>
        <v>78172000</v>
      </c>
      <c r="G74" s="107">
        <f t="shared" si="46"/>
        <v>49517000</v>
      </c>
      <c r="H74" s="106">
        <f t="shared" si="46"/>
        <v>2258000</v>
      </c>
      <c r="I74" s="107">
        <f t="shared" si="46"/>
        <v>567097</v>
      </c>
      <c r="J74" s="106">
        <f t="shared" si="46"/>
        <v>23486000</v>
      </c>
      <c r="K74" s="107">
        <f t="shared" si="46"/>
        <v>21267144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25744000</v>
      </c>
      <c r="Q74" s="107">
        <f>$I74      +$K74      +$M74      +$O74</f>
        <v>21834241</v>
      </c>
      <c r="R74" s="61">
        <f>IF(($H74      =0),0,((($J74      -$H74      )/$H74      )*100))</f>
        <v>940.12400354295846</v>
      </c>
      <c r="S74" s="62">
        <f>IF(($I74      =0),0,((($K74      -$I74      )/$I74      )*100))</f>
        <v>3650.1774828644834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33.883492589960248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28.737583247782251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26487000</v>
      </c>
      <c r="C87" s="119">
        <f t="shared" si="55"/>
        <v>6649000</v>
      </c>
      <c r="D87" s="119">
        <f t="shared" si="55"/>
        <v>0</v>
      </c>
      <c r="E87" s="119">
        <f t="shared" si="55"/>
        <v>33136000</v>
      </c>
      <c r="F87" s="119">
        <f t="shared" si="55"/>
        <v>0</v>
      </c>
      <c r="G87" s="119">
        <f t="shared" si="55"/>
        <v>0</v>
      </c>
      <c r="H87" s="119">
        <f t="shared" si="55"/>
        <v>12308000</v>
      </c>
      <c r="I87" s="119">
        <f t="shared" si="55"/>
        <v>0</v>
      </c>
      <c r="J87" s="119">
        <f t="shared" si="55"/>
        <v>267000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12575000</v>
      </c>
      <c r="Q87" s="120">
        <f t="shared" si="55"/>
        <v>0</v>
      </c>
      <c r="R87" s="85">
        <f t="shared" si="55"/>
        <v>-135.44855096059916</v>
      </c>
      <c r="S87" s="85">
        <f t="shared" si="55"/>
        <v>0</v>
      </c>
      <c r="T87" s="86">
        <f>IF(SUM($E88:$E96) =0,0,(P87   /SUM($E88:$E96) )*100)</f>
        <v>37.949661999034284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12967000</v>
      </c>
      <c r="C91" s="93">
        <v>6415000</v>
      </c>
      <c r="D91" s="93"/>
      <c r="E91" s="93">
        <f t="shared" si="56"/>
        <v>19382000</v>
      </c>
      <c r="F91" s="93">
        <v>0</v>
      </c>
      <c r="G91" s="93">
        <v>0</v>
      </c>
      <c r="H91" s="93">
        <v>12284000</v>
      </c>
      <c r="I91" s="93"/>
      <c r="J91" s="93">
        <v>252000</v>
      </c>
      <c r="K91" s="93"/>
      <c r="L91" s="93"/>
      <c r="M91" s="93"/>
      <c r="N91" s="93"/>
      <c r="O91" s="93"/>
      <c r="P91" s="93">
        <f t="shared" si="57"/>
        <v>12536000</v>
      </c>
      <c r="Q91" s="93">
        <f t="shared" si="58"/>
        <v>0</v>
      </c>
      <c r="R91" s="89">
        <f t="shared" si="59"/>
        <v>-97.948550960599164</v>
      </c>
      <c r="S91" s="89">
        <f t="shared" si="60"/>
        <v>0</v>
      </c>
      <c r="T91" s="89">
        <f t="shared" si="61"/>
        <v>64.678567743266939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>
        <v>21000</v>
      </c>
      <c r="C92" s="93">
        <v>84000</v>
      </c>
      <c r="D92" s="93"/>
      <c r="E92" s="93">
        <f t="shared" si="56"/>
        <v>105000</v>
      </c>
      <c r="F92" s="93">
        <v>0</v>
      </c>
      <c r="G92" s="93">
        <v>0</v>
      </c>
      <c r="H92" s="93">
        <v>24000</v>
      </c>
      <c r="I92" s="93"/>
      <c r="J92" s="93">
        <v>15000</v>
      </c>
      <c r="K92" s="93"/>
      <c r="L92" s="93"/>
      <c r="M92" s="93"/>
      <c r="N92" s="93"/>
      <c r="O92" s="93"/>
      <c r="P92" s="93">
        <f t="shared" si="57"/>
        <v>39000</v>
      </c>
      <c r="Q92" s="93">
        <f t="shared" si="58"/>
        <v>0</v>
      </c>
      <c r="R92" s="89">
        <f t="shared" si="59"/>
        <v>-37.5</v>
      </c>
      <c r="S92" s="89">
        <f t="shared" si="60"/>
        <v>0</v>
      </c>
      <c r="T92" s="89">
        <f t="shared" si="61"/>
        <v>37.142857142857146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11333000</v>
      </c>
      <c r="C93" s="93"/>
      <c r="D93" s="93"/>
      <c r="E93" s="93">
        <f t="shared" si="56"/>
        <v>11333000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666000</v>
      </c>
      <c r="C94" s="93"/>
      <c r="D94" s="93"/>
      <c r="E94" s="93">
        <f t="shared" si="56"/>
        <v>666000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1500000</v>
      </c>
      <c r="C96" s="122">
        <v>150000</v>
      </c>
      <c r="D96" s="122"/>
      <c r="E96" s="122">
        <f t="shared" si="56"/>
        <v>1650000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26487000</v>
      </c>
      <c r="C114" s="128">
        <f t="shared" si="69"/>
        <v>6649000</v>
      </c>
      <c r="D114" s="128">
        <f t="shared" si="69"/>
        <v>0</v>
      </c>
      <c r="E114" s="128">
        <f t="shared" si="69"/>
        <v>33136000</v>
      </c>
      <c r="F114" s="128">
        <f t="shared" si="69"/>
        <v>0</v>
      </c>
      <c r="G114" s="128">
        <f t="shared" si="69"/>
        <v>0</v>
      </c>
      <c r="H114" s="128">
        <f t="shared" si="69"/>
        <v>12308000</v>
      </c>
      <c r="I114" s="128">
        <f t="shared" si="69"/>
        <v>0</v>
      </c>
      <c r="J114" s="128">
        <f t="shared" si="69"/>
        <v>267000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12575000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0.37949661999034284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26487000</v>
      </c>
      <c r="C115" s="130">
        <f t="shared" ref="C115:Q115" si="70">C87</f>
        <v>6649000</v>
      </c>
      <c r="D115" s="130">
        <f t="shared" si="70"/>
        <v>0</v>
      </c>
      <c r="E115" s="130">
        <f t="shared" si="70"/>
        <v>33136000</v>
      </c>
      <c r="F115" s="130">
        <f t="shared" si="70"/>
        <v>0</v>
      </c>
      <c r="G115" s="130">
        <f t="shared" si="70"/>
        <v>0</v>
      </c>
      <c r="H115" s="130">
        <f t="shared" si="70"/>
        <v>12308000</v>
      </c>
      <c r="I115" s="130">
        <f t="shared" si="70"/>
        <v>0</v>
      </c>
      <c r="J115" s="130">
        <f t="shared" si="70"/>
        <v>267000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12575000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0.37949661999034284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n6vsbuUezUGRi8NY8N4xxJMrwzz8RgHLVHcBSbmTmOy7XploWTpcVpSofDpaUzmrTFwq+h0iMvYnM2393zQbog==" saltValue="87mScdaxoocvqvYDParwM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1600000</v>
      </c>
      <c r="C10" s="93"/>
      <c r="D10" s="93"/>
      <c r="E10" s="93">
        <f t="shared" ref="E10:E16" si="0">$B10      +$C10      +$D10</f>
        <v>1600000</v>
      </c>
      <c r="F10" s="94">
        <v>1600000</v>
      </c>
      <c r="G10" s="95">
        <v>1600000</v>
      </c>
      <c r="H10" s="94">
        <v>112000</v>
      </c>
      <c r="I10" s="95">
        <v>112447</v>
      </c>
      <c r="J10" s="94">
        <v>722000</v>
      </c>
      <c r="K10" s="95">
        <v>64131</v>
      </c>
      <c r="L10" s="94"/>
      <c r="M10" s="95"/>
      <c r="N10" s="94"/>
      <c r="O10" s="95"/>
      <c r="P10" s="94">
        <f t="shared" ref="P10:P16" si="1">$H10      +$J10      +$L10      +$N10</f>
        <v>834000</v>
      </c>
      <c r="Q10" s="95">
        <f t="shared" ref="Q10:Q16" si="2">$I10      +$K10      +$M10      +$O10</f>
        <v>176578</v>
      </c>
      <c r="R10" s="48">
        <f t="shared" ref="R10:R16" si="3">IF(($H10      =0),0,((($J10      -$H10      )/$H10      )*100))</f>
        <v>544.64285714285711</v>
      </c>
      <c r="S10" s="49">
        <f t="shared" ref="S10:S16" si="4">IF(($I10      =0),0,((($K10      -$I10      )/$I10      )*100))</f>
        <v>-42.967798162689981</v>
      </c>
      <c r="T10" s="48">
        <f t="shared" ref="T10:T15" si="5">IF(($E10      =0),0,(($P10      /$E10      )*100))</f>
        <v>52.125</v>
      </c>
      <c r="U10" s="50">
        <f t="shared" ref="U10:U15" si="6">IF(($E10      =0),0,(($Q10      /$E10      )*100))</f>
        <v>11.036125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1600000</v>
      </c>
      <c r="C16" s="96">
        <f>SUM(C9:C15)</f>
        <v>0</v>
      </c>
      <c r="D16" s="96"/>
      <c r="E16" s="96">
        <f t="shared" si="0"/>
        <v>1600000</v>
      </c>
      <c r="F16" s="97">
        <f t="shared" ref="F16:O16" si="7">SUM(F9:F15)</f>
        <v>1600000</v>
      </c>
      <c r="G16" s="98">
        <f t="shared" si="7"/>
        <v>1600000</v>
      </c>
      <c r="H16" s="97">
        <f t="shared" si="7"/>
        <v>112000</v>
      </c>
      <c r="I16" s="98">
        <f t="shared" si="7"/>
        <v>112447</v>
      </c>
      <c r="J16" s="97">
        <f t="shared" si="7"/>
        <v>722000</v>
      </c>
      <c r="K16" s="98">
        <f t="shared" si="7"/>
        <v>64131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834000</v>
      </c>
      <c r="Q16" s="98">
        <f t="shared" si="2"/>
        <v>176578</v>
      </c>
      <c r="R16" s="52">
        <f t="shared" si="3"/>
        <v>544.64285714285711</v>
      </c>
      <c r="S16" s="53">
        <f t="shared" si="4"/>
        <v>-42.967798162689981</v>
      </c>
      <c r="T16" s="52">
        <f>IF((SUM($E9:$E13))=0,0,(P16/(SUM($E9:$E13))*100))</f>
        <v>52.125</v>
      </c>
      <c r="U16" s="54">
        <f>IF((SUM($E9:$E13))=0,0,(Q16/(SUM($E9:$E13))*100))</f>
        <v>11.036125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1895000</v>
      </c>
      <c r="C33" s="93"/>
      <c r="D33" s="93"/>
      <c r="E33" s="93">
        <f>$B33      +$C33      +$D33</f>
        <v>1895000</v>
      </c>
      <c r="F33" s="94">
        <v>1895000</v>
      </c>
      <c r="G33" s="95">
        <v>1327000</v>
      </c>
      <c r="H33" s="94">
        <v>474000</v>
      </c>
      <c r="I33" s="95"/>
      <c r="J33" s="94">
        <v>853000</v>
      </c>
      <c r="K33" s="95"/>
      <c r="L33" s="94"/>
      <c r="M33" s="95"/>
      <c r="N33" s="94"/>
      <c r="O33" s="95"/>
      <c r="P33" s="94">
        <f>$H33      +$J33      +$L33      +$N33</f>
        <v>1327000</v>
      </c>
      <c r="Q33" s="95">
        <f>$I33      +$K33      +$M33      +$O33</f>
        <v>0</v>
      </c>
      <c r="R33" s="48">
        <f>IF(($H33      =0),0,((($J33      -$H33      )/$H33      )*100))</f>
        <v>79.957805907172997</v>
      </c>
      <c r="S33" s="49">
        <f>IF(($I33      =0),0,((($K33      -$I33      )/$I33      )*100))</f>
        <v>0</v>
      </c>
      <c r="T33" s="48">
        <f>IF(($E33      =0),0,(($P33      /$E33      )*100))</f>
        <v>70.026385224274406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1895000</v>
      </c>
      <c r="C34" s="96">
        <f>C33</f>
        <v>0</v>
      </c>
      <c r="D34" s="96"/>
      <c r="E34" s="96">
        <f>$B34      +$C34      +$D34</f>
        <v>1895000</v>
      </c>
      <c r="F34" s="97">
        <f t="shared" ref="F34:O34" si="17">F33</f>
        <v>1895000</v>
      </c>
      <c r="G34" s="98">
        <f t="shared" si="17"/>
        <v>1327000</v>
      </c>
      <c r="H34" s="97">
        <f t="shared" si="17"/>
        <v>474000</v>
      </c>
      <c r="I34" s="98">
        <f t="shared" si="17"/>
        <v>0</v>
      </c>
      <c r="J34" s="97">
        <f t="shared" si="17"/>
        <v>853000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1327000</v>
      </c>
      <c r="Q34" s="98">
        <f>$I34      +$K34      +$M34      +$O34</f>
        <v>0</v>
      </c>
      <c r="R34" s="52">
        <f>IF(($H34      =0),0,((($J34      -$H34      )/$H34      )*100))</f>
        <v>79.957805907172997</v>
      </c>
      <c r="S34" s="53">
        <f>IF(($I34      =0),0,((($K34      -$I34      )/$I34      )*100))</f>
        <v>0</v>
      </c>
      <c r="T34" s="52">
        <f>IF($E34   =0,0,($P34   /$E34   )*100)</f>
        <v>70.026385224274406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14620000</v>
      </c>
      <c r="C36" s="93"/>
      <c r="D36" s="93"/>
      <c r="E36" s="93">
        <f t="shared" ref="E36:E41" si="18">$B36      +$C36      +$D36</f>
        <v>14620000</v>
      </c>
      <c r="F36" s="94">
        <v>6620000</v>
      </c>
      <c r="G36" s="95">
        <v>2000000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532000</v>
      </c>
      <c r="C37" s="93"/>
      <c r="D37" s="93"/>
      <c r="E37" s="93">
        <f t="shared" si="18"/>
        <v>532000</v>
      </c>
      <c r="F37" s="94">
        <v>532000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15152000</v>
      </c>
      <c r="C41" s="96">
        <f>SUM(C36:C40)</f>
        <v>0</v>
      </c>
      <c r="D41" s="96"/>
      <c r="E41" s="96">
        <f t="shared" si="18"/>
        <v>15152000</v>
      </c>
      <c r="F41" s="97">
        <f t="shared" ref="F41:O41" si="25">SUM(F36:F40)</f>
        <v>7152000</v>
      </c>
      <c r="G41" s="98">
        <f t="shared" si="25"/>
        <v>2000000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18647000</v>
      </c>
      <c r="C68" s="105">
        <f>SUM(C9:C15,C18:C24,C27:C30,C33,C36:C40,C43:C53,C56:C59,C62:C66)</f>
        <v>0</v>
      </c>
      <c r="D68" s="105"/>
      <c r="E68" s="105">
        <f t="shared" si="35"/>
        <v>18647000</v>
      </c>
      <c r="F68" s="106">
        <f t="shared" ref="F68:O68" si="43">SUM(F9:F15,F18:F24,F27:F30,F33,F36:F40,F43:F53,F56:F59,F62:F66)</f>
        <v>10647000</v>
      </c>
      <c r="G68" s="107">
        <f t="shared" si="43"/>
        <v>4927000</v>
      </c>
      <c r="H68" s="106">
        <f t="shared" si="43"/>
        <v>586000</v>
      </c>
      <c r="I68" s="107">
        <f t="shared" si="43"/>
        <v>112447</v>
      </c>
      <c r="J68" s="106">
        <f t="shared" si="43"/>
        <v>1575000</v>
      </c>
      <c r="K68" s="107">
        <f t="shared" si="43"/>
        <v>64131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2161000</v>
      </c>
      <c r="Q68" s="107">
        <f t="shared" si="37"/>
        <v>176578</v>
      </c>
      <c r="R68" s="61">
        <f t="shared" si="38"/>
        <v>168.77133105802048</v>
      </c>
      <c r="S68" s="62">
        <f t="shared" si="39"/>
        <v>-42.967798162689981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11.929340325696938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0.97476124758487437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39790000</v>
      </c>
      <c r="C70" s="93">
        <v>-87000</v>
      </c>
      <c r="D70" s="93"/>
      <c r="E70" s="93">
        <f>$B70      +$C70      +$D70</f>
        <v>39703000</v>
      </c>
      <c r="F70" s="94">
        <v>39703000</v>
      </c>
      <c r="G70" s="95">
        <v>30502000</v>
      </c>
      <c r="H70" s="94">
        <v>12876000</v>
      </c>
      <c r="I70" s="95"/>
      <c r="J70" s="94">
        <v>14962000</v>
      </c>
      <c r="K70" s="95"/>
      <c r="L70" s="94"/>
      <c r="M70" s="95"/>
      <c r="N70" s="94"/>
      <c r="O70" s="95"/>
      <c r="P70" s="94">
        <f>$H70      +$J70      +$L70      +$N70</f>
        <v>27838000</v>
      </c>
      <c r="Q70" s="95">
        <f>$I70      +$K70      +$M70      +$O70</f>
        <v>0</v>
      </c>
      <c r="R70" s="48">
        <f>IF(($H70      =0),0,((($J70      -$H70      )/$H70      )*100))</f>
        <v>16.200683442062751</v>
      </c>
      <c r="S70" s="49">
        <f>IF(($I70      =0),0,((($K70      -$I70      )/$I70      )*100))</f>
        <v>0</v>
      </c>
      <c r="T70" s="48">
        <f>IF(($E70      =0),0,(($P70      /$E70      )*100))</f>
        <v>70.115608392312922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39790000</v>
      </c>
      <c r="C72" s="102">
        <f>SUM(C70:C71)</f>
        <v>-87000</v>
      </c>
      <c r="D72" s="102"/>
      <c r="E72" s="102">
        <f>$B72      +$C72      +$D72</f>
        <v>39703000</v>
      </c>
      <c r="F72" s="103">
        <f t="shared" ref="F72:O72" si="44">SUM(F70:F71)</f>
        <v>39703000</v>
      </c>
      <c r="G72" s="104">
        <f t="shared" si="44"/>
        <v>30502000</v>
      </c>
      <c r="H72" s="103">
        <f t="shared" si="44"/>
        <v>12876000</v>
      </c>
      <c r="I72" s="104">
        <f t="shared" si="44"/>
        <v>0</v>
      </c>
      <c r="J72" s="103">
        <f t="shared" si="44"/>
        <v>14962000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27838000</v>
      </c>
      <c r="Q72" s="104">
        <f>$I72      +$K72      +$M72      +$O72</f>
        <v>0</v>
      </c>
      <c r="R72" s="57">
        <f>IF(($H72      =0),0,((($J72      -$H72      )/$H72      )*100))</f>
        <v>16.200683442062751</v>
      </c>
      <c r="S72" s="58">
        <f>IF(($I72      =0),0,((($K72      -$I72      )/$I72      )*100))</f>
        <v>0</v>
      </c>
      <c r="T72" s="57">
        <f>IF(($E70      =0),0,(($P70      /$E70      )*100))</f>
        <v>70.115608392312922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39790000</v>
      </c>
      <c r="C73" s="105">
        <f>SUM(C70:C71)</f>
        <v>-87000</v>
      </c>
      <c r="D73" s="105"/>
      <c r="E73" s="105">
        <f>$B73      +$C73      +$D73</f>
        <v>39703000</v>
      </c>
      <c r="F73" s="106">
        <f t="shared" ref="F73:O73" si="45">SUM(F70:F71)</f>
        <v>39703000</v>
      </c>
      <c r="G73" s="107">
        <f t="shared" si="45"/>
        <v>30502000</v>
      </c>
      <c r="H73" s="106">
        <f t="shared" si="45"/>
        <v>12876000</v>
      </c>
      <c r="I73" s="107">
        <f t="shared" si="45"/>
        <v>0</v>
      </c>
      <c r="J73" s="106">
        <f t="shared" si="45"/>
        <v>14962000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27838000</v>
      </c>
      <c r="Q73" s="107">
        <f>$I73      +$K73      +$M73      +$O73</f>
        <v>0</v>
      </c>
      <c r="R73" s="61">
        <f>IF(($H73      =0),0,((($J73      -$H73      )/$H73      )*100))</f>
        <v>16.200683442062751</v>
      </c>
      <c r="S73" s="62">
        <f>IF(($I73      =0),0,((($K73      -$I73      )/$I73      )*100))</f>
        <v>0</v>
      </c>
      <c r="T73" s="61">
        <f>IF(($E70      =0),0,(($P70      /$E70      )*100))</f>
        <v>70.115608392312922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58437000</v>
      </c>
      <c r="C74" s="105">
        <f>SUM(C9:C15,C18:C24,C27:C30,C33,C36:C40,C43:C53,C56:C59,C62:C66,C70:C71)</f>
        <v>-87000</v>
      </c>
      <c r="D74" s="105"/>
      <c r="E74" s="105">
        <f>$B74      +$C74      +$D74</f>
        <v>58350000</v>
      </c>
      <c r="F74" s="106">
        <f t="shared" ref="F74:O74" si="46">SUM(F9:F15,F18:F24,F27:F30,F33,F36:F40,F43:F53,F56:F59,F62:F66,F70:F71)</f>
        <v>50350000</v>
      </c>
      <c r="G74" s="107">
        <f t="shared" si="46"/>
        <v>35429000</v>
      </c>
      <c r="H74" s="106">
        <f t="shared" si="46"/>
        <v>13462000</v>
      </c>
      <c r="I74" s="107">
        <f t="shared" si="46"/>
        <v>112447</v>
      </c>
      <c r="J74" s="106">
        <f t="shared" si="46"/>
        <v>16537000</v>
      </c>
      <c r="K74" s="107">
        <f t="shared" si="46"/>
        <v>64131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29999000</v>
      </c>
      <c r="Q74" s="107">
        <f>$I74      +$K74      +$M74      +$O74</f>
        <v>176578</v>
      </c>
      <c r="R74" s="61">
        <f>IF(($H74      =0),0,((($J74      -$H74      )/$H74      )*100))</f>
        <v>22.842073986034762</v>
      </c>
      <c r="S74" s="62">
        <f>IF(($I74      =0),0,((($K74      -$I74      )/$I74      )*100))</f>
        <v>-42.967798162689981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51.885226054169983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0.3054031616451624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30255000</v>
      </c>
      <c r="C87" s="119">
        <f t="shared" si="55"/>
        <v>-64000</v>
      </c>
      <c r="D87" s="119">
        <f t="shared" si="55"/>
        <v>0</v>
      </c>
      <c r="E87" s="119">
        <f t="shared" si="55"/>
        <v>30191000</v>
      </c>
      <c r="F87" s="119">
        <f t="shared" si="55"/>
        <v>0</v>
      </c>
      <c r="G87" s="119">
        <f t="shared" si="55"/>
        <v>0</v>
      </c>
      <c r="H87" s="119">
        <f t="shared" si="55"/>
        <v>15857000</v>
      </c>
      <c r="I87" s="119">
        <f t="shared" si="55"/>
        <v>0</v>
      </c>
      <c r="J87" s="119">
        <f t="shared" si="55"/>
        <v>503000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16360000</v>
      </c>
      <c r="Q87" s="120">
        <f t="shared" si="55"/>
        <v>0</v>
      </c>
      <c r="R87" s="85">
        <f t="shared" si="55"/>
        <v>-96.827899350444596</v>
      </c>
      <c r="S87" s="85">
        <f t="shared" si="55"/>
        <v>0</v>
      </c>
      <c r="T87" s="86">
        <f>IF(SUM($E88:$E96) =0,0,(P87   /SUM($E88:$E96) )*100)</f>
        <v>54.188334271802852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17161000</v>
      </c>
      <c r="C91" s="93">
        <v>-64000</v>
      </c>
      <c r="D91" s="93"/>
      <c r="E91" s="93">
        <f t="shared" si="56"/>
        <v>17097000</v>
      </c>
      <c r="F91" s="93">
        <v>0</v>
      </c>
      <c r="G91" s="93">
        <v>0</v>
      </c>
      <c r="H91" s="93">
        <v>15857000</v>
      </c>
      <c r="I91" s="93"/>
      <c r="J91" s="93">
        <v>503000</v>
      </c>
      <c r="K91" s="93"/>
      <c r="L91" s="93"/>
      <c r="M91" s="93"/>
      <c r="N91" s="93"/>
      <c r="O91" s="93"/>
      <c r="P91" s="93">
        <f t="shared" si="57"/>
        <v>16360000</v>
      </c>
      <c r="Q91" s="93">
        <f t="shared" si="58"/>
        <v>0</v>
      </c>
      <c r="R91" s="89">
        <f t="shared" si="59"/>
        <v>-96.827899350444596</v>
      </c>
      <c r="S91" s="89">
        <f t="shared" si="60"/>
        <v>0</v>
      </c>
      <c r="T91" s="89">
        <f t="shared" si="61"/>
        <v>95.689302216763167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11504000</v>
      </c>
      <c r="C93" s="93"/>
      <c r="D93" s="93"/>
      <c r="E93" s="93">
        <f t="shared" si="56"/>
        <v>11504000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560000</v>
      </c>
      <c r="C94" s="93"/>
      <c r="D94" s="93"/>
      <c r="E94" s="93">
        <f t="shared" si="56"/>
        <v>560000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1030000</v>
      </c>
      <c r="C96" s="122"/>
      <c r="D96" s="122"/>
      <c r="E96" s="122">
        <f t="shared" si="56"/>
        <v>1030000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30255000</v>
      </c>
      <c r="C114" s="128">
        <f t="shared" si="69"/>
        <v>-64000</v>
      </c>
      <c r="D114" s="128">
        <f t="shared" si="69"/>
        <v>0</v>
      </c>
      <c r="E114" s="128">
        <f t="shared" si="69"/>
        <v>30191000</v>
      </c>
      <c r="F114" s="128">
        <f t="shared" si="69"/>
        <v>0</v>
      </c>
      <c r="G114" s="128">
        <f t="shared" si="69"/>
        <v>0</v>
      </c>
      <c r="H114" s="128">
        <f t="shared" si="69"/>
        <v>15857000</v>
      </c>
      <c r="I114" s="128">
        <f t="shared" si="69"/>
        <v>0</v>
      </c>
      <c r="J114" s="128">
        <f t="shared" si="69"/>
        <v>503000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16360000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0.54188334271802852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30255000</v>
      </c>
      <c r="C115" s="130">
        <f t="shared" ref="C115:Q115" si="70">C87</f>
        <v>-64000</v>
      </c>
      <c r="D115" s="130">
        <f t="shared" si="70"/>
        <v>0</v>
      </c>
      <c r="E115" s="130">
        <f t="shared" si="70"/>
        <v>30191000</v>
      </c>
      <c r="F115" s="130">
        <f t="shared" si="70"/>
        <v>0</v>
      </c>
      <c r="G115" s="130">
        <f t="shared" si="70"/>
        <v>0</v>
      </c>
      <c r="H115" s="130">
        <f t="shared" si="70"/>
        <v>15857000</v>
      </c>
      <c r="I115" s="130">
        <f t="shared" si="70"/>
        <v>0</v>
      </c>
      <c r="J115" s="130">
        <f t="shared" si="70"/>
        <v>503000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16360000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0.54188334271802852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nECDjW3k96hvz6wzIx7ouaau3aO5vAHhz0d9N7qkHCDThJ1H9idfNnYGAv2IeGxBNJix+Ct5B1Kl1fTGXlql/Q==" saltValue="9mI/pg8ADxaM4Hh0CPgUU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1600000</v>
      </c>
      <c r="C10" s="93"/>
      <c r="D10" s="93"/>
      <c r="E10" s="93">
        <f t="shared" ref="E10:E16" si="0">$B10      +$C10      +$D10</f>
        <v>1600000</v>
      </c>
      <c r="F10" s="94">
        <v>1600000</v>
      </c>
      <c r="G10" s="95">
        <v>1600000</v>
      </c>
      <c r="H10" s="94">
        <v>277000</v>
      </c>
      <c r="I10" s="95">
        <v>276466</v>
      </c>
      <c r="J10" s="94">
        <v>666000</v>
      </c>
      <c r="K10" s="95">
        <v>666534</v>
      </c>
      <c r="L10" s="94"/>
      <c r="M10" s="95"/>
      <c r="N10" s="94"/>
      <c r="O10" s="95"/>
      <c r="P10" s="94">
        <f t="shared" ref="P10:P16" si="1">$H10      +$J10      +$L10      +$N10</f>
        <v>943000</v>
      </c>
      <c r="Q10" s="95">
        <f t="shared" ref="Q10:Q16" si="2">$I10      +$K10      +$M10      +$O10</f>
        <v>943000</v>
      </c>
      <c r="R10" s="48">
        <f t="shared" ref="R10:R16" si="3">IF(($H10      =0),0,((($J10      -$H10      )/$H10      )*100))</f>
        <v>140.4332129963899</v>
      </c>
      <c r="S10" s="49">
        <f t="shared" ref="S10:S16" si="4">IF(($I10      =0),0,((($K10      -$I10      )/$I10      )*100))</f>
        <v>141.09076703826148</v>
      </c>
      <c r="T10" s="48">
        <f t="shared" ref="T10:T15" si="5">IF(($E10      =0),0,(($P10      /$E10      )*100))</f>
        <v>58.9375</v>
      </c>
      <c r="U10" s="50">
        <f t="shared" ref="U10:U15" si="6">IF(($E10      =0),0,(($Q10      /$E10      )*100))</f>
        <v>58.9375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1000000</v>
      </c>
      <c r="C13" s="93"/>
      <c r="D13" s="93"/>
      <c r="E13" s="93">
        <f t="shared" si="0"/>
        <v>1000000</v>
      </c>
      <c r="F13" s="94">
        <v>1000000</v>
      </c>
      <c r="G13" s="95">
        <v>0</v>
      </c>
      <c r="H13" s="94"/>
      <c r="I13" s="95">
        <v>51188</v>
      </c>
      <c r="J13" s="94"/>
      <c r="K13" s="95">
        <v>-51188</v>
      </c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-200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2600000</v>
      </c>
      <c r="C16" s="96">
        <f>SUM(C9:C15)</f>
        <v>0</v>
      </c>
      <c r="D16" s="96"/>
      <c r="E16" s="96">
        <f t="shared" si="0"/>
        <v>2600000</v>
      </c>
      <c r="F16" s="97">
        <f t="shared" ref="F16:O16" si="7">SUM(F9:F15)</f>
        <v>2600000</v>
      </c>
      <c r="G16" s="98">
        <f t="shared" si="7"/>
        <v>1600000</v>
      </c>
      <c r="H16" s="97">
        <f t="shared" si="7"/>
        <v>277000</v>
      </c>
      <c r="I16" s="98">
        <f t="shared" si="7"/>
        <v>327654</v>
      </c>
      <c r="J16" s="97">
        <f t="shared" si="7"/>
        <v>666000</v>
      </c>
      <c r="K16" s="98">
        <f t="shared" si="7"/>
        <v>615346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943000</v>
      </c>
      <c r="Q16" s="98">
        <f t="shared" si="2"/>
        <v>943000</v>
      </c>
      <c r="R16" s="52">
        <f t="shared" si="3"/>
        <v>140.4332129963899</v>
      </c>
      <c r="S16" s="53">
        <f t="shared" si="4"/>
        <v>87.80359769757122</v>
      </c>
      <c r="T16" s="52">
        <f>IF((SUM($E9:$E13))=0,0,(P16/(SUM($E9:$E13))*100))</f>
        <v>36.269230769230774</v>
      </c>
      <c r="U16" s="54">
        <f>IF((SUM($E9:$E13))=0,0,(Q16/(SUM($E9:$E13))*100))</f>
        <v>36.269230769230774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1645000</v>
      </c>
      <c r="C33" s="93"/>
      <c r="D33" s="93"/>
      <c r="E33" s="93">
        <f>$B33      +$C33      +$D33</f>
        <v>1645000</v>
      </c>
      <c r="F33" s="94">
        <v>1645000</v>
      </c>
      <c r="G33" s="95">
        <v>1152000</v>
      </c>
      <c r="H33" s="94">
        <v>237000</v>
      </c>
      <c r="I33" s="95">
        <v>186124</v>
      </c>
      <c r="J33" s="94">
        <v>331000</v>
      </c>
      <c r="K33" s="95">
        <v>382132</v>
      </c>
      <c r="L33" s="94"/>
      <c r="M33" s="95"/>
      <c r="N33" s="94"/>
      <c r="O33" s="95"/>
      <c r="P33" s="94">
        <f>$H33      +$J33      +$L33      +$N33</f>
        <v>568000</v>
      </c>
      <c r="Q33" s="95">
        <f>$I33      +$K33      +$M33      +$O33</f>
        <v>568256</v>
      </c>
      <c r="R33" s="48">
        <f>IF(($H33      =0),0,((($J33      -$H33      )/$H33      )*100))</f>
        <v>39.662447257383967</v>
      </c>
      <c r="S33" s="49">
        <f>IF(($I33      =0),0,((($K33      -$I33      )/$I33      )*100))</f>
        <v>105.31043820248867</v>
      </c>
      <c r="T33" s="48">
        <f>IF(($E33      =0),0,(($P33      /$E33      )*100))</f>
        <v>34.528875379939208</v>
      </c>
      <c r="U33" s="50">
        <f>IF(($E33      =0),0,(($Q33      /$E33      )*100))</f>
        <v>34.544437689969605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1645000</v>
      </c>
      <c r="C34" s="96">
        <f>C33</f>
        <v>0</v>
      </c>
      <c r="D34" s="96"/>
      <c r="E34" s="96">
        <f>$B34      +$C34      +$D34</f>
        <v>1645000</v>
      </c>
      <c r="F34" s="97">
        <f t="shared" ref="F34:O34" si="17">F33</f>
        <v>1645000</v>
      </c>
      <c r="G34" s="98">
        <f t="shared" si="17"/>
        <v>1152000</v>
      </c>
      <c r="H34" s="97">
        <f t="shared" si="17"/>
        <v>237000</v>
      </c>
      <c r="I34" s="98">
        <f t="shared" si="17"/>
        <v>186124</v>
      </c>
      <c r="J34" s="97">
        <f t="shared" si="17"/>
        <v>331000</v>
      </c>
      <c r="K34" s="98">
        <f t="shared" si="17"/>
        <v>382132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568000</v>
      </c>
      <c r="Q34" s="98">
        <f>$I34      +$K34      +$M34      +$O34</f>
        <v>568256</v>
      </c>
      <c r="R34" s="52">
        <f>IF(($H34      =0),0,((($J34      -$H34      )/$H34      )*100))</f>
        <v>39.662447257383967</v>
      </c>
      <c r="S34" s="53">
        <f>IF(($I34      =0),0,((($K34      -$I34      )/$I34      )*100))</f>
        <v>105.31043820248867</v>
      </c>
      <c r="T34" s="52">
        <f>IF($E34   =0,0,($P34   /$E34   )*100)</f>
        <v>34.528875379939208</v>
      </c>
      <c r="U34" s="54">
        <f>IF($E34   =0,0,($Q34   /$E34   )*100)</f>
        <v>34.544437689969605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2925000</v>
      </c>
      <c r="C36" s="93"/>
      <c r="D36" s="93"/>
      <c r="E36" s="93">
        <f t="shared" ref="E36:E41" si="18">$B36      +$C36      +$D36</f>
        <v>2925000</v>
      </c>
      <c r="F36" s="94">
        <v>2000000</v>
      </c>
      <c r="G36" s="95">
        <v>2000000</v>
      </c>
      <c r="H36" s="94"/>
      <c r="I36" s="95"/>
      <c r="J36" s="94">
        <v>835000</v>
      </c>
      <c r="K36" s="95">
        <v>792538</v>
      </c>
      <c r="L36" s="94"/>
      <c r="M36" s="95"/>
      <c r="N36" s="94"/>
      <c r="O36" s="95"/>
      <c r="P36" s="94">
        <f t="shared" ref="P36:P41" si="19">$H36      +$J36      +$L36      +$N36</f>
        <v>835000</v>
      </c>
      <c r="Q36" s="95">
        <f t="shared" ref="Q36:Q41" si="20">$I36      +$K36      +$M36      +$O36</f>
        <v>792538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28.547008547008545</v>
      </c>
      <c r="U36" s="50">
        <f t="shared" ref="U36:U40" si="24">IF(($E36      =0),0,(($Q36      /$E36      )*100))</f>
        <v>27.09531623931624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2925000</v>
      </c>
      <c r="C41" s="96">
        <f>SUM(C36:C40)</f>
        <v>0</v>
      </c>
      <c r="D41" s="96"/>
      <c r="E41" s="96">
        <f t="shared" si="18"/>
        <v>2925000</v>
      </c>
      <c r="F41" s="97">
        <f t="shared" ref="F41:O41" si="25">SUM(F36:F40)</f>
        <v>2000000</v>
      </c>
      <c r="G41" s="98">
        <f t="shared" si="25"/>
        <v>2000000</v>
      </c>
      <c r="H41" s="97">
        <f t="shared" si="25"/>
        <v>0</v>
      </c>
      <c r="I41" s="98">
        <f t="shared" si="25"/>
        <v>0</v>
      </c>
      <c r="J41" s="97">
        <f t="shared" si="25"/>
        <v>835000</v>
      </c>
      <c r="K41" s="98">
        <f t="shared" si="25"/>
        <v>792538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835000</v>
      </c>
      <c r="Q41" s="98">
        <f t="shared" si="20"/>
        <v>792538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28.547008547008545</v>
      </c>
      <c r="U41" s="54">
        <f>IF((+$E36+$E39) =0,0,(Q41   /(+$E36+$E39) )*100)</f>
        <v>27.09531623931624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7170000</v>
      </c>
      <c r="C68" s="105">
        <f>SUM(C9:C15,C18:C24,C27:C30,C33,C36:C40,C43:C53,C56:C59,C62:C66)</f>
        <v>0</v>
      </c>
      <c r="D68" s="105"/>
      <c r="E68" s="105">
        <f t="shared" si="35"/>
        <v>7170000</v>
      </c>
      <c r="F68" s="106">
        <f t="shared" ref="F68:O68" si="43">SUM(F9:F15,F18:F24,F27:F30,F33,F36:F40,F43:F53,F56:F59,F62:F66)</f>
        <v>6245000</v>
      </c>
      <c r="G68" s="107">
        <f t="shared" si="43"/>
        <v>4752000</v>
      </c>
      <c r="H68" s="106">
        <f t="shared" si="43"/>
        <v>514000</v>
      </c>
      <c r="I68" s="107">
        <f t="shared" si="43"/>
        <v>513778</v>
      </c>
      <c r="J68" s="106">
        <f t="shared" si="43"/>
        <v>1832000</v>
      </c>
      <c r="K68" s="107">
        <f t="shared" si="43"/>
        <v>1790016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2346000</v>
      </c>
      <c r="Q68" s="107">
        <f t="shared" si="37"/>
        <v>2303794</v>
      </c>
      <c r="R68" s="61">
        <f t="shared" si="38"/>
        <v>256.42023346303506</v>
      </c>
      <c r="S68" s="62">
        <f t="shared" si="39"/>
        <v>248.40261747291632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32.719665271966527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32.131018131101811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25096000</v>
      </c>
      <c r="C70" s="93">
        <v>-44000</v>
      </c>
      <c r="D70" s="93"/>
      <c r="E70" s="93">
        <f>$B70      +$C70      +$D70</f>
        <v>25052000</v>
      </c>
      <c r="F70" s="94">
        <v>25052000</v>
      </c>
      <c r="G70" s="95">
        <v>22096000</v>
      </c>
      <c r="H70" s="94">
        <v>11896000</v>
      </c>
      <c r="I70" s="95">
        <v>11895957</v>
      </c>
      <c r="J70" s="94">
        <v>10200000</v>
      </c>
      <c r="K70" s="95">
        <v>10247301</v>
      </c>
      <c r="L70" s="94"/>
      <c r="M70" s="95"/>
      <c r="N70" s="94"/>
      <c r="O70" s="95"/>
      <c r="P70" s="94">
        <f>$H70      +$J70      +$L70      +$N70</f>
        <v>22096000</v>
      </c>
      <c r="Q70" s="95">
        <f>$I70      +$K70      +$M70      +$O70</f>
        <v>22143258</v>
      </c>
      <c r="R70" s="48">
        <f>IF(($H70      =0),0,((($J70      -$H70      )/$H70      )*100))</f>
        <v>-14.256893073301949</v>
      </c>
      <c r="S70" s="49">
        <f>IF(($I70      =0),0,((($K70      -$I70      )/$I70      )*100))</f>
        <v>-13.858960653606935</v>
      </c>
      <c r="T70" s="48">
        <f>IF(($E70      =0),0,(($P70      /$E70      )*100))</f>
        <v>88.200542870828684</v>
      </c>
      <c r="U70" s="50">
        <f>IF(($E70      =0),0,(($Q70      /$E70      )*100))</f>
        <v>88.389182500399173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25096000</v>
      </c>
      <c r="C72" s="102">
        <f>SUM(C70:C71)</f>
        <v>-44000</v>
      </c>
      <c r="D72" s="102"/>
      <c r="E72" s="102">
        <f>$B72      +$C72      +$D72</f>
        <v>25052000</v>
      </c>
      <c r="F72" s="103">
        <f t="shared" ref="F72:O72" si="44">SUM(F70:F71)</f>
        <v>25052000</v>
      </c>
      <c r="G72" s="104">
        <f t="shared" si="44"/>
        <v>22096000</v>
      </c>
      <c r="H72" s="103">
        <f t="shared" si="44"/>
        <v>11896000</v>
      </c>
      <c r="I72" s="104">
        <f t="shared" si="44"/>
        <v>11895957</v>
      </c>
      <c r="J72" s="103">
        <f t="shared" si="44"/>
        <v>10200000</v>
      </c>
      <c r="K72" s="104">
        <f t="shared" si="44"/>
        <v>10247301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22096000</v>
      </c>
      <c r="Q72" s="104">
        <f>$I72      +$K72      +$M72      +$O72</f>
        <v>22143258</v>
      </c>
      <c r="R72" s="57">
        <f>IF(($H72      =0),0,((($J72      -$H72      )/$H72      )*100))</f>
        <v>-14.256893073301949</v>
      </c>
      <c r="S72" s="58">
        <f>IF(($I72      =0),0,((($K72      -$I72      )/$I72      )*100))</f>
        <v>-13.858960653606935</v>
      </c>
      <c r="T72" s="57">
        <f>IF(($E70      =0),0,(($P70      /$E70      )*100))</f>
        <v>88.200542870828684</v>
      </c>
      <c r="U72" s="59">
        <f>IF($E70   =0,0,($Q70   /$E70 )*100)</f>
        <v>88.389182500399173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25096000</v>
      </c>
      <c r="C73" s="105">
        <f>SUM(C70:C71)</f>
        <v>-44000</v>
      </c>
      <c r="D73" s="105"/>
      <c r="E73" s="105">
        <f>$B73      +$C73      +$D73</f>
        <v>25052000</v>
      </c>
      <c r="F73" s="106">
        <f t="shared" ref="F73:O73" si="45">SUM(F70:F71)</f>
        <v>25052000</v>
      </c>
      <c r="G73" s="107">
        <f t="shared" si="45"/>
        <v>22096000</v>
      </c>
      <c r="H73" s="106">
        <f t="shared" si="45"/>
        <v>11896000</v>
      </c>
      <c r="I73" s="107">
        <f t="shared" si="45"/>
        <v>11895957</v>
      </c>
      <c r="J73" s="106">
        <f t="shared" si="45"/>
        <v>10200000</v>
      </c>
      <c r="K73" s="107">
        <f t="shared" si="45"/>
        <v>10247301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22096000</v>
      </c>
      <c r="Q73" s="107">
        <f>$I73      +$K73      +$M73      +$O73</f>
        <v>22143258</v>
      </c>
      <c r="R73" s="61">
        <f>IF(($H73      =0),0,((($J73      -$H73      )/$H73      )*100))</f>
        <v>-14.256893073301949</v>
      </c>
      <c r="S73" s="62">
        <f>IF(($I73      =0),0,((($K73      -$I73      )/$I73      )*100))</f>
        <v>-13.858960653606935</v>
      </c>
      <c r="T73" s="61">
        <f>IF(($E70      =0),0,(($P70      /$E70      )*100))</f>
        <v>88.200542870828684</v>
      </c>
      <c r="U73" s="65">
        <f>IF($E70   =0,0,($Q70   /$E70 )*100)</f>
        <v>88.389182500399173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32266000</v>
      </c>
      <c r="C74" s="105">
        <f>SUM(C9:C15,C18:C24,C27:C30,C33,C36:C40,C43:C53,C56:C59,C62:C66,C70:C71)</f>
        <v>-44000</v>
      </c>
      <c r="D74" s="105"/>
      <c r="E74" s="105">
        <f>$B74      +$C74      +$D74</f>
        <v>32222000</v>
      </c>
      <c r="F74" s="106">
        <f t="shared" ref="F74:O74" si="46">SUM(F9:F15,F18:F24,F27:F30,F33,F36:F40,F43:F53,F56:F59,F62:F66,F70:F71)</f>
        <v>31297000</v>
      </c>
      <c r="G74" s="107">
        <f t="shared" si="46"/>
        <v>26848000</v>
      </c>
      <c r="H74" s="106">
        <f t="shared" si="46"/>
        <v>12410000</v>
      </c>
      <c r="I74" s="107">
        <f t="shared" si="46"/>
        <v>12409735</v>
      </c>
      <c r="J74" s="106">
        <f t="shared" si="46"/>
        <v>12032000</v>
      </c>
      <c r="K74" s="107">
        <f t="shared" si="46"/>
        <v>12037317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24442000</v>
      </c>
      <c r="Q74" s="107">
        <f>$I74      +$K74      +$M74      +$O74</f>
        <v>24447052</v>
      </c>
      <c r="R74" s="61">
        <f>IF(($H74      =0),0,((($J74      -$H74      )/$H74      )*100))</f>
        <v>-3.0459307010475425</v>
      </c>
      <c r="S74" s="62">
        <f>IF(($I74      =0),0,((($K74      -$I74      )/$I74      )*100))</f>
        <v>-3.0010149290053332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75.855005896592388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75.870684625411215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14894000</v>
      </c>
      <c r="C87" s="119">
        <f t="shared" si="55"/>
        <v>127000</v>
      </c>
      <c r="D87" s="119">
        <f t="shared" si="55"/>
        <v>0</v>
      </c>
      <c r="E87" s="119">
        <f t="shared" si="55"/>
        <v>15021000</v>
      </c>
      <c r="F87" s="119">
        <f t="shared" si="55"/>
        <v>0</v>
      </c>
      <c r="G87" s="119">
        <f t="shared" si="55"/>
        <v>0</v>
      </c>
      <c r="H87" s="119">
        <f t="shared" si="55"/>
        <v>3590000</v>
      </c>
      <c r="I87" s="119">
        <f t="shared" si="55"/>
        <v>0</v>
      </c>
      <c r="J87" s="119">
        <f t="shared" si="55"/>
        <v>103000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3693000</v>
      </c>
      <c r="Q87" s="120">
        <f t="shared" si="55"/>
        <v>0</v>
      </c>
      <c r="R87" s="85">
        <f t="shared" si="55"/>
        <v>-97.130919220055716</v>
      </c>
      <c r="S87" s="85">
        <f t="shared" si="55"/>
        <v>0</v>
      </c>
      <c r="T87" s="86">
        <f>IF(SUM($E88:$E96) =0,0,(P87   /SUM($E88:$E96) )*100)</f>
        <v>24.585580187737168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3999000</v>
      </c>
      <c r="C91" s="93">
        <v>27000</v>
      </c>
      <c r="D91" s="93"/>
      <c r="E91" s="93">
        <f t="shared" si="56"/>
        <v>4026000</v>
      </c>
      <c r="F91" s="93">
        <v>0</v>
      </c>
      <c r="G91" s="93">
        <v>0</v>
      </c>
      <c r="H91" s="93">
        <v>3590000</v>
      </c>
      <c r="I91" s="93"/>
      <c r="J91" s="93">
        <v>103000</v>
      </c>
      <c r="K91" s="93"/>
      <c r="L91" s="93"/>
      <c r="M91" s="93"/>
      <c r="N91" s="93"/>
      <c r="O91" s="93"/>
      <c r="P91" s="93">
        <f t="shared" si="57"/>
        <v>3693000</v>
      </c>
      <c r="Q91" s="93">
        <f t="shared" si="58"/>
        <v>0</v>
      </c>
      <c r="R91" s="89">
        <f t="shared" si="59"/>
        <v>-97.130919220055716</v>
      </c>
      <c r="S91" s="89">
        <f t="shared" si="60"/>
        <v>0</v>
      </c>
      <c r="T91" s="89">
        <f t="shared" si="61"/>
        <v>91.728763040238448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10857000</v>
      </c>
      <c r="C93" s="93"/>
      <c r="D93" s="93"/>
      <c r="E93" s="93">
        <f t="shared" si="56"/>
        <v>10857000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38000</v>
      </c>
      <c r="C94" s="93"/>
      <c r="D94" s="93"/>
      <c r="E94" s="93">
        <f t="shared" si="56"/>
        <v>38000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>
        <v>100000</v>
      </c>
      <c r="D96" s="122"/>
      <c r="E96" s="122">
        <f t="shared" si="56"/>
        <v>100000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14894000</v>
      </c>
      <c r="C114" s="128">
        <f t="shared" si="69"/>
        <v>127000</v>
      </c>
      <c r="D114" s="128">
        <f t="shared" si="69"/>
        <v>0</v>
      </c>
      <c r="E114" s="128">
        <f t="shared" si="69"/>
        <v>15021000</v>
      </c>
      <c r="F114" s="128">
        <f t="shared" si="69"/>
        <v>0</v>
      </c>
      <c r="G114" s="128">
        <f t="shared" si="69"/>
        <v>0</v>
      </c>
      <c r="H114" s="128">
        <f t="shared" si="69"/>
        <v>3590000</v>
      </c>
      <c r="I114" s="128">
        <f t="shared" si="69"/>
        <v>0</v>
      </c>
      <c r="J114" s="128">
        <f t="shared" si="69"/>
        <v>103000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3693000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0.24585580187737169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14894000</v>
      </c>
      <c r="C115" s="130">
        <f t="shared" ref="C115:Q115" si="70">C87</f>
        <v>127000</v>
      </c>
      <c r="D115" s="130">
        <f t="shared" si="70"/>
        <v>0</v>
      </c>
      <c r="E115" s="130">
        <f t="shared" si="70"/>
        <v>15021000</v>
      </c>
      <c r="F115" s="130">
        <f t="shared" si="70"/>
        <v>0</v>
      </c>
      <c r="G115" s="130">
        <f t="shared" si="70"/>
        <v>0</v>
      </c>
      <c r="H115" s="130">
        <f t="shared" si="70"/>
        <v>3590000</v>
      </c>
      <c r="I115" s="130">
        <f t="shared" si="70"/>
        <v>0</v>
      </c>
      <c r="J115" s="130">
        <f t="shared" si="70"/>
        <v>103000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3693000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0.24585580187737169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0uMyucgoUqRRv5WJ98r7FUtOYMbL08wK2TJ39GBtIFaEW8xb53V1Af/XkEUGN6rjI02rZEnZ6Kc+JaMRy2vGOg==" saltValue="TaRqkeyxce+DGeTnTctLS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1000000</v>
      </c>
      <c r="C10" s="93"/>
      <c r="D10" s="93"/>
      <c r="E10" s="93">
        <f t="shared" ref="E10:E16" si="0">$B10      +$C10      +$D10</f>
        <v>1000000</v>
      </c>
      <c r="F10" s="94">
        <v>1000000</v>
      </c>
      <c r="G10" s="95">
        <v>1000000</v>
      </c>
      <c r="H10" s="94">
        <v>417000</v>
      </c>
      <c r="I10" s="95">
        <v>144164</v>
      </c>
      <c r="J10" s="94">
        <v>287000</v>
      </c>
      <c r="K10" s="95">
        <v>560142</v>
      </c>
      <c r="L10" s="94"/>
      <c r="M10" s="95"/>
      <c r="N10" s="94"/>
      <c r="O10" s="95"/>
      <c r="P10" s="94">
        <f t="shared" ref="P10:P16" si="1">$H10      +$J10      +$L10      +$N10</f>
        <v>704000</v>
      </c>
      <c r="Q10" s="95">
        <f t="shared" ref="Q10:Q16" si="2">$I10      +$K10      +$M10      +$O10</f>
        <v>704306</v>
      </c>
      <c r="R10" s="48">
        <f t="shared" ref="R10:R16" si="3">IF(($H10      =0),0,((($J10      -$H10      )/$H10      )*100))</f>
        <v>-31.175059952038371</v>
      </c>
      <c r="S10" s="49">
        <f t="shared" ref="S10:S16" si="4">IF(($I10      =0),0,((($K10      -$I10      )/$I10      )*100))</f>
        <v>288.54499042756856</v>
      </c>
      <c r="T10" s="48">
        <f t="shared" ref="T10:T15" si="5">IF(($E10      =0),0,(($P10      /$E10      )*100))</f>
        <v>70.399999999999991</v>
      </c>
      <c r="U10" s="50">
        <f t="shared" ref="U10:U15" si="6">IF(($E10      =0),0,(($Q10      /$E10      )*100))</f>
        <v>70.430599999999998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1000000</v>
      </c>
      <c r="C16" s="96">
        <f>SUM(C9:C15)</f>
        <v>0</v>
      </c>
      <c r="D16" s="96"/>
      <c r="E16" s="96">
        <f t="shared" si="0"/>
        <v>1000000</v>
      </c>
      <c r="F16" s="97">
        <f t="shared" ref="F16:O16" si="7">SUM(F9:F15)</f>
        <v>1000000</v>
      </c>
      <c r="G16" s="98">
        <f t="shared" si="7"/>
        <v>1000000</v>
      </c>
      <c r="H16" s="97">
        <f t="shared" si="7"/>
        <v>417000</v>
      </c>
      <c r="I16" s="98">
        <f t="shared" si="7"/>
        <v>144164</v>
      </c>
      <c r="J16" s="97">
        <f t="shared" si="7"/>
        <v>287000</v>
      </c>
      <c r="K16" s="98">
        <f t="shared" si="7"/>
        <v>560142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704000</v>
      </c>
      <c r="Q16" s="98">
        <f t="shared" si="2"/>
        <v>704306</v>
      </c>
      <c r="R16" s="52">
        <f t="shared" si="3"/>
        <v>-31.175059952038371</v>
      </c>
      <c r="S16" s="53">
        <f t="shared" si="4"/>
        <v>288.54499042756856</v>
      </c>
      <c r="T16" s="52">
        <f>IF((SUM($E9:$E13))=0,0,(P16/(SUM($E9:$E13))*100))</f>
        <v>70.399999999999991</v>
      </c>
      <c r="U16" s="54">
        <f>IF((SUM($E9:$E13))=0,0,(Q16/(SUM($E9:$E13))*100))</f>
        <v>70.430599999999998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2403000</v>
      </c>
      <c r="C20" s="93"/>
      <c r="D20" s="93"/>
      <c r="E20" s="93">
        <f t="shared" si="8"/>
        <v>2403000</v>
      </c>
      <c r="F20" s="94">
        <v>2403000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2403000</v>
      </c>
      <c r="C25" s="96">
        <f>SUM(C18:C24)</f>
        <v>0</v>
      </c>
      <c r="D25" s="96"/>
      <c r="E25" s="96">
        <f t="shared" si="8"/>
        <v>2403000</v>
      </c>
      <c r="F25" s="97">
        <f t="shared" ref="F25:O25" si="15">SUM(F18:F24)</f>
        <v>2403000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3018000</v>
      </c>
      <c r="C30" s="93"/>
      <c r="D30" s="93"/>
      <c r="E30" s="93">
        <f>$B30      +$C30      +$D30</f>
        <v>3018000</v>
      </c>
      <c r="F30" s="94">
        <v>3018000</v>
      </c>
      <c r="G30" s="95">
        <v>2113000</v>
      </c>
      <c r="H30" s="94">
        <v>310000</v>
      </c>
      <c r="I30" s="95">
        <v>25514</v>
      </c>
      <c r="J30" s="94">
        <v>1194000</v>
      </c>
      <c r="K30" s="95">
        <v>1168819</v>
      </c>
      <c r="L30" s="94"/>
      <c r="M30" s="95"/>
      <c r="N30" s="94"/>
      <c r="O30" s="95"/>
      <c r="P30" s="94">
        <f>$H30      +$J30      +$L30      +$N30</f>
        <v>1504000</v>
      </c>
      <c r="Q30" s="95">
        <f>$I30      +$K30      +$M30      +$O30</f>
        <v>1194333</v>
      </c>
      <c r="R30" s="48">
        <f>IF(($H30      =0),0,((($J30      -$H30      )/$H30      )*100))</f>
        <v>285.16129032258061</v>
      </c>
      <c r="S30" s="49">
        <f>IF(($I30      =0),0,((($K30      -$I30      )/$I30      )*100))</f>
        <v>4481.0888139844792</v>
      </c>
      <c r="T30" s="48">
        <f>IF(($E30      =0),0,(($P30      /$E30      )*100))</f>
        <v>49.834327369118618</v>
      </c>
      <c r="U30" s="50">
        <f>IF(($E30      =0),0,(($Q30      /$E30      )*100))</f>
        <v>39.573658051689861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3018000</v>
      </c>
      <c r="C31" s="96">
        <f>SUM(C27:C30)</f>
        <v>0</v>
      </c>
      <c r="D31" s="96"/>
      <c r="E31" s="96">
        <f>$B31      +$C31      +$D31</f>
        <v>3018000</v>
      </c>
      <c r="F31" s="97">
        <f t="shared" ref="F31:O31" si="16">SUM(F27:F30)</f>
        <v>3018000</v>
      </c>
      <c r="G31" s="98">
        <f t="shared" si="16"/>
        <v>2113000</v>
      </c>
      <c r="H31" s="97">
        <f t="shared" si="16"/>
        <v>310000</v>
      </c>
      <c r="I31" s="98">
        <f t="shared" si="16"/>
        <v>25514</v>
      </c>
      <c r="J31" s="97">
        <f t="shared" si="16"/>
        <v>1194000</v>
      </c>
      <c r="K31" s="98">
        <f t="shared" si="16"/>
        <v>1168819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1504000</v>
      </c>
      <c r="Q31" s="98">
        <f>$I31      +$K31      +$M31      +$O31</f>
        <v>1194333</v>
      </c>
      <c r="R31" s="52">
        <f>IF(($H31      =0),0,((($J31      -$H31      )/$H31      )*100))</f>
        <v>285.16129032258061</v>
      </c>
      <c r="S31" s="53">
        <f>IF(($I31      =0),0,((($K31      -$I31      )/$I31      )*100))</f>
        <v>4481.0888139844792</v>
      </c>
      <c r="T31" s="52">
        <f>IF($E31   =0,0,($P31   /$E31   )*100)</f>
        <v>49.834327369118618</v>
      </c>
      <c r="U31" s="54">
        <f>IF($E31   =0,0,($Q31   /$E31   )*100)</f>
        <v>39.573658051689861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1249000</v>
      </c>
      <c r="C33" s="93"/>
      <c r="D33" s="93"/>
      <c r="E33" s="93">
        <f>$B33      +$C33      +$D33</f>
        <v>1249000</v>
      </c>
      <c r="F33" s="94">
        <v>1249000</v>
      </c>
      <c r="G33" s="95">
        <v>875000</v>
      </c>
      <c r="H33" s="94">
        <v>313000</v>
      </c>
      <c r="I33" s="95">
        <v>302773</v>
      </c>
      <c r="J33" s="94">
        <v>249000</v>
      </c>
      <c r="K33" s="95">
        <v>397227</v>
      </c>
      <c r="L33" s="94"/>
      <c r="M33" s="95"/>
      <c r="N33" s="94"/>
      <c r="O33" s="95"/>
      <c r="P33" s="94">
        <f>$H33      +$J33      +$L33      +$N33</f>
        <v>562000</v>
      </c>
      <c r="Q33" s="95">
        <f>$I33      +$K33      +$M33      +$O33</f>
        <v>700000</v>
      </c>
      <c r="R33" s="48">
        <f>IF(($H33      =0),0,((($J33      -$H33      )/$H33      )*100))</f>
        <v>-20.447284345047922</v>
      </c>
      <c r="S33" s="49">
        <f>IF(($I33      =0),0,((($K33      -$I33      )/$I33      )*100))</f>
        <v>31.196308785790016</v>
      </c>
      <c r="T33" s="48">
        <f>IF(($E33      =0),0,(($P33      /$E33      )*100))</f>
        <v>44.995996797437947</v>
      </c>
      <c r="U33" s="50">
        <f>IF(($E33      =0),0,(($Q33      /$E33      )*100))</f>
        <v>56.044835868694953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1249000</v>
      </c>
      <c r="C34" s="96">
        <f>C33</f>
        <v>0</v>
      </c>
      <c r="D34" s="96"/>
      <c r="E34" s="96">
        <f>$B34      +$C34      +$D34</f>
        <v>1249000</v>
      </c>
      <c r="F34" s="97">
        <f t="shared" ref="F34:O34" si="17">F33</f>
        <v>1249000</v>
      </c>
      <c r="G34" s="98">
        <f t="shared" si="17"/>
        <v>875000</v>
      </c>
      <c r="H34" s="97">
        <f t="shared" si="17"/>
        <v>313000</v>
      </c>
      <c r="I34" s="98">
        <f t="shared" si="17"/>
        <v>302773</v>
      </c>
      <c r="J34" s="97">
        <f t="shared" si="17"/>
        <v>249000</v>
      </c>
      <c r="K34" s="98">
        <f t="shared" si="17"/>
        <v>397227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562000</v>
      </c>
      <c r="Q34" s="98">
        <f>$I34      +$K34      +$M34      +$O34</f>
        <v>700000</v>
      </c>
      <c r="R34" s="52">
        <f>IF(($H34      =0),0,((($J34      -$H34      )/$H34      )*100))</f>
        <v>-20.447284345047922</v>
      </c>
      <c r="S34" s="53">
        <f>IF(($I34      =0),0,((($K34      -$I34      )/$I34      )*100))</f>
        <v>31.196308785790016</v>
      </c>
      <c r="T34" s="52">
        <f>IF($E34   =0,0,($P34   /$E34   )*100)</f>
        <v>44.995996797437947</v>
      </c>
      <c r="U34" s="54">
        <f>IF($E34   =0,0,($Q34   /$E34   )*100)</f>
        <v>56.044835868694953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7670000</v>
      </c>
      <c r="C68" s="105">
        <f>SUM(C9:C15,C18:C24,C27:C30,C33,C36:C40,C43:C53,C56:C59,C62:C66)</f>
        <v>0</v>
      </c>
      <c r="D68" s="105"/>
      <c r="E68" s="105">
        <f t="shared" si="35"/>
        <v>7670000</v>
      </c>
      <c r="F68" s="106">
        <f t="shared" ref="F68:O68" si="43">SUM(F9:F15,F18:F24,F27:F30,F33,F36:F40,F43:F53,F56:F59,F62:F66)</f>
        <v>7670000</v>
      </c>
      <c r="G68" s="107">
        <f t="shared" si="43"/>
        <v>3988000</v>
      </c>
      <c r="H68" s="106">
        <f t="shared" si="43"/>
        <v>1040000</v>
      </c>
      <c r="I68" s="107">
        <f t="shared" si="43"/>
        <v>472451</v>
      </c>
      <c r="J68" s="106">
        <f t="shared" si="43"/>
        <v>1730000</v>
      </c>
      <c r="K68" s="107">
        <f t="shared" si="43"/>
        <v>2126188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2770000</v>
      </c>
      <c r="Q68" s="107">
        <f t="shared" si="37"/>
        <v>2598639</v>
      </c>
      <c r="R68" s="61">
        <f t="shared" si="38"/>
        <v>66.34615384615384</v>
      </c>
      <c r="S68" s="62">
        <f t="shared" si="39"/>
        <v>350.0335484526438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52.591608126067968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49.338124169356369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7670000</v>
      </c>
      <c r="C74" s="105">
        <f>SUM(C9:C15,C18:C24,C27:C30,C33,C36:C40,C43:C53,C56:C59,C62:C66,C70:C71)</f>
        <v>0</v>
      </c>
      <c r="D74" s="105"/>
      <c r="E74" s="105">
        <f>$B74      +$C74      +$D74</f>
        <v>7670000</v>
      </c>
      <c r="F74" s="106">
        <f t="shared" ref="F74:O74" si="46">SUM(F9:F15,F18:F24,F27:F30,F33,F36:F40,F43:F53,F56:F59,F62:F66,F70:F71)</f>
        <v>7670000</v>
      </c>
      <c r="G74" s="107">
        <f t="shared" si="46"/>
        <v>3988000</v>
      </c>
      <c r="H74" s="106">
        <f t="shared" si="46"/>
        <v>1040000</v>
      </c>
      <c r="I74" s="107">
        <f t="shared" si="46"/>
        <v>472451</v>
      </c>
      <c r="J74" s="106">
        <f t="shared" si="46"/>
        <v>1730000</v>
      </c>
      <c r="K74" s="107">
        <f t="shared" si="46"/>
        <v>2126188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2770000</v>
      </c>
      <c r="Q74" s="107">
        <f>$I74      +$K74      +$M74      +$O74</f>
        <v>2598639</v>
      </c>
      <c r="R74" s="61">
        <f>IF(($H74      =0),0,((($J74      -$H74      )/$H74      )*100))</f>
        <v>66.34615384615384</v>
      </c>
      <c r="S74" s="62">
        <f>IF(($I74      =0),0,((($K74      -$I74      )/$I74      )*100))</f>
        <v>350.0335484526438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52.591608126067968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49.338124169356369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3715000</v>
      </c>
      <c r="C87" s="119">
        <f t="shared" si="55"/>
        <v>800000</v>
      </c>
      <c r="D87" s="119">
        <f t="shared" si="55"/>
        <v>0</v>
      </c>
      <c r="E87" s="119">
        <f t="shared" si="55"/>
        <v>4515000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2715000</v>
      </c>
      <c r="C94" s="93">
        <v>800000</v>
      </c>
      <c r="D94" s="93"/>
      <c r="E94" s="93">
        <f t="shared" si="56"/>
        <v>3515000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1000000</v>
      </c>
      <c r="C96" s="122"/>
      <c r="D96" s="122"/>
      <c r="E96" s="122">
        <f t="shared" si="56"/>
        <v>1000000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3715000</v>
      </c>
      <c r="C114" s="128">
        <f t="shared" si="69"/>
        <v>800000</v>
      </c>
      <c r="D114" s="128">
        <f t="shared" si="69"/>
        <v>0</v>
      </c>
      <c r="E114" s="128">
        <f t="shared" si="69"/>
        <v>4515000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3715000</v>
      </c>
      <c r="C115" s="130">
        <f t="shared" ref="C115:Q115" si="70">C87</f>
        <v>800000</v>
      </c>
      <c r="D115" s="130">
        <f t="shared" si="70"/>
        <v>0</v>
      </c>
      <c r="E115" s="130">
        <f t="shared" si="70"/>
        <v>4515000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kmKnbeWpBIUhulT4xE3wsfcxJu8kgsiho50KehJ/thi0RpiEv3rEPAsvg7temUZxQ5eeSvEGpcunuJLk/nHRQQ==" saltValue="jm5hFLK6MBjzWuHAvgoqQ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307000</v>
      </c>
      <c r="I10" s="95">
        <v>307302</v>
      </c>
      <c r="J10" s="94">
        <v>593000</v>
      </c>
      <c r="K10" s="95">
        <v>652714</v>
      </c>
      <c r="L10" s="94"/>
      <c r="M10" s="95"/>
      <c r="N10" s="94"/>
      <c r="O10" s="95"/>
      <c r="P10" s="94">
        <f t="shared" ref="P10:P16" si="1">$H10      +$J10      +$L10      +$N10</f>
        <v>900000</v>
      </c>
      <c r="Q10" s="95">
        <f t="shared" ref="Q10:Q16" si="2">$I10      +$K10      +$M10      +$O10</f>
        <v>960016</v>
      </c>
      <c r="R10" s="48">
        <f t="shared" ref="R10:R16" si="3">IF(($H10      =0),0,((($J10      -$H10      )/$H10      )*100))</f>
        <v>93.159609120521168</v>
      </c>
      <c r="S10" s="49">
        <f t="shared" ref="S10:S16" si="4">IF(($I10      =0),0,((($K10      -$I10      )/$I10      )*100))</f>
        <v>112.40148127900243</v>
      </c>
      <c r="T10" s="48">
        <f t="shared" ref="T10:T15" si="5">IF(($E10      =0),0,(($P10      /$E10      )*100))</f>
        <v>50</v>
      </c>
      <c r="U10" s="50">
        <f t="shared" ref="U10:U15" si="6">IF(($E10      =0),0,(($Q10      /$E10      )*100))</f>
        <v>53.33422222222223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1800000</v>
      </c>
      <c r="C16" s="96">
        <f>SUM(C9:C15)</f>
        <v>0</v>
      </c>
      <c r="D16" s="96"/>
      <c r="E16" s="96">
        <f t="shared" si="0"/>
        <v>1800000</v>
      </c>
      <c r="F16" s="97">
        <f t="shared" ref="F16:O16" si="7">SUM(F9:F15)</f>
        <v>1800000</v>
      </c>
      <c r="G16" s="98">
        <f t="shared" si="7"/>
        <v>1800000</v>
      </c>
      <c r="H16" s="97">
        <f t="shared" si="7"/>
        <v>307000</v>
      </c>
      <c r="I16" s="98">
        <f t="shared" si="7"/>
        <v>307302</v>
      </c>
      <c r="J16" s="97">
        <f t="shared" si="7"/>
        <v>593000</v>
      </c>
      <c r="K16" s="98">
        <f t="shared" si="7"/>
        <v>652714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900000</v>
      </c>
      <c r="Q16" s="98">
        <f t="shared" si="2"/>
        <v>960016</v>
      </c>
      <c r="R16" s="52">
        <f t="shared" si="3"/>
        <v>93.159609120521168</v>
      </c>
      <c r="S16" s="53">
        <f t="shared" si="4"/>
        <v>112.40148127900243</v>
      </c>
      <c r="T16" s="52">
        <f>IF((SUM($E9:$E13))=0,0,(P16/(SUM($E9:$E13))*100))</f>
        <v>50</v>
      </c>
      <c r="U16" s="54">
        <f>IF((SUM($E9:$E13))=0,0,(Q16/(SUM($E9:$E13))*100))</f>
        <v>53.33422222222223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1563000</v>
      </c>
      <c r="C33" s="93"/>
      <c r="D33" s="93"/>
      <c r="E33" s="93">
        <f>$B33      +$C33      +$D33</f>
        <v>1563000</v>
      </c>
      <c r="F33" s="94">
        <v>1563000</v>
      </c>
      <c r="G33" s="95">
        <v>1095000</v>
      </c>
      <c r="H33" s="94">
        <v>190000</v>
      </c>
      <c r="I33" s="95">
        <v>189480</v>
      </c>
      <c r="J33" s="94">
        <v>431000</v>
      </c>
      <c r="K33" s="95">
        <v>625655</v>
      </c>
      <c r="L33" s="94"/>
      <c r="M33" s="95"/>
      <c r="N33" s="94"/>
      <c r="O33" s="95"/>
      <c r="P33" s="94">
        <f>$H33      +$J33      +$L33      +$N33</f>
        <v>621000</v>
      </c>
      <c r="Q33" s="95">
        <f>$I33      +$K33      +$M33      +$O33</f>
        <v>815135</v>
      </c>
      <c r="R33" s="48">
        <f>IF(($H33      =0),0,((($J33      -$H33      )/$H33      )*100))</f>
        <v>126.84210526315789</v>
      </c>
      <c r="S33" s="49">
        <f>IF(($I33      =0),0,((($K33      -$I33      )/$I33      )*100))</f>
        <v>230.19579902892127</v>
      </c>
      <c r="T33" s="48">
        <f>IF(($E33      =0),0,(($P33      /$E33      )*100))</f>
        <v>39.731285988483684</v>
      </c>
      <c r="U33" s="50">
        <f>IF(($E33      =0),0,(($Q33      /$E33      )*100))</f>
        <v>52.151951375559825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1563000</v>
      </c>
      <c r="C34" s="96">
        <f>C33</f>
        <v>0</v>
      </c>
      <c r="D34" s="96"/>
      <c r="E34" s="96">
        <f>$B34      +$C34      +$D34</f>
        <v>1563000</v>
      </c>
      <c r="F34" s="97">
        <f t="shared" ref="F34:O34" si="17">F33</f>
        <v>1563000</v>
      </c>
      <c r="G34" s="98">
        <f t="shared" si="17"/>
        <v>1095000</v>
      </c>
      <c r="H34" s="97">
        <f t="shared" si="17"/>
        <v>190000</v>
      </c>
      <c r="I34" s="98">
        <f t="shared" si="17"/>
        <v>189480</v>
      </c>
      <c r="J34" s="97">
        <f t="shared" si="17"/>
        <v>431000</v>
      </c>
      <c r="K34" s="98">
        <f t="shared" si="17"/>
        <v>625655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621000</v>
      </c>
      <c r="Q34" s="98">
        <f>$I34      +$K34      +$M34      +$O34</f>
        <v>815135</v>
      </c>
      <c r="R34" s="52">
        <f>IF(($H34      =0),0,((($J34      -$H34      )/$H34      )*100))</f>
        <v>126.84210526315789</v>
      </c>
      <c r="S34" s="53">
        <f>IF(($I34      =0),0,((($K34      -$I34      )/$I34      )*100))</f>
        <v>230.19579902892127</v>
      </c>
      <c r="T34" s="52">
        <f>IF($E34   =0,0,($P34   /$E34   )*100)</f>
        <v>39.731285988483684</v>
      </c>
      <c r="U34" s="54">
        <f>IF($E34   =0,0,($Q34   /$E34   )*100)</f>
        <v>52.151951375559825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5913000</v>
      </c>
      <c r="C36" s="93"/>
      <c r="D36" s="93"/>
      <c r="E36" s="93">
        <f t="shared" ref="E36:E41" si="18">$B36      +$C36      +$D36</f>
        <v>5913000</v>
      </c>
      <c r="F36" s="94">
        <v>5913000</v>
      </c>
      <c r="G36" s="95">
        <v>3913000</v>
      </c>
      <c r="H36" s="94">
        <v>329000</v>
      </c>
      <c r="I36" s="95"/>
      <c r="J36" s="94">
        <v>329000</v>
      </c>
      <c r="K36" s="95"/>
      <c r="L36" s="94"/>
      <c r="M36" s="95"/>
      <c r="N36" s="94"/>
      <c r="O36" s="95"/>
      <c r="P36" s="94">
        <f t="shared" ref="P36:P41" si="19">$H36      +$J36      +$L36      +$N36</f>
        <v>658000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11.128023000169119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4649000</v>
      </c>
      <c r="C37" s="93"/>
      <c r="D37" s="93"/>
      <c r="E37" s="93">
        <f t="shared" si="18"/>
        <v>4649000</v>
      </c>
      <c r="F37" s="94">
        <v>4649000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10562000</v>
      </c>
      <c r="C41" s="96">
        <f>SUM(C36:C40)</f>
        <v>0</v>
      </c>
      <c r="D41" s="96"/>
      <c r="E41" s="96">
        <f t="shared" si="18"/>
        <v>10562000</v>
      </c>
      <c r="F41" s="97">
        <f t="shared" ref="F41:O41" si="25">SUM(F36:F40)</f>
        <v>10562000</v>
      </c>
      <c r="G41" s="98">
        <f t="shared" si="25"/>
        <v>3913000</v>
      </c>
      <c r="H41" s="97">
        <f t="shared" si="25"/>
        <v>329000</v>
      </c>
      <c r="I41" s="98">
        <f t="shared" si="25"/>
        <v>0</v>
      </c>
      <c r="J41" s="97">
        <f t="shared" si="25"/>
        <v>329000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658000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11.128023000169119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5000000</v>
      </c>
      <c r="C52" s="93"/>
      <c r="D52" s="93"/>
      <c r="E52" s="93">
        <f t="shared" si="26"/>
        <v>5000000</v>
      </c>
      <c r="F52" s="94">
        <v>5000000</v>
      </c>
      <c r="G52" s="95">
        <v>2700000</v>
      </c>
      <c r="H52" s="94"/>
      <c r="I52" s="95">
        <v>9430</v>
      </c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9430</v>
      </c>
      <c r="R52" s="48">
        <f t="shared" si="29"/>
        <v>0</v>
      </c>
      <c r="S52" s="49">
        <f t="shared" si="30"/>
        <v>-100</v>
      </c>
      <c r="T52" s="48">
        <f t="shared" si="31"/>
        <v>0</v>
      </c>
      <c r="U52" s="50">
        <f t="shared" si="32"/>
        <v>0.18860000000000002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5000000</v>
      </c>
      <c r="C54" s="96">
        <f>SUM(C43:C53)</f>
        <v>0</v>
      </c>
      <c r="D54" s="96"/>
      <c r="E54" s="96">
        <f t="shared" si="26"/>
        <v>5000000</v>
      </c>
      <c r="F54" s="97">
        <f t="shared" ref="F54:O54" si="33">SUM(F43:F53)</f>
        <v>5000000</v>
      </c>
      <c r="G54" s="98">
        <f t="shared" si="33"/>
        <v>2700000</v>
      </c>
      <c r="H54" s="97">
        <f t="shared" si="33"/>
        <v>0</v>
      </c>
      <c r="I54" s="98">
        <f t="shared" si="33"/>
        <v>9430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9430</v>
      </c>
      <c r="R54" s="52">
        <f t="shared" si="29"/>
        <v>0</v>
      </c>
      <c r="S54" s="53">
        <f t="shared" si="30"/>
        <v>-100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0.18860000000000002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18925000</v>
      </c>
      <c r="C68" s="105">
        <f>SUM(C9:C15,C18:C24,C27:C30,C33,C36:C40,C43:C53,C56:C59,C62:C66)</f>
        <v>0</v>
      </c>
      <c r="D68" s="105"/>
      <c r="E68" s="105">
        <f t="shared" si="35"/>
        <v>18925000</v>
      </c>
      <c r="F68" s="106">
        <f t="shared" ref="F68:O68" si="43">SUM(F9:F15,F18:F24,F27:F30,F33,F36:F40,F43:F53,F56:F59,F62:F66)</f>
        <v>18925000</v>
      </c>
      <c r="G68" s="107">
        <f t="shared" si="43"/>
        <v>9508000</v>
      </c>
      <c r="H68" s="106">
        <f t="shared" si="43"/>
        <v>826000</v>
      </c>
      <c r="I68" s="107">
        <f t="shared" si="43"/>
        <v>506212</v>
      </c>
      <c r="J68" s="106">
        <f t="shared" si="43"/>
        <v>1353000</v>
      </c>
      <c r="K68" s="107">
        <f t="shared" si="43"/>
        <v>1278369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2179000</v>
      </c>
      <c r="Q68" s="107">
        <f t="shared" si="37"/>
        <v>1784581</v>
      </c>
      <c r="R68" s="61">
        <f t="shared" si="38"/>
        <v>63.801452784503631</v>
      </c>
      <c r="S68" s="62">
        <f t="shared" si="39"/>
        <v>152.53628914367894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15.263379097786494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12.500567385822359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30320000</v>
      </c>
      <c r="C70" s="93">
        <v>-66000</v>
      </c>
      <c r="D70" s="93"/>
      <c r="E70" s="93">
        <f>$B70      +$C70      +$D70</f>
        <v>30254000</v>
      </c>
      <c r="F70" s="94">
        <v>30254000</v>
      </c>
      <c r="G70" s="95">
        <v>16059000</v>
      </c>
      <c r="H70" s="94">
        <v>2812000</v>
      </c>
      <c r="I70" s="95">
        <v>2680664</v>
      </c>
      <c r="J70" s="94">
        <v>9637000</v>
      </c>
      <c r="K70" s="95">
        <v>9831052</v>
      </c>
      <c r="L70" s="94"/>
      <c r="M70" s="95"/>
      <c r="N70" s="94"/>
      <c r="O70" s="95"/>
      <c r="P70" s="94">
        <f>$H70      +$J70      +$L70      +$N70</f>
        <v>12449000</v>
      </c>
      <c r="Q70" s="95">
        <f>$I70      +$K70      +$M70      +$O70</f>
        <v>12511716</v>
      </c>
      <c r="R70" s="48">
        <f>IF(($H70      =0),0,((($J70      -$H70      )/$H70      )*100))</f>
        <v>242.70981507823612</v>
      </c>
      <c r="S70" s="49">
        <f>IF(($I70      =0),0,((($K70      -$I70      )/$I70      )*100))</f>
        <v>266.73943470722179</v>
      </c>
      <c r="T70" s="48">
        <f>IF(($E70      =0),0,(($P70      /$E70      )*100))</f>
        <v>41.148277913664309</v>
      </c>
      <c r="U70" s="50">
        <f>IF(($E70      =0),0,(($Q70      /$E70      )*100))</f>
        <v>41.355576122165665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30320000</v>
      </c>
      <c r="C72" s="102">
        <f>SUM(C70:C71)</f>
        <v>-66000</v>
      </c>
      <c r="D72" s="102"/>
      <c r="E72" s="102">
        <f>$B72      +$C72      +$D72</f>
        <v>30254000</v>
      </c>
      <c r="F72" s="103">
        <f t="shared" ref="F72:O72" si="44">SUM(F70:F71)</f>
        <v>30254000</v>
      </c>
      <c r="G72" s="104">
        <f t="shared" si="44"/>
        <v>16059000</v>
      </c>
      <c r="H72" s="103">
        <f t="shared" si="44"/>
        <v>2812000</v>
      </c>
      <c r="I72" s="104">
        <f t="shared" si="44"/>
        <v>2680664</v>
      </c>
      <c r="J72" s="103">
        <f t="shared" si="44"/>
        <v>9637000</v>
      </c>
      <c r="K72" s="104">
        <f t="shared" si="44"/>
        <v>9831052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12449000</v>
      </c>
      <c r="Q72" s="104">
        <f>$I72      +$K72      +$M72      +$O72</f>
        <v>12511716</v>
      </c>
      <c r="R72" s="57">
        <f>IF(($H72      =0),0,((($J72      -$H72      )/$H72      )*100))</f>
        <v>242.70981507823612</v>
      </c>
      <c r="S72" s="58">
        <f>IF(($I72      =0),0,((($K72      -$I72      )/$I72      )*100))</f>
        <v>266.73943470722179</v>
      </c>
      <c r="T72" s="57">
        <f>IF(($E70      =0),0,(($P70      /$E70      )*100))</f>
        <v>41.148277913664309</v>
      </c>
      <c r="U72" s="59">
        <f>IF($E70   =0,0,($Q70   /$E70 )*100)</f>
        <v>41.355576122165665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30320000</v>
      </c>
      <c r="C73" s="105">
        <f>SUM(C70:C71)</f>
        <v>-66000</v>
      </c>
      <c r="D73" s="105"/>
      <c r="E73" s="105">
        <f>$B73      +$C73      +$D73</f>
        <v>30254000</v>
      </c>
      <c r="F73" s="106">
        <f t="shared" ref="F73:O73" si="45">SUM(F70:F71)</f>
        <v>30254000</v>
      </c>
      <c r="G73" s="107">
        <f t="shared" si="45"/>
        <v>16059000</v>
      </c>
      <c r="H73" s="106">
        <f t="shared" si="45"/>
        <v>2812000</v>
      </c>
      <c r="I73" s="107">
        <f t="shared" si="45"/>
        <v>2680664</v>
      </c>
      <c r="J73" s="106">
        <f t="shared" si="45"/>
        <v>9637000</v>
      </c>
      <c r="K73" s="107">
        <f t="shared" si="45"/>
        <v>9831052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12449000</v>
      </c>
      <c r="Q73" s="107">
        <f>$I73      +$K73      +$M73      +$O73</f>
        <v>12511716</v>
      </c>
      <c r="R73" s="61">
        <f>IF(($H73      =0),0,((($J73      -$H73      )/$H73      )*100))</f>
        <v>242.70981507823612</v>
      </c>
      <c r="S73" s="62">
        <f>IF(($I73      =0),0,((($K73      -$I73      )/$I73      )*100))</f>
        <v>266.73943470722179</v>
      </c>
      <c r="T73" s="61">
        <f>IF(($E70      =0),0,(($P70      /$E70      )*100))</f>
        <v>41.148277913664309</v>
      </c>
      <c r="U73" s="65">
        <f>IF($E70   =0,0,($Q70   /$E70 )*100)</f>
        <v>41.355576122165665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49245000</v>
      </c>
      <c r="C74" s="105">
        <f>SUM(C9:C15,C18:C24,C27:C30,C33,C36:C40,C43:C53,C56:C59,C62:C66,C70:C71)</f>
        <v>-66000</v>
      </c>
      <c r="D74" s="105"/>
      <c r="E74" s="105">
        <f>$B74      +$C74      +$D74</f>
        <v>49179000</v>
      </c>
      <c r="F74" s="106">
        <f t="shared" ref="F74:O74" si="46">SUM(F9:F15,F18:F24,F27:F30,F33,F36:F40,F43:F53,F56:F59,F62:F66,F70:F71)</f>
        <v>49179000</v>
      </c>
      <c r="G74" s="107">
        <f t="shared" si="46"/>
        <v>25567000</v>
      </c>
      <c r="H74" s="106">
        <f t="shared" si="46"/>
        <v>3638000</v>
      </c>
      <c r="I74" s="107">
        <f t="shared" si="46"/>
        <v>3186876</v>
      </c>
      <c r="J74" s="106">
        <f t="shared" si="46"/>
        <v>10990000</v>
      </c>
      <c r="K74" s="107">
        <f t="shared" si="46"/>
        <v>11109421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14628000</v>
      </c>
      <c r="Q74" s="107">
        <f>$I74      +$K74      +$M74      +$O74</f>
        <v>14296297</v>
      </c>
      <c r="R74" s="61">
        <f>IF(($H74      =0),0,((($J74      -$H74      )/$H74      )*100))</f>
        <v>202.08905992303463</v>
      </c>
      <c r="S74" s="62">
        <f>IF(($I74      =0),0,((($K74      -$I74      )/$I74      )*100))</f>
        <v>248.59909830191071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32.849764203907476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32.10486638221424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20358000</v>
      </c>
      <c r="C87" s="119">
        <f t="shared" si="55"/>
        <v>354000</v>
      </c>
      <c r="D87" s="119">
        <f t="shared" si="55"/>
        <v>0</v>
      </c>
      <c r="E87" s="119">
        <f t="shared" si="55"/>
        <v>20712000</v>
      </c>
      <c r="F87" s="119">
        <f t="shared" si="55"/>
        <v>0</v>
      </c>
      <c r="G87" s="119">
        <f t="shared" si="55"/>
        <v>0</v>
      </c>
      <c r="H87" s="119">
        <f t="shared" si="55"/>
        <v>6954000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6954000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33.574739281575901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8756000</v>
      </c>
      <c r="C91" s="93">
        <v>154000</v>
      </c>
      <c r="D91" s="93"/>
      <c r="E91" s="93">
        <f t="shared" si="56"/>
        <v>8910000</v>
      </c>
      <c r="F91" s="93">
        <v>0</v>
      </c>
      <c r="G91" s="93">
        <v>0</v>
      </c>
      <c r="H91" s="93">
        <v>6954000</v>
      </c>
      <c r="I91" s="93"/>
      <c r="J91" s="93"/>
      <c r="K91" s="93"/>
      <c r="L91" s="93"/>
      <c r="M91" s="93"/>
      <c r="N91" s="93"/>
      <c r="O91" s="93"/>
      <c r="P91" s="93">
        <f t="shared" si="57"/>
        <v>6954000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78.047138047138048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>
        <v>5000</v>
      </c>
      <c r="C92" s="93"/>
      <c r="D92" s="93"/>
      <c r="E92" s="93">
        <f t="shared" si="56"/>
        <v>5000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9938000</v>
      </c>
      <c r="C93" s="93"/>
      <c r="D93" s="93"/>
      <c r="E93" s="93">
        <f t="shared" si="56"/>
        <v>9938000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259000</v>
      </c>
      <c r="C94" s="93"/>
      <c r="D94" s="93"/>
      <c r="E94" s="93">
        <f t="shared" si="56"/>
        <v>259000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1400000</v>
      </c>
      <c r="C96" s="122">
        <v>200000</v>
      </c>
      <c r="D96" s="122"/>
      <c r="E96" s="122">
        <f t="shared" si="56"/>
        <v>1600000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20358000</v>
      </c>
      <c r="C114" s="128">
        <f t="shared" si="69"/>
        <v>354000</v>
      </c>
      <c r="D114" s="128">
        <f t="shared" si="69"/>
        <v>0</v>
      </c>
      <c r="E114" s="128">
        <f t="shared" si="69"/>
        <v>20712000</v>
      </c>
      <c r="F114" s="128">
        <f t="shared" si="69"/>
        <v>0</v>
      </c>
      <c r="G114" s="128">
        <f t="shared" si="69"/>
        <v>0</v>
      </c>
      <c r="H114" s="128">
        <f t="shared" si="69"/>
        <v>6954000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6954000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0.33574739281575899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20358000</v>
      </c>
      <c r="C115" s="130">
        <f t="shared" ref="C115:Q115" si="70">C87</f>
        <v>354000</v>
      </c>
      <c r="D115" s="130">
        <f t="shared" si="70"/>
        <v>0</v>
      </c>
      <c r="E115" s="130">
        <f t="shared" si="70"/>
        <v>20712000</v>
      </c>
      <c r="F115" s="130">
        <f t="shared" si="70"/>
        <v>0</v>
      </c>
      <c r="G115" s="130">
        <f t="shared" si="70"/>
        <v>0</v>
      </c>
      <c r="H115" s="130">
        <f t="shared" si="70"/>
        <v>6954000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6954000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0.33574739281575899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RxDp2OUg4ty+LEmTwBl2M1BGDIcKzFwHiKB42ynu/zm/99bEFFvyeoqOU7dyuKLhPLRyp9ZwgZht3KuHiOMJeA==" saltValue="lRdZN+E6JIVOQBllMR02l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1700000</v>
      </c>
      <c r="C10" s="93"/>
      <c r="D10" s="93"/>
      <c r="E10" s="93">
        <f t="shared" ref="E10:E16" si="0">$B10      +$C10      +$D10</f>
        <v>1700000</v>
      </c>
      <c r="F10" s="94">
        <v>1700000</v>
      </c>
      <c r="G10" s="95">
        <v>1700000</v>
      </c>
      <c r="H10" s="94">
        <v>305000</v>
      </c>
      <c r="I10" s="95">
        <v>226793</v>
      </c>
      <c r="J10" s="94">
        <v>243000</v>
      </c>
      <c r="K10" s="95">
        <v>243500</v>
      </c>
      <c r="L10" s="94"/>
      <c r="M10" s="95"/>
      <c r="N10" s="94"/>
      <c r="O10" s="95"/>
      <c r="P10" s="94">
        <f t="shared" ref="P10:P16" si="1">$H10      +$J10      +$L10      +$N10</f>
        <v>548000</v>
      </c>
      <c r="Q10" s="95">
        <f t="shared" ref="Q10:Q16" si="2">$I10      +$K10      +$M10      +$O10</f>
        <v>470293</v>
      </c>
      <c r="R10" s="48">
        <f t="shared" ref="R10:R16" si="3">IF(($H10      =0),0,((($J10      -$H10      )/$H10      )*100))</f>
        <v>-20.327868852459016</v>
      </c>
      <c r="S10" s="49">
        <f t="shared" ref="S10:S16" si="4">IF(($I10      =0),0,((($K10      -$I10      )/$I10      )*100))</f>
        <v>7.3666294815095705</v>
      </c>
      <c r="T10" s="48">
        <f t="shared" ref="T10:T15" si="5">IF(($E10      =0),0,(($P10      /$E10      )*100))</f>
        <v>32.235294117647058</v>
      </c>
      <c r="U10" s="50">
        <f t="shared" ref="U10:U15" si="6">IF(($E10      =0),0,(($Q10      /$E10      )*100))</f>
        <v>27.66429411764706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1700000</v>
      </c>
      <c r="C16" s="96">
        <f>SUM(C9:C15)</f>
        <v>0</v>
      </c>
      <c r="D16" s="96"/>
      <c r="E16" s="96">
        <f t="shared" si="0"/>
        <v>1700000</v>
      </c>
      <c r="F16" s="97">
        <f t="shared" ref="F16:O16" si="7">SUM(F9:F15)</f>
        <v>1700000</v>
      </c>
      <c r="G16" s="98">
        <f t="shared" si="7"/>
        <v>1700000</v>
      </c>
      <c r="H16" s="97">
        <f t="shared" si="7"/>
        <v>305000</v>
      </c>
      <c r="I16" s="98">
        <f t="shared" si="7"/>
        <v>226793</v>
      </c>
      <c r="J16" s="97">
        <f t="shared" si="7"/>
        <v>243000</v>
      </c>
      <c r="K16" s="98">
        <f t="shared" si="7"/>
        <v>243500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548000</v>
      </c>
      <c r="Q16" s="98">
        <f t="shared" si="2"/>
        <v>470293</v>
      </c>
      <c r="R16" s="52">
        <f t="shared" si="3"/>
        <v>-20.327868852459016</v>
      </c>
      <c r="S16" s="53">
        <f t="shared" si="4"/>
        <v>7.3666294815095705</v>
      </c>
      <c r="T16" s="52">
        <f>IF((SUM($E9:$E13))=0,0,(P16/(SUM($E9:$E13))*100))</f>
        <v>32.235294117647058</v>
      </c>
      <c r="U16" s="54">
        <f>IF((SUM($E9:$E13))=0,0,(Q16/(SUM($E9:$E13))*100))</f>
        <v>27.66429411764706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1898000</v>
      </c>
      <c r="C33" s="93"/>
      <c r="D33" s="93"/>
      <c r="E33" s="93">
        <f>$B33      +$C33      +$D33</f>
        <v>1898000</v>
      </c>
      <c r="F33" s="94">
        <v>1898000</v>
      </c>
      <c r="G33" s="95">
        <v>1328000</v>
      </c>
      <c r="H33" s="94">
        <v>396000</v>
      </c>
      <c r="I33" s="95">
        <v>396543</v>
      </c>
      <c r="J33" s="94">
        <v>542000</v>
      </c>
      <c r="K33" s="95">
        <v>541593</v>
      </c>
      <c r="L33" s="94"/>
      <c r="M33" s="95"/>
      <c r="N33" s="94"/>
      <c r="O33" s="95"/>
      <c r="P33" s="94">
        <f>$H33      +$J33      +$L33      +$N33</f>
        <v>938000</v>
      </c>
      <c r="Q33" s="95">
        <f>$I33      +$K33      +$M33      +$O33</f>
        <v>938136</v>
      </c>
      <c r="R33" s="48">
        <f>IF(($H33      =0),0,((($J33      -$H33      )/$H33      )*100))</f>
        <v>36.868686868686865</v>
      </c>
      <c r="S33" s="49">
        <f>IF(($I33      =0),0,((($K33      -$I33      )/$I33      )*100))</f>
        <v>36.57863081683449</v>
      </c>
      <c r="T33" s="48">
        <f>IF(($E33      =0),0,(($P33      /$E33      )*100))</f>
        <v>49.420442571127502</v>
      </c>
      <c r="U33" s="50">
        <f>IF(($E33      =0),0,(($Q33      /$E33      )*100))</f>
        <v>49.427608008429921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1898000</v>
      </c>
      <c r="C34" s="96">
        <f>C33</f>
        <v>0</v>
      </c>
      <c r="D34" s="96"/>
      <c r="E34" s="96">
        <f>$B34      +$C34      +$D34</f>
        <v>1898000</v>
      </c>
      <c r="F34" s="97">
        <f t="shared" ref="F34:O34" si="17">F33</f>
        <v>1898000</v>
      </c>
      <c r="G34" s="98">
        <f t="shared" si="17"/>
        <v>1328000</v>
      </c>
      <c r="H34" s="97">
        <f t="shared" si="17"/>
        <v>396000</v>
      </c>
      <c r="I34" s="98">
        <f t="shared" si="17"/>
        <v>396543</v>
      </c>
      <c r="J34" s="97">
        <f t="shared" si="17"/>
        <v>542000</v>
      </c>
      <c r="K34" s="98">
        <f t="shared" si="17"/>
        <v>541593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938000</v>
      </c>
      <c r="Q34" s="98">
        <f>$I34      +$K34      +$M34      +$O34</f>
        <v>938136</v>
      </c>
      <c r="R34" s="52">
        <f>IF(($H34      =0),0,((($J34      -$H34      )/$H34      )*100))</f>
        <v>36.868686868686865</v>
      </c>
      <c r="S34" s="53">
        <f>IF(($I34      =0),0,((($K34      -$I34      )/$I34      )*100))</f>
        <v>36.57863081683449</v>
      </c>
      <c r="T34" s="52">
        <f>IF($E34   =0,0,($P34   /$E34   )*100)</f>
        <v>49.420442571127502</v>
      </c>
      <c r="U34" s="54">
        <f>IF($E34   =0,0,($Q34   /$E34   )*100)</f>
        <v>49.427608008429921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19334000</v>
      </c>
      <c r="C36" s="93"/>
      <c r="D36" s="93"/>
      <c r="E36" s="93">
        <f t="shared" ref="E36:E41" si="18">$B36      +$C36      +$D36</f>
        <v>19334000</v>
      </c>
      <c r="F36" s="94">
        <v>19334000</v>
      </c>
      <c r="G36" s="95">
        <v>15000000</v>
      </c>
      <c r="H36" s="94">
        <v>4170000</v>
      </c>
      <c r="I36" s="95"/>
      <c r="J36" s="94">
        <v>10830000</v>
      </c>
      <c r="K36" s="95">
        <v>8642951</v>
      </c>
      <c r="L36" s="94"/>
      <c r="M36" s="95"/>
      <c r="N36" s="94"/>
      <c r="O36" s="95"/>
      <c r="P36" s="94">
        <f t="shared" ref="P36:P41" si="19">$H36      +$J36      +$L36      +$N36</f>
        <v>15000000</v>
      </c>
      <c r="Q36" s="95">
        <f t="shared" ref="Q36:Q41" si="20">$I36      +$K36      +$M36      +$O36</f>
        <v>8642951</v>
      </c>
      <c r="R36" s="48">
        <f t="shared" ref="R36:R41" si="21">IF(($H36      =0),0,((($J36      -$H36      )/$H36      )*100))</f>
        <v>159.71223021582733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77.583531602358534</v>
      </c>
      <c r="U36" s="50">
        <f t="shared" ref="U36:U40" si="24">IF(($E36      =0),0,(($Q36      /$E36      )*100))</f>
        <v>44.703377469742421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19334000</v>
      </c>
      <c r="C41" s="96">
        <f>SUM(C36:C40)</f>
        <v>0</v>
      </c>
      <c r="D41" s="96"/>
      <c r="E41" s="96">
        <f t="shared" si="18"/>
        <v>19334000</v>
      </c>
      <c r="F41" s="97">
        <f t="shared" ref="F41:O41" si="25">SUM(F36:F40)</f>
        <v>19334000</v>
      </c>
      <c r="G41" s="98">
        <f t="shared" si="25"/>
        <v>15000000</v>
      </c>
      <c r="H41" s="97">
        <f t="shared" si="25"/>
        <v>4170000</v>
      </c>
      <c r="I41" s="98">
        <f t="shared" si="25"/>
        <v>0</v>
      </c>
      <c r="J41" s="97">
        <f t="shared" si="25"/>
        <v>10830000</v>
      </c>
      <c r="K41" s="98">
        <f t="shared" si="25"/>
        <v>8642951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15000000</v>
      </c>
      <c r="Q41" s="98">
        <f t="shared" si="20"/>
        <v>8642951</v>
      </c>
      <c r="R41" s="52">
        <f t="shared" si="21"/>
        <v>159.71223021582733</v>
      </c>
      <c r="S41" s="53">
        <f t="shared" si="22"/>
        <v>0</v>
      </c>
      <c r="T41" s="52">
        <f>IF((+$E36+$E39) =0,0,(P41   /(+$E36+$E39) )*100)</f>
        <v>77.583531602358534</v>
      </c>
      <c r="U41" s="54">
        <f>IF((+$E36+$E39) =0,0,(Q41   /(+$E36+$E39) )*100)</f>
        <v>44.703377469742421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8000000</v>
      </c>
      <c r="C52" s="93"/>
      <c r="D52" s="93"/>
      <c r="E52" s="93">
        <f t="shared" si="26"/>
        <v>8000000</v>
      </c>
      <c r="F52" s="94">
        <v>8000000</v>
      </c>
      <c r="G52" s="95">
        <v>3300000</v>
      </c>
      <c r="H52" s="94">
        <v>147000</v>
      </c>
      <c r="I52" s="95">
        <v>57300</v>
      </c>
      <c r="J52" s="94">
        <v>250000</v>
      </c>
      <c r="K52" s="95">
        <v>216720</v>
      </c>
      <c r="L52" s="94"/>
      <c r="M52" s="95"/>
      <c r="N52" s="94"/>
      <c r="O52" s="95"/>
      <c r="P52" s="94">
        <f t="shared" si="27"/>
        <v>397000</v>
      </c>
      <c r="Q52" s="95">
        <f t="shared" si="28"/>
        <v>274020</v>
      </c>
      <c r="R52" s="48">
        <f t="shared" si="29"/>
        <v>70.068027210884352</v>
      </c>
      <c r="S52" s="49">
        <f t="shared" si="30"/>
        <v>278.21989528795814</v>
      </c>
      <c r="T52" s="48">
        <f t="shared" si="31"/>
        <v>4.9625000000000004</v>
      </c>
      <c r="U52" s="50">
        <f t="shared" si="32"/>
        <v>3.4252499999999997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8000000</v>
      </c>
      <c r="C54" s="96">
        <f>SUM(C43:C53)</f>
        <v>0</v>
      </c>
      <c r="D54" s="96"/>
      <c r="E54" s="96">
        <f t="shared" si="26"/>
        <v>8000000</v>
      </c>
      <c r="F54" s="97">
        <f t="shared" ref="F54:O54" si="33">SUM(F43:F53)</f>
        <v>8000000</v>
      </c>
      <c r="G54" s="98">
        <f t="shared" si="33"/>
        <v>3300000</v>
      </c>
      <c r="H54" s="97">
        <f t="shared" si="33"/>
        <v>147000</v>
      </c>
      <c r="I54" s="98">
        <f t="shared" si="33"/>
        <v>57300</v>
      </c>
      <c r="J54" s="97">
        <f t="shared" si="33"/>
        <v>250000</v>
      </c>
      <c r="K54" s="98">
        <f t="shared" si="33"/>
        <v>216720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397000</v>
      </c>
      <c r="Q54" s="98">
        <f t="shared" si="28"/>
        <v>274020</v>
      </c>
      <c r="R54" s="52">
        <f t="shared" si="29"/>
        <v>70.068027210884352</v>
      </c>
      <c r="S54" s="53">
        <f t="shared" si="30"/>
        <v>278.21989528795814</v>
      </c>
      <c r="T54" s="52">
        <f>IF((+$E44+$E46+$E48+$E49+$E52) =0,0,(P54   /(+$E44+$E46+$E48+$E49+$E52) )*100)</f>
        <v>4.9625000000000004</v>
      </c>
      <c r="U54" s="54">
        <f>IF((+$E44+$E46+$E48+$E49+$E52) =0,0,(Q54   /(+$E44+$E46+$E48+$E49+$E52) )*100)</f>
        <v>3.4252499999999997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30932000</v>
      </c>
      <c r="C68" s="105">
        <f>SUM(C9:C15,C18:C24,C27:C30,C33,C36:C40,C43:C53,C56:C59,C62:C66)</f>
        <v>0</v>
      </c>
      <c r="D68" s="105"/>
      <c r="E68" s="105">
        <f t="shared" si="35"/>
        <v>30932000</v>
      </c>
      <c r="F68" s="106">
        <f t="shared" ref="F68:O68" si="43">SUM(F9:F15,F18:F24,F27:F30,F33,F36:F40,F43:F53,F56:F59,F62:F66)</f>
        <v>30932000</v>
      </c>
      <c r="G68" s="107">
        <f t="shared" si="43"/>
        <v>21328000</v>
      </c>
      <c r="H68" s="106">
        <f t="shared" si="43"/>
        <v>5018000</v>
      </c>
      <c r="I68" s="107">
        <f t="shared" si="43"/>
        <v>680636</v>
      </c>
      <c r="J68" s="106">
        <f t="shared" si="43"/>
        <v>11865000</v>
      </c>
      <c r="K68" s="107">
        <f t="shared" si="43"/>
        <v>9644764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16883000</v>
      </c>
      <c r="Q68" s="107">
        <f t="shared" si="37"/>
        <v>10325400</v>
      </c>
      <c r="R68" s="61">
        <f t="shared" si="38"/>
        <v>136.44878437624553</v>
      </c>
      <c r="S68" s="62">
        <f t="shared" si="39"/>
        <v>1317.0223144235686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54.581016423121689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33.38096469675417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25165000</v>
      </c>
      <c r="C70" s="93">
        <v>-33000</v>
      </c>
      <c r="D70" s="93"/>
      <c r="E70" s="93">
        <f>$B70      +$C70      +$D70</f>
        <v>25132000</v>
      </c>
      <c r="F70" s="94">
        <v>25132000</v>
      </c>
      <c r="G70" s="95">
        <v>14102000</v>
      </c>
      <c r="H70" s="94">
        <v>46000</v>
      </c>
      <c r="I70" s="95">
        <v>46394</v>
      </c>
      <c r="J70" s="94">
        <v>13242000</v>
      </c>
      <c r="K70" s="95">
        <v>11521732</v>
      </c>
      <c r="L70" s="94"/>
      <c r="M70" s="95"/>
      <c r="N70" s="94"/>
      <c r="O70" s="95"/>
      <c r="P70" s="94">
        <f>$H70      +$J70      +$L70      +$N70</f>
        <v>13288000</v>
      </c>
      <c r="Q70" s="95">
        <f>$I70      +$K70      +$M70      +$O70</f>
        <v>11568126</v>
      </c>
      <c r="R70" s="48">
        <f>IF(($H70      =0),0,((($J70      -$H70      )/$H70      )*100))</f>
        <v>28686.956521739132</v>
      </c>
      <c r="S70" s="49">
        <f>IF(($I70      =0),0,((($K70      -$I70      )/$I70      )*100))</f>
        <v>24734.530327197481</v>
      </c>
      <c r="T70" s="48">
        <f>IF(($E70      =0),0,(($P70      /$E70      )*100))</f>
        <v>52.872831449944293</v>
      </c>
      <c r="U70" s="50">
        <f>IF(($E70      =0),0,(($Q70      /$E70      )*100))</f>
        <v>46.029468406812036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25165000</v>
      </c>
      <c r="C72" s="102">
        <f>SUM(C70:C71)</f>
        <v>-33000</v>
      </c>
      <c r="D72" s="102"/>
      <c r="E72" s="102">
        <f>$B72      +$C72      +$D72</f>
        <v>25132000</v>
      </c>
      <c r="F72" s="103">
        <f t="shared" ref="F72:O72" si="44">SUM(F70:F71)</f>
        <v>25132000</v>
      </c>
      <c r="G72" s="104">
        <f t="shared" si="44"/>
        <v>14102000</v>
      </c>
      <c r="H72" s="103">
        <f t="shared" si="44"/>
        <v>46000</v>
      </c>
      <c r="I72" s="104">
        <f t="shared" si="44"/>
        <v>46394</v>
      </c>
      <c r="J72" s="103">
        <f t="shared" si="44"/>
        <v>13242000</v>
      </c>
      <c r="K72" s="104">
        <f t="shared" si="44"/>
        <v>11521732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13288000</v>
      </c>
      <c r="Q72" s="104">
        <f>$I72      +$K72      +$M72      +$O72</f>
        <v>11568126</v>
      </c>
      <c r="R72" s="57">
        <f>IF(($H72      =0),0,((($J72      -$H72      )/$H72      )*100))</f>
        <v>28686.956521739132</v>
      </c>
      <c r="S72" s="58">
        <f>IF(($I72      =0),0,((($K72      -$I72      )/$I72      )*100))</f>
        <v>24734.530327197481</v>
      </c>
      <c r="T72" s="57">
        <f>IF(($E70      =0),0,(($P70      /$E70      )*100))</f>
        <v>52.872831449944293</v>
      </c>
      <c r="U72" s="59">
        <f>IF($E70   =0,0,($Q70   /$E70 )*100)</f>
        <v>46.029468406812036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25165000</v>
      </c>
      <c r="C73" s="105">
        <f>SUM(C70:C71)</f>
        <v>-33000</v>
      </c>
      <c r="D73" s="105"/>
      <c r="E73" s="105">
        <f>$B73      +$C73      +$D73</f>
        <v>25132000</v>
      </c>
      <c r="F73" s="106">
        <f t="shared" ref="F73:O73" si="45">SUM(F70:F71)</f>
        <v>25132000</v>
      </c>
      <c r="G73" s="107">
        <f t="shared" si="45"/>
        <v>14102000</v>
      </c>
      <c r="H73" s="106">
        <f t="shared" si="45"/>
        <v>46000</v>
      </c>
      <c r="I73" s="107">
        <f t="shared" si="45"/>
        <v>46394</v>
      </c>
      <c r="J73" s="106">
        <f t="shared" si="45"/>
        <v>13242000</v>
      </c>
      <c r="K73" s="107">
        <f t="shared" si="45"/>
        <v>11521732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13288000</v>
      </c>
      <c r="Q73" s="107">
        <f>$I73      +$K73      +$M73      +$O73</f>
        <v>11568126</v>
      </c>
      <c r="R73" s="61">
        <f>IF(($H73      =0),0,((($J73      -$H73      )/$H73      )*100))</f>
        <v>28686.956521739132</v>
      </c>
      <c r="S73" s="62">
        <f>IF(($I73      =0),0,((($K73      -$I73      )/$I73      )*100))</f>
        <v>24734.530327197481</v>
      </c>
      <c r="T73" s="61">
        <f>IF(($E70      =0),0,(($P70      /$E70      )*100))</f>
        <v>52.872831449944293</v>
      </c>
      <c r="U73" s="65">
        <f>IF($E70   =0,0,($Q70   /$E70 )*100)</f>
        <v>46.029468406812036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56097000</v>
      </c>
      <c r="C74" s="105">
        <f>SUM(C9:C15,C18:C24,C27:C30,C33,C36:C40,C43:C53,C56:C59,C62:C66,C70:C71)</f>
        <v>-33000</v>
      </c>
      <c r="D74" s="105"/>
      <c r="E74" s="105">
        <f>$B74      +$C74      +$D74</f>
        <v>56064000</v>
      </c>
      <c r="F74" s="106">
        <f t="shared" ref="F74:O74" si="46">SUM(F9:F15,F18:F24,F27:F30,F33,F36:F40,F43:F53,F56:F59,F62:F66,F70:F71)</f>
        <v>56064000</v>
      </c>
      <c r="G74" s="107">
        <f t="shared" si="46"/>
        <v>35430000</v>
      </c>
      <c r="H74" s="106">
        <f t="shared" si="46"/>
        <v>5064000</v>
      </c>
      <c r="I74" s="107">
        <f t="shared" si="46"/>
        <v>727030</v>
      </c>
      <c r="J74" s="106">
        <f t="shared" si="46"/>
        <v>25107000</v>
      </c>
      <c r="K74" s="107">
        <f t="shared" si="46"/>
        <v>21166496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30171000</v>
      </c>
      <c r="Q74" s="107">
        <f>$I74      +$K74      +$M74      +$O74</f>
        <v>21893526</v>
      </c>
      <c r="R74" s="61">
        <f>IF(($H74      =0),0,((($J74      -$H74      )/$H74      )*100))</f>
        <v>395.79383886255926</v>
      </c>
      <c r="S74" s="62">
        <f>IF(($I74      =0),0,((($K74      -$I74      )/$I74      )*100))</f>
        <v>2811.3648680247034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53.815282534246577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39.05095248287671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23815000</v>
      </c>
      <c r="C87" s="119">
        <f t="shared" si="55"/>
        <v>3342000</v>
      </c>
      <c r="D87" s="119">
        <f t="shared" si="55"/>
        <v>0</v>
      </c>
      <c r="E87" s="119">
        <f t="shared" si="55"/>
        <v>27157000</v>
      </c>
      <c r="F87" s="119">
        <f t="shared" si="55"/>
        <v>0</v>
      </c>
      <c r="G87" s="119">
        <f t="shared" si="55"/>
        <v>0</v>
      </c>
      <c r="H87" s="119">
        <f t="shared" si="55"/>
        <v>11433000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11433000</v>
      </c>
      <c r="Q87" s="120">
        <f t="shared" si="55"/>
        <v>0</v>
      </c>
      <c r="R87" s="85">
        <f t="shared" si="55"/>
        <v>-200</v>
      </c>
      <c r="S87" s="85">
        <f t="shared" si="55"/>
        <v>0</v>
      </c>
      <c r="T87" s="86">
        <f>IF(SUM($E88:$E96) =0,0,(P87   /SUM($E88:$E96) )*100)</f>
        <v>42.099642817689734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6976000</v>
      </c>
      <c r="C91" s="93">
        <v>1742000</v>
      </c>
      <c r="D91" s="93"/>
      <c r="E91" s="93">
        <f t="shared" si="56"/>
        <v>8718000</v>
      </c>
      <c r="F91" s="93">
        <v>0</v>
      </c>
      <c r="G91" s="93">
        <v>0</v>
      </c>
      <c r="H91" s="93">
        <v>3438000</v>
      </c>
      <c r="I91" s="93"/>
      <c r="J91" s="93"/>
      <c r="K91" s="93"/>
      <c r="L91" s="93"/>
      <c r="M91" s="93"/>
      <c r="N91" s="93"/>
      <c r="O91" s="93"/>
      <c r="P91" s="93">
        <f t="shared" si="57"/>
        <v>3438000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39.435650378527185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8608000</v>
      </c>
      <c r="C93" s="93"/>
      <c r="D93" s="93"/>
      <c r="E93" s="93">
        <f t="shared" si="56"/>
        <v>8608000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76000</v>
      </c>
      <c r="C94" s="93">
        <v>1100000</v>
      </c>
      <c r="D94" s="93"/>
      <c r="E94" s="93">
        <f t="shared" si="56"/>
        <v>1176000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8155000</v>
      </c>
      <c r="C96" s="122">
        <v>500000</v>
      </c>
      <c r="D96" s="122"/>
      <c r="E96" s="122">
        <f t="shared" si="56"/>
        <v>8655000</v>
      </c>
      <c r="F96" s="122">
        <v>0</v>
      </c>
      <c r="G96" s="122">
        <v>0</v>
      </c>
      <c r="H96" s="122">
        <v>7995000</v>
      </c>
      <c r="I96" s="122"/>
      <c r="J96" s="122"/>
      <c r="K96" s="122"/>
      <c r="L96" s="122"/>
      <c r="M96" s="122"/>
      <c r="N96" s="122"/>
      <c r="O96" s="122"/>
      <c r="P96" s="122">
        <f t="shared" si="57"/>
        <v>7995000</v>
      </c>
      <c r="Q96" s="122">
        <f t="shared" si="58"/>
        <v>0</v>
      </c>
      <c r="R96" s="89">
        <f t="shared" si="59"/>
        <v>-100</v>
      </c>
      <c r="S96" s="89">
        <f t="shared" si="60"/>
        <v>0</v>
      </c>
      <c r="T96" s="89">
        <f t="shared" si="61"/>
        <v>92.374350086655113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23815000</v>
      </c>
      <c r="C114" s="128">
        <f t="shared" si="69"/>
        <v>3342000</v>
      </c>
      <c r="D114" s="128">
        <f t="shared" si="69"/>
        <v>0</v>
      </c>
      <c r="E114" s="128">
        <f t="shared" si="69"/>
        <v>27157000</v>
      </c>
      <c r="F114" s="128">
        <f t="shared" si="69"/>
        <v>0</v>
      </c>
      <c r="G114" s="128">
        <f t="shared" si="69"/>
        <v>0</v>
      </c>
      <c r="H114" s="128">
        <f t="shared" si="69"/>
        <v>11433000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11433000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0.42099642817689731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23815000</v>
      </c>
      <c r="C115" s="130">
        <f t="shared" ref="C115:Q115" si="70">C87</f>
        <v>3342000</v>
      </c>
      <c r="D115" s="130">
        <f t="shared" si="70"/>
        <v>0</v>
      </c>
      <c r="E115" s="130">
        <f t="shared" si="70"/>
        <v>27157000</v>
      </c>
      <c r="F115" s="130">
        <f t="shared" si="70"/>
        <v>0</v>
      </c>
      <c r="G115" s="130">
        <f t="shared" si="70"/>
        <v>0</v>
      </c>
      <c r="H115" s="130">
        <f t="shared" si="70"/>
        <v>11433000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11433000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0.42099642817689731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cNqSeQ68U8savj8o3Si7WV/7cyPw0HThySYg+v4wcM1DPrs3M2upt/0jfSyMnj5nMLyYc/V4sYheXbcfOLg2yQ==" saltValue="LouT9tokJfHdTKTMoLDYj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1700000</v>
      </c>
      <c r="C10" s="93"/>
      <c r="D10" s="93"/>
      <c r="E10" s="93">
        <f t="shared" ref="E10:E16" si="0">$B10      +$C10      +$D10</f>
        <v>1700000</v>
      </c>
      <c r="F10" s="94">
        <v>1700000</v>
      </c>
      <c r="G10" s="95">
        <v>1700000</v>
      </c>
      <c r="H10" s="94">
        <v>373000</v>
      </c>
      <c r="I10" s="95">
        <v>62820</v>
      </c>
      <c r="J10" s="94">
        <v>375000</v>
      </c>
      <c r="K10" s="95">
        <v>588265</v>
      </c>
      <c r="L10" s="94"/>
      <c r="M10" s="95"/>
      <c r="N10" s="94"/>
      <c r="O10" s="95"/>
      <c r="P10" s="94">
        <f t="shared" ref="P10:P16" si="1">$H10      +$J10      +$L10      +$N10</f>
        <v>748000</v>
      </c>
      <c r="Q10" s="95">
        <f t="shared" ref="Q10:Q16" si="2">$I10      +$K10      +$M10      +$O10</f>
        <v>651085</v>
      </c>
      <c r="R10" s="48">
        <f t="shared" ref="R10:R16" si="3">IF(($H10      =0),0,((($J10      -$H10      )/$H10      )*100))</f>
        <v>0.53619302949061665</v>
      </c>
      <c r="S10" s="49">
        <f t="shared" ref="S10:S16" si="4">IF(($I10      =0),0,((($K10      -$I10      )/$I10      )*100))</f>
        <v>836.42948105698827</v>
      </c>
      <c r="T10" s="48">
        <f t="shared" ref="T10:T15" si="5">IF(($E10      =0),0,(($P10      /$E10      )*100))</f>
        <v>44</v>
      </c>
      <c r="U10" s="50">
        <f t="shared" ref="U10:U15" si="6">IF(($E10      =0),0,(($Q10      /$E10      )*100))</f>
        <v>38.299117647058821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1700000</v>
      </c>
      <c r="C16" s="96">
        <f>SUM(C9:C15)</f>
        <v>0</v>
      </c>
      <c r="D16" s="96"/>
      <c r="E16" s="96">
        <f t="shared" si="0"/>
        <v>1700000</v>
      </c>
      <c r="F16" s="97">
        <f t="shared" ref="F16:O16" si="7">SUM(F9:F15)</f>
        <v>1700000</v>
      </c>
      <c r="G16" s="98">
        <f t="shared" si="7"/>
        <v>1700000</v>
      </c>
      <c r="H16" s="97">
        <f t="shared" si="7"/>
        <v>373000</v>
      </c>
      <c r="I16" s="98">
        <f t="shared" si="7"/>
        <v>62820</v>
      </c>
      <c r="J16" s="97">
        <f t="shared" si="7"/>
        <v>375000</v>
      </c>
      <c r="K16" s="98">
        <f t="shared" si="7"/>
        <v>588265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748000</v>
      </c>
      <c r="Q16" s="98">
        <f t="shared" si="2"/>
        <v>651085</v>
      </c>
      <c r="R16" s="52">
        <f t="shared" si="3"/>
        <v>0.53619302949061665</v>
      </c>
      <c r="S16" s="53">
        <f t="shared" si="4"/>
        <v>836.42948105698827</v>
      </c>
      <c r="T16" s="52">
        <f>IF((SUM($E9:$E13))=0,0,(P16/(SUM($E9:$E13))*100))</f>
        <v>44</v>
      </c>
      <c r="U16" s="54">
        <f>IF((SUM($E9:$E13))=0,0,(Q16/(SUM($E9:$E13))*100))</f>
        <v>38.299117647058821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1363000</v>
      </c>
      <c r="C33" s="93"/>
      <c r="D33" s="93"/>
      <c r="E33" s="93">
        <f>$B33      +$C33      +$D33</f>
        <v>1363000</v>
      </c>
      <c r="F33" s="94">
        <v>1363000</v>
      </c>
      <c r="G33" s="95">
        <v>955000</v>
      </c>
      <c r="H33" s="94">
        <v>282000</v>
      </c>
      <c r="I33" s="95"/>
      <c r="J33" s="94">
        <v>509000</v>
      </c>
      <c r="K33" s="95">
        <v>778846</v>
      </c>
      <c r="L33" s="94"/>
      <c r="M33" s="95"/>
      <c r="N33" s="94"/>
      <c r="O33" s="95"/>
      <c r="P33" s="94">
        <f>$H33      +$J33      +$L33      +$N33</f>
        <v>791000</v>
      </c>
      <c r="Q33" s="95">
        <f>$I33      +$K33      +$M33      +$O33</f>
        <v>778846</v>
      </c>
      <c r="R33" s="48">
        <f>IF(($H33      =0),0,((($J33      -$H33      )/$H33      )*100))</f>
        <v>80.496453900709213</v>
      </c>
      <c r="S33" s="49">
        <f>IF(($I33      =0),0,((($K33      -$I33      )/$I33      )*100))</f>
        <v>0</v>
      </c>
      <c r="T33" s="48">
        <f>IF(($E33      =0),0,(($P33      /$E33      )*100))</f>
        <v>58.033749082905352</v>
      </c>
      <c r="U33" s="50">
        <f>IF(($E33      =0),0,(($Q33      /$E33      )*100))</f>
        <v>57.142039618488624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1363000</v>
      </c>
      <c r="C34" s="96">
        <f>C33</f>
        <v>0</v>
      </c>
      <c r="D34" s="96"/>
      <c r="E34" s="96">
        <f>$B34      +$C34      +$D34</f>
        <v>1363000</v>
      </c>
      <c r="F34" s="97">
        <f t="shared" ref="F34:O34" si="17">F33</f>
        <v>1363000</v>
      </c>
      <c r="G34" s="98">
        <f t="shared" si="17"/>
        <v>955000</v>
      </c>
      <c r="H34" s="97">
        <f t="shared" si="17"/>
        <v>282000</v>
      </c>
      <c r="I34" s="98">
        <f t="shared" si="17"/>
        <v>0</v>
      </c>
      <c r="J34" s="97">
        <f t="shared" si="17"/>
        <v>509000</v>
      </c>
      <c r="K34" s="98">
        <f t="shared" si="17"/>
        <v>778846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791000</v>
      </c>
      <c r="Q34" s="98">
        <f>$I34      +$K34      +$M34      +$O34</f>
        <v>778846</v>
      </c>
      <c r="R34" s="52">
        <f>IF(($H34      =0),0,((($J34      -$H34      )/$H34      )*100))</f>
        <v>80.496453900709213</v>
      </c>
      <c r="S34" s="53">
        <f>IF(($I34      =0),0,((($K34      -$I34      )/$I34      )*100))</f>
        <v>0</v>
      </c>
      <c r="T34" s="52">
        <f>IF($E34   =0,0,($P34   /$E34   )*100)</f>
        <v>58.033749082905352</v>
      </c>
      <c r="U34" s="54">
        <f>IF($E34   =0,0,($Q34   /$E34   )*100)</f>
        <v>57.142039618488624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10000000</v>
      </c>
      <c r="C52" s="93"/>
      <c r="D52" s="93"/>
      <c r="E52" s="93">
        <f t="shared" si="26"/>
        <v>10000000</v>
      </c>
      <c r="F52" s="94">
        <v>10000000</v>
      </c>
      <c r="G52" s="95">
        <v>2300000</v>
      </c>
      <c r="H52" s="94"/>
      <c r="I52" s="95"/>
      <c r="J52" s="94"/>
      <c r="K52" s="95">
        <v>1121045</v>
      </c>
      <c r="L52" s="94"/>
      <c r="M52" s="95"/>
      <c r="N52" s="94"/>
      <c r="O52" s="95"/>
      <c r="P52" s="94">
        <f t="shared" si="27"/>
        <v>0</v>
      </c>
      <c r="Q52" s="95">
        <f t="shared" si="28"/>
        <v>1121045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11.21045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10000000</v>
      </c>
      <c r="C54" s="96">
        <f>SUM(C43:C53)</f>
        <v>0</v>
      </c>
      <c r="D54" s="96"/>
      <c r="E54" s="96">
        <f t="shared" si="26"/>
        <v>10000000</v>
      </c>
      <c r="F54" s="97">
        <f t="shared" ref="F54:O54" si="33">SUM(F43:F53)</f>
        <v>10000000</v>
      </c>
      <c r="G54" s="98">
        <f t="shared" si="33"/>
        <v>2300000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1121045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1121045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11.21045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13063000</v>
      </c>
      <c r="C68" s="105">
        <f>SUM(C9:C15,C18:C24,C27:C30,C33,C36:C40,C43:C53,C56:C59,C62:C66)</f>
        <v>0</v>
      </c>
      <c r="D68" s="105"/>
      <c r="E68" s="105">
        <f t="shared" si="35"/>
        <v>13063000</v>
      </c>
      <c r="F68" s="106">
        <f t="shared" ref="F68:O68" si="43">SUM(F9:F15,F18:F24,F27:F30,F33,F36:F40,F43:F53,F56:F59,F62:F66)</f>
        <v>13063000</v>
      </c>
      <c r="G68" s="107">
        <f t="shared" si="43"/>
        <v>4955000</v>
      </c>
      <c r="H68" s="106">
        <f t="shared" si="43"/>
        <v>655000</v>
      </c>
      <c r="I68" s="107">
        <f t="shared" si="43"/>
        <v>62820</v>
      </c>
      <c r="J68" s="106">
        <f t="shared" si="43"/>
        <v>884000</v>
      </c>
      <c r="K68" s="107">
        <f t="shared" si="43"/>
        <v>2488156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1539000</v>
      </c>
      <c r="Q68" s="107">
        <f t="shared" si="37"/>
        <v>2550976</v>
      </c>
      <c r="R68" s="61">
        <f t="shared" si="38"/>
        <v>34.961832061068705</v>
      </c>
      <c r="S68" s="62">
        <f t="shared" si="39"/>
        <v>3860.770455269022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11.781367220393477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19.528255377784582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17101000</v>
      </c>
      <c r="C70" s="93">
        <v>-16000</v>
      </c>
      <c r="D70" s="93"/>
      <c r="E70" s="93">
        <f>$B70      +$C70      +$D70</f>
        <v>17085000</v>
      </c>
      <c r="F70" s="94">
        <v>17085000</v>
      </c>
      <c r="G70" s="95">
        <v>4179000</v>
      </c>
      <c r="H70" s="94"/>
      <c r="I70" s="95"/>
      <c r="J70" s="94">
        <v>887000</v>
      </c>
      <c r="K70" s="95">
        <v>312379</v>
      </c>
      <c r="L70" s="94"/>
      <c r="M70" s="95"/>
      <c r="N70" s="94"/>
      <c r="O70" s="95"/>
      <c r="P70" s="94">
        <f>$H70      +$J70      +$L70      +$N70</f>
        <v>887000</v>
      </c>
      <c r="Q70" s="95">
        <f>$I70      +$K70      +$M70      +$O70</f>
        <v>312379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5.1916886157448054</v>
      </c>
      <c r="U70" s="50">
        <f>IF(($E70      =0),0,(($Q70      /$E70      )*100))</f>
        <v>1.8283816213052386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17101000</v>
      </c>
      <c r="C72" s="102">
        <f>SUM(C70:C71)</f>
        <v>-16000</v>
      </c>
      <c r="D72" s="102"/>
      <c r="E72" s="102">
        <f>$B72      +$C72      +$D72</f>
        <v>17085000</v>
      </c>
      <c r="F72" s="103">
        <f t="shared" ref="F72:O72" si="44">SUM(F70:F71)</f>
        <v>17085000</v>
      </c>
      <c r="G72" s="104">
        <f t="shared" si="44"/>
        <v>4179000</v>
      </c>
      <c r="H72" s="103">
        <f t="shared" si="44"/>
        <v>0</v>
      </c>
      <c r="I72" s="104">
        <f t="shared" si="44"/>
        <v>0</v>
      </c>
      <c r="J72" s="103">
        <f t="shared" si="44"/>
        <v>887000</v>
      </c>
      <c r="K72" s="104">
        <f t="shared" si="44"/>
        <v>312379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887000</v>
      </c>
      <c r="Q72" s="104">
        <f>$I72      +$K72      +$M72      +$O72</f>
        <v>312379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5.1916886157448054</v>
      </c>
      <c r="U72" s="59">
        <f>IF($E70   =0,0,($Q70   /$E70 )*100)</f>
        <v>1.8283816213052386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17101000</v>
      </c>
      <c r="C73" s="105">
        <f>SUM(C70:C71)</f>
        <v>-16000</v>
      </c>
      <c r="D73" s="105"/>
      <c r="E73" s="105">
        <f>$B73      +$C73      +$D73</f>
        <v>17085000</v>
      </c>
      <c r="F73" s="106">
        <f t="shared" ref="F73:O73" si="45">SUM(F70:F71)</f>
        <v>17085000</v>
      </c>
      <c r="G73" s="107">
        <f t="shared" si="45"/>
        <v>4179000</v>
      </c>
      <c r="H73" s="106">
        <f t="shared" si="45"/>
        <v>0</v>
      </c>
      <c r="I73" s="107">
        <f t="shared" si="45"/>
        <v>0</v>
      </c>
      <c r="J73" s="106">
        <f t="shared" si="45"/>
        <v>887000</v>
      </c>
      <c r="K73" s="107">
        <f t="shared" si="45"/>
        <v>312379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887000</v>
      </c>
      <c r="Q73" s="107">
        <f>$I73      +$K73      +$M73      +$O73</f>
        <v>312379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5.1916886157448054</v>
      </c>
      <c r="U73" s="65">
        <f>IF($E70   =0,0,($Q70   /$E70 )*100)</f>
        <v>1.8283816213052386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30164000</v>
      </c>
      <c r="C74" s="105">
        <f>SUM(C9:C15,C18:C24,C27:C30,C33,C36:C40,C43:C53,C56:C59,C62:C66,C70:C71)</f>
        <v>-16000</v>
      </c>
      <c r="D74" s="105"/>
      <c r="E74" s="105">
        <f>$B74      +$C74      +$D74</f>
        <v>30148000</v>
      </c>
      <c r="F74" s="106">
        <f t="shared" ref="F74:O74" si="46">SUM(F9:F15,F18:F24,F27:F30,F33,F36:F40,F43:F53,F56:F59,F62:F66,F70:F71)</f>
        <v>30148000</v>
      </c>
      <c r="G74" s="107">
        <f t="shared" si="46"/>
        <v>9134000</v>
      </c>
      <c r="H74" s="106">
        <f t="shared" si="46"/>
        <v>655000</v>
      </c>
      <c r="I74" s="107">
        <f t="shared" si="46"/>
        <v>62820</v>
      </c>
      <c r="J74" s="106">
        <f t="shared" si="46"/>
        <v>1771000</v>
      </c>
      <c r="K74" s="107">
        <f t="shared" si="46"/>
        <v>2800535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2426000</v>
      </c>
      <c r="Q74" s="107">
        <f>$I74      +$K74      +$M74      +$O74</f>
        <v>2863355</v>
      </c>
      <c r="R74" s="61">
        <f>IF(($H74      =0),0,((($J74      -$H74      )/$H74      )*100))</f>
        <v>170.38167938931298</v>
      </c>
      <c r="S74" s="62">
        <f>IF(($I74      =0),0,((($K74      -$I74      )/$I74      )*100))</f>
        <v>4358.0308818847498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8.0469682897704669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9.4976615364203258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11429000</v>
      </c>
      <c r="C87" s="119">
        <f t="shared" si="55"/>
        <v>100000</v>
      </c>
      <c r="D87" s="119">
        <f t="shared" si="55"/>
        <v>0</v>
      </c>
      <c r="E87" s="119">
        <f t="shared" si="55"/>
        <v>11529000</v>
      </c>
      <c r="F87" s="119">
        <f t="shared" si="55"/>
        <v>0</v>
      </c>
      <c r="G87" s="119">
        <f t="shared" si="55"/>
        <v>0</v>
      </c>
      <c r="H87" s="119">
        <f t="shared" si="55"/>
        <v>2117000</v>
      </c>
      <c r="I87" s="119">
        <f t="shared" si="55"/>
        <v>0</v>
      </c>
      <c r="J87" s="119">
        <f t="shared" si="55"/>
        <v>249000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2366000</v>
      </c>
      <c r="Q87" s="120">
        <f t="shared" si="55"/>
        <v>0</v>
      </c>
      <c r="R87" s="85">
        <f t="shared" si="55"/>
        <v>-88.238072744449696</v>
      </c>
      <c r="S87" s="85">
        <f t="shared" si="55"/>
        <v>0</v>
      </c>
      <c r="T87" s="86">
        <f>IF(SUM($E88:$E96) =0,0,(P87   /SUM($E88:$E96) )*100)</f>
        <v>20.522161505768064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2325000</v>
      </c>
      <c r="C91" s="93"/>
      <c r="D91" s="93"/>
      <c r="E91" s="93">
        <f t="shared" si="56"/>
        <v>2325000</v>
      </c>
      <c r="F91" s="93">
        <v>0</v>
      </c>
      <c r="G91" s="93">
        <v>0</v>
      </c>
      <c r="H91" s="93">
        <v>2117000</v>
      </c>
      <c r="I91" s="93"/>
      <c r="J91" s="93">
        <v>249000</v>
      </c>
      <c r="K91" s="93"/>
      <c r="L91" s="93"/>
      <c r="M91" s="93"/>
      <c r="N91" s="93"/>
      <c r="O91" s="93"/>
      <c r="P91" s="93">
        <f t="shared" si="57"/>
        <v>2366000</v>
      </c>
      <c r="Q91" s="93">
        <f t="shared" si="58"/>
        <v>0</v>
      </c>
      <c r="R91" s="89">
        <f t="shared" si="59"/>
        <v>-88.238072744449696</v>
      </c>
      <c r="S91" s="89">
        <f t="shared" si="60"/>
        <v>0</v>
      </c>
      <c r="T91" s="89">
        <f t="shared" si="61"/>
        <v>101.76344086021504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8277000</v>
      </c>
      <c r="C93" s="93"/>
      <c r="D93" s="93"/>
      <c r="E93" s="93">
        <f t="shared" si="56"/>
        <v>8277000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57000</v>
      </c>
      <c r="C94" s="93"/>
      <c r="D94" s="93"/>
      <c r="E94" s="93">
        <f t="shared" si="56"/>
        <v>57000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770000</v>
      </c>
      <c r="C96" s="122">
        <v>100000</v>
      </c>
      <c r="D96" s="122"/>
      <c r="E96" s="122">
        <f t="shared" si="56"/>
        <v>870000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11429000</v>
      </c>
      <c r="C114" s="128">
        <f t="shared" si="69"/>
        <v>100000</v>
      </c>
      <c r="D114" s="128">
        <f t="shared" si="69"/>
        <v>0</v>
      </c>
      <c r="E114" s="128">
        <f t="shared" si="69"/>
        <v>11529000</v>
      </c>
      <c r="F114" s="128">
        <f t="shared" si="69"/>
        <v>0</v>
      </c>
      <c r="G114" s="128">
        <f t="shared" si="69"/>
        <v>0</v>
      </c>
      <c r="H114" s="128">
        <f t="shared" si="69"/>
        <v>2117000</v>
      </c>
      <c r="I114" s="128">
        <f t="shared" si="69"/>
        <v>0</v>
      </c>
      <c r="J114" s="128">
        <f t="shared" si="69"/>
        <v>249000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2366000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0.20522161505768063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11429000</v>
      </c>
      <c r="C115" s="130">
        <f t="shared" ref="C115:Q115" si="70">C87</f>
        <v>100000</v>
      </c>
      <c r="D115" s="130">
        <f t="shared" si="70"/>
        <v>0</v>
      </c>
      <c r="E115" s="130">
        <f t="shared" si="70"/>
        <v>11529000</v>
      </c>
      <c r="F115" s="130">
        <f t="shared" si="70"/>
        <v>0</v>
      </c>
      <c r="G115" s="130">
        <f t="shared" si="70"/>
        <v>0</v>
      </c>
      <c r="H115" s="130">
        <f t="shared" si="70"/>
        <v>2117000</v>
      </c>
      <c r="I115" s="130">
        <f t="shared" si="70"/>
        <v>0</v>
      </c>
      <c r="J115" s="130">
        <f t="shared" si="70"/>
        <v>249000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2366000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0.20522161505768063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taJE3J7bdyRhpS4xqj6oHmnPtL2/MXQhf7igmGavptmy4dJLSuK/2E6qWtMa991nGudhL0pcmXOao1buOFAM9w==" saltValue="kw+VATITVvJ0tKXkmsWO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550000</v>
      </c>
      <c r="I10" s="95">
        <v>550274</v>
      </c>
      <c r="J10" s="94">
        <v>24000</v>
      </c>
      <c r="K10" s="95">
        <v>24240</v>
      </c>
      <c r="L10" s="94"/>
      <c r="M10" s="95"/>
      <c r="N10" s="94"/>
      <c r="O10" s="95"/>
      <c r="P10" s="94">
        <f t="shared" ref="P10:P16" si="1">$H10      +$J10      +$L10      +$N10</f>
        <v>574000</v>
      </c>
      <c r="Q10" s="95">
        <f t="shared" ref="Q10:Q16" si="2">$I10      +$K10      +$M10      +$O10</f>
        <v>574514</v>
      </c>
      <c r="R10" s="48">
        <f t="shared" ref="R10:R16" si="3">IF(($H10      =0),0,((($J10      -$H10      )/$H10      )*100))</f>
        <v>-95.63636363636364</v>
      </c>
      <c r="S10" s="49">
        <f t="shared" ref="S10:S16" si="4">IF(($I10      =0),0,((($K10      -$I10      )/$I10      )*100))</f>
        <v>-95.594921802592893</v>
      </c>
      <c r="T10" s="48">
        <f t="shared" ref="T10:T15" si="5">IF(($E10      =0),0,(($P10      /$E10      )*100))</f>
        <v>31.888888888888889</v>
      </c>
      <c r="U10" s="50">
        <f t="shared" ref="U10:U15" si="6">IF(($E10      =0),0,(($Q10      /$E10      )*100))</f>
        <v>31.917444444444442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1800000</v>
      </c>
      <c r="C16" s="96">
        <f>SUM(C9:C15)</f>
        <v>0</v>
      </c>
      <c r="D16" s="96"/>
      <c r="E16" s="96">
        <f t="shared" si="0"/>
        <v>1800000</v>
      </c>
      <c r="F16" s="97">
        <f t="shared" ref="F16:O16" si="7">SUM(F9:F15)</f>
        <v>1800000</v>
      </c>
      <c r="G16" s="98">
        <f t="shared" si="7"/>
        <v>1800000</v>
      </c>
      <c r="H16" s="97">
        <f t="shared" si="7"/>
        <v>550000</v>
      </c>
      <c r="I16" s="98">
        <f t="shared" si="7"/>
        <v>550274</v>
      </c>
      <c r="J16" s="97">
        <f t="shared" si="7"/>
        <v>24000</v>
      </c>
      <c r="K16" s="98">
        <f t="shared" si="7"/>
        <v>24240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574000</v>
      </c>
      <c r="Q16" s="98">
        <f t="shared" si="2"/>
        <v>574514</v>
      </c>
      <c r="R16" s="52">
        <f t="shared" si="3"/>
        <v>-95.63636363636364</v>
      </c>
      <c r="S16" s="53">
        <f t="shared" si="4"/>
        <v>-95.594921802592893</v>
      </c>
      <c r="T16" s="52">
        <f>IF((SUM($E9:$E13))=0,0,(P16/(SUM($E9:$E13))*100))</f>
        <v>31.888888888888889</v>
      </c>
      <c r="U16" s="54">
        <f>IF((SUM($E9:$E13))=0,0,(Q16/(SUM($E9:$E13))*100))</f>
        <v>31.917444444444442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1305000</v>
      </c>
      <c r="C33" s="93"/>
      <c r="D33" s="93"/>
      <c r="E33" s="93">
        <f>$B33      +$C33      +$D33</f>
        <v>1305000</v>
      </c>
      <c r="F33" s="94">
        <v>1305000</v>
      </c>
      <c r="G33" s="95">
        <v>914000</v>
      </c>
      <c r="H33" s="94">
        <v>223000</v>
      </c>
      <c r="I33" s="95">
        <v>398114</v>
      </c>
      <c r="J33" s="94">
        <v>637000</v>
      </c>
      <c r="K33" s="95">
        <v>637117</v>
      </c>
      <c r="L33" s="94"/>
      <c r="M33" s="95"/>
      <c r="N33" s="94"/>
      <c r="O33" s="95"/>
      <c r="P33" s="94">
        <f>$H33      +$J33      +$L33      +$N33</f>
        <v>860000</v>
      </c>
      <c r="Q33" s="95">
        <f>$I33      +$K33      +$M33      +$O33</f>
        <v>1035231</v>
      </c>
      <c r="R33" s="48">
        <f>IF(($H33      =0),0,((($J33      -$H33      )/$H33      )*100))</f>
        <v>185.65022421524665</v>
      </c>
      <c r="S33" s="49">
        <f>IF(($I33      =0),0,((($K33      -$I33      )/$I33      )*100))</f>
        <v>60.033809411374627</v>
      </c>
      <c r="T33" s="48">
        <f>IF(($E33      =0),0,(($P33      /$E33      )*100))</f>
        <v>65.900383141762447</v>
      </c>
      <c r="U33" s="50">
        <f>IF(($E33      =0),0,(($Q33      /$E33      )*100))</f>
        <v>79.328045977011499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1305000</v>
      </c>
      <c r="C34" s="96">
        <f>C33</f>
        <v>0</v>
      </c>
      <c r="D34" s="96"/>
      <c r="E34" s="96">
        <f>$B34      +$C34      +$D34</f>
        <v>1305000</v>
      </c>
      <c r="F34" s="97">
        <f t="shared" ref="F34:O34" si="17">F33</f>
        <v>1305000</v>
      </c>
      <c r="G34" s="98">
        <f t="shared" si="17"/>
        <v>914000</v>
      </c>
      <c r="H34" s="97">
        <f t="shared" si="17"/>
        <v>223000</v>
      </c>
      <c r="I34" s="98">
        <f t="shared" si="17"/>
        <v>398114</v>
      </c>
      <c r="J34" s="97">
        <f t="shared" si="17"/>
        <v>637000</v>
      </c>
      <c r="K34" s="98">
        <f t="shared" si="17"/>
        <v>637117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860000</v>
      </c>
      <c r="Q34" s="98">
        <f>$I34      +$K34      +$M34      +$O34</f>
        <v>1035231</v>
      </c>
      <c r="R34" s="52">
        <f>IF(($H34      =0),0,((($J34      -$H34      )/$H34      )*100))</f>
        <v>185.65022421524665</v>
      </c>
      <c r="S34" s="53">
        <f>IF(($I34      =0),0,((($K34      -$I34      )/$I34      )*100))</f>
        <v>60.033809411374627</v>
      </c>
      <c r="T34" s="52">
        <f>IF($E34   =0,0,($P34   /$E34   )*100)</f>
        <v>65.900383141762447</v>
      </c>
      <c r="U34" s="54">
        <f>IF($E34   =0,0,($Q34   /$E34   )*100)</f>
        <v>79.328045977011499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4975000</v>
      </c>
      <c r="C36" s="93"/>
      <c r="D36" s="93"/>
      <c r="E36" s="93">
        <f t="shared" ref="E36:E41" si="18">$B36      +$C36      +$D36</f>
        <v>4975000</v>
      </c>
      <c r="F36" s="94">
        <v>4975000</v>
      </c>
      <c r="G36" s="95">
        <v>4975000</v>
      </c>
      <c r="H36" s="94"/>
      <c r="I36" s="95"/>
      <c r="J36" s="94"/>
      <c r="K36" s="95">
        <v>1336447</v>
      </c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1336447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26.863256281407033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3000000</v>
      </c>
      <c r="C39" s="93"/>
      <c r="D39" s="93"/>
      <c r="E39" s="93">
        <f t="shared" si="18"/>
        <v>3000000</v>
      </c>
      <c r="F39" s="94">
        <v>3000000</v>
      </c>
      <c r="G39" s="95">
        <v>1750000</v>
      </c>
      <c r="H39" s="94">
        <v>930000</v>
      </c>
      <c r="I39" s="95"/>
      <c r="J39" s="94"/>
      <c r="K39" s="95">
        <v>930010</v>
      </c>
      <c r="L39" s="94"/>
      <c r="M39" s="95"/>
      <c r="N39" s="94"/>
      <c r="O39" s="95"/>
      <c r="P39" s="94">
        <f t="shared" si="19"/>
        <v>930000</v>
      </c>
      <c r="Q39" s="95">
        <f t="shared" si="20"/>
        <v>930010</v>
      </c>
      <c r="R39" s="48">
        <f t="shared" si="21"/>
        <v>-100</v>
      </c>
      <c r="S39" s="49">
        <f t="shared" si="22"/>
        <v>0</v>
      </c>
      <c r="T39" s="48">
        <f t="shared" si="23"/>
        <v>31</v>
      </c>
      <c r="U39" s="50">
        <f t="shared" si="24"/>
        <v>31.000333333333334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7975000</v>
      </c>
      <c r="C41" s="96">
        <f>SUM(C36:C40)</f>
        <v>0</v>
      </c>
      <c r="D41" s="96"/>
      <c r="E41" s="96">
        <f t="shared" si="18"/>
        <v>7975000</v>
      </c>
      <c r="F41" s="97">
        <f t="shared" ref="F41:O41" si="25">SUM(F36:F40)</f>
        <v>7975000</v>
      </c>
      <c r="G41" s="98">
        <f t="shared" si="25"/>
        <v>6725000</v>
      </c>
      <c r="H41" s="97">
        <f t="shared" si="25"/>
        <v>930000</v>
      </c>
      <c r="I41" s="98">
        <f t="shared" si="25"/>
        <v>0</v>
      </c>
      <c r="J41" s="97">
        <f t="shared" si="25"/>
        <v>0</v>
      </c>
      <c r="K41" s="98">
        <f t="shared" si="25"/>
        <v>2266457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930000</v>
      </c>
      <c r="Q41" s="98">
        <f t="shared" si="20"/>
        <v>2266457</v>
      </c>
      <c r="R41" s="52">
        <f t="shared" si="21"/>
        <v>-100</v>
      </c>
      <c r="S41" s="53">
        <f t="shared" si="22"/>
        <v>0</v>
      </c>
      <c r="T41" s="52">
        <f>IF((+$E36+$E39) =0,0,(P41   /(+$E36+$E39) )*100)</f>
        <v>11.661442006269592</v>
      </c>
      <c r="U41" s="54">
        <f>IF((+$E36+$E39) =0,0,(Q41   /(+$E36+$E39) )*100)</f>
        <v>28.419523510971789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10000000</v>
      </c>
      <c r="C52" s="93"/>
      <c r="D52" s="93"/>
      <c r="E52" s="93">
        <f t="shared" si="26"/>
        <v>10000000</v>
      </c>
      <c r="F52" s="94">
        <v>10000000</v>
      </c>
      <c r="G52" s="95">
        <v>6500000</v>
      </c>
      <c r="H52" s="94">
        <v>575000</v>
      </c>
      <c r="I52" s="95"/>
      <c r="J52" s="94"/>
      <c r="K52" s="95">
        <v>575846</v>
      </c>
      <c r="L52" s="94"/>
      <c r="M52" s="95"/>
      <c r="N52" s="94"/>
      <c r="O52" s="95"/>
      <c r="P52" s="94">
        <f t="shared" si="27"/>
        <v>575000</v>
      </c>
      <c r="Q52" s="95">
        <f t="shared" si="28"/>
        <v>575846</v>
      </c>
      <c r="R52" s="48">
        <f t="shared" si="29"/>
        <v>-100</v>
      </c>
      <c r="S52" s="49">
        <f t="shared" si="30"/>
        <v>0</v>
      </c>
      <c r="T52" s="48">
        <f t="shared" si="31"/>
        <v>5.75</v>
      </c>
      <c r="U52" s="50">
        <f t="shared" si="32"/>
        <v>5.7584600000000004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10000000</v>
      </c>
      <c r="C54" s="96">
        <f>SUM(C43:C53)</f>
        <v>0</v>
      </c>
      <c r="D54" s="96"/>
      <c r="E54" s="96">
        <f t="shared" si="26"/>
        <v>10000000</v>
      </c>
      <c r="F54" s="97">
        <f t="shared" ref="F54:O54" si="33">SUM(F43:F53)</f>
        <v>10000000</v>
      </c>
      <c r="G54" s="98">
        <f t="shared" si="33"/>
        <v>6500000</v>
      </c>
      <c r="H54" s="97">
        <f t="shared" si="33"/>
        <v>575000</v>
      </c>
      <c r="I54" s="98">
        <f t="shared" si="33"/>
        <v>0</v>
      </c>
      <c r="J54" s="97">
        <f t="shared" si="33"/>
        <v>0</v>
      </c>
      <c r="K54" s="98">
        <f t="shared" si="33"/>
        <v>575846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575000</v>
      </c>
      <c r="Q54" s="98">
        <f t="shared" si="28"/>
        <v>575846</v>
      </c>
      <c r="R54" s="52">
        <f t="shared" si="29"/>
        <v>-100</v>
      </c>
      <c r="S54" s="53">
        <f t="shared" si="30"/>
        <v>0</v>
      </c>
      <c r="T54" s="52">
        <f>IF((+$E44+$E46+$E48+$E49+$E52) =0,0,(P54   /(+$E44+$E46+$E48+$E49+$E52) )*100)</f>
        <v>5.75</v>
      </c>
      <c r="U54" s="54">
        <f>IF((+$E44+$E46+$E48+$E49+$E52) =0,0,(Q54   /(+$E44+$E46+$E48+$E49+$E52) )*100)</f>
        <v>5.7584600000000004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21080000</v>
      </c>
      <c r="C68" s="105">
        <f>SUM(C9:C15,C18:C24,C27:C30,C33,C36:C40,C43:C53,C56:C59,C62:C66)</f>
        <v>0</v>
      </c>
      <c r="D68" s="105"/>
      <c r="E68" s="105">
        <f t="shared" si="35"/>
        <v>21080000</v>
      </c>
      <c r="F68" s="106">
        <f t="shared" ref="F68:O68" si="43">SUM(F9:F15,F18:F24,F27:F30,F33,F36:F40,F43:F53,F56:F59,F62:F66)</f>
        <v>21080000</v>
      </c>
      <c r="G68" s="107">
        <f t="shared" si="43"/>
        <v>15939000</v>
      </c>
      <c r="H68" s="106">
        <f t="shared" si="43"/>
        <v>2278000</v>
      </c>
      <c r="I68" s="107">
        <f t="shared" si="43"/>
        <v>948388</v>
      </c>
      <c r="J68" s="106">
        <f t="shared" si="43"/>
        <v>661000</v>
      </c>
      <c r="K68" s="107">
        <f t="shared" si="43"/>
        <v>3503660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2939000</v>
      </c>
      <c r="Q68" s="107">
        <f t="shared" si="37"/>
        <v>4452048</v>
      </c>
      <c r="R68" s="61">
        <f t="shared" si="38"/>
        <v>-70.983318700614575</v>
      </c>
      <c r="S68" s="62">
        <f t="shared" si="39"/>
        <v>269.43318557383685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13.942125237191652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21.119772296015178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13184000</v>
      </c>
      <c r="C70" s="93">
        <v>-25000</v>
      </c>
      <c r="D70" s="93"/>
      <c r="E70" s="93">
        <f>$B70      +$C70      +$D70</f>
        <v>13159000</v>
      </c>
      <c r="F70" s="94">
        <v>13159000</v>
      </c>
      <c r="G70" s="95">
        <v>11875000</v>
      </c>
      <c r="H70" s="94">
        <v>1643000</v>
      </c>
      <c r="I70" s="95">
        <v>1642932</v>
      </c>
      <c r="J70" s="94">
        <v>4797000</v>
      </c>
      <c r="K70" s="95">
        <v>4851817</v>
      </c>
      <c r="L70" s="94"/>
      <c r="M70" s="95"/>
      <c r="N70" s="94"/>
      <c r="O70" s="95"/>
      <c r="P70" s="94">
        <f>$H70      +$J70      +$L70      +$N70</f>
        <v>6440000</v>
      </c>
      <c r="Q70" s="95">
        <f>$I70      +$K70      +$M70      +$O70</f>
        <v>6494749</v>
      </c>
      <c r="R70" s="48">
        <f>IF(($H70      =0),0,((($J70      -$H70      )/$H70      )*100))</f>
        <v>191.96591600730372</v>
      </c>
      <c r="S70" s="49">
        <f>IF(($I70      =0),0,((($K70      -$I70      )/$I70      )*100))</f>
        <v>195.31453523335111</v>
      </c>
      <c r="T70" s="48">
        <f>IF(($E70      =0),0,(($P70      /$E70      )*100))</f>
        <v>48.939889049319859</v>
      </c>
      <c r="U70" s="50">
        <f>IF(($E70      =0),0,(($Q70      /$E70      )*100))</f>
        <v>49.355946500493957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13184000</v>
      </c>
      <c r="C72" s="102">
        <f>SUM(C70:C71)</f>
        <v>-25000</v>
      </c>
      <c r="D72" s="102"/>
      <c r="E72" s="102">
        <f>$B72      +$C72      +$D72</f>
        <v>13159000</v>
      </c>
      <c r="F72" s="103">
        <f t="shared" ref="F72:O72" si="44">SUM(F70:F71)</f>
        <v>13159000</v>
      </c>
      <c r="G72" s="104">
        <f t="shared" si="44"/>
        <v>11875000</v>
      </c>
      <c r="H72" s="103">
        <f t="shared" si="44"/>
        <v>1643000</v>
      </c>
      <c r="I72" s="104">
        <f t="shared" si="44"/>
        <v>1642932</v>
      </c>
      <c r="J72" s="103">
        <f t="shared" si="44"/>
        <v>4797000</v>
      </c>
      <c r="K72" s="104">
        <f t="shared" si="44"/>
        <v>4851817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6440000</v>
      </c>
      <c r="Q72" s="104">
        <f>$I72      +$K72      +$M72      +$O72</f>
        <v>6494749</v>
      </c>
      <c r="R72" s="57">
        <f>IF(($H72      =0),0,((($J72      -$H72      )/$H72      )*100))</f>
        <v>191.96591600730372</v>
      </c>
      <c r="S72" s="58">
        <f>IF(($I72      =0),0,((($K72      -$I72      )/$I72      )*100))</f>
        <v>195.31453523335111</v>
      </c>
      <c r="T72" s="57">
        <f>IF(($E70      =0),0,(($P70      /$E70      )*100))</f>
        <v>48.939889049319859</v>
      </c>
      <c r="U72" s="59">
        <f>IF($E70   =0,0,($Q70   /$E70 )*100)</f>
        <v>49.355946500493957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13184000</v>
      </c>
      <c r="C73" s="105">
        <f>SUM(C70:C71)</f>
        <v>-25000</v>
      </c>
      <c r="D73" s="105"/>
      <c r="E73" s="105">
        <f>$B73      +$C73      +$D73</f>
        <v>13159000</v>
      </c>
      <c r="F73" s="106">
        <f t="shared" ref="F73:O73" si="45">SUM(F70:F71)</f>
        <v>13159000</v>
      </c>
      <c r="G73" s="107">
        <f t="shared" si="45"/>
        <v>11875000</v>
      </c>
      <c r="H73" s="106">
        <f t="shared" si="45"/>
        <v>1643000</v>
      </c>
      <c r="I73" s="107">
        <f t="shared" si="45"/>
        <v>1642932</v>
      </c>
      <c r="J73" s="106">
        <f t="shared" si="45"/>
        <v>4797000</v>
      </c>
      <c r="K73" s="107">
        <f t="shared" si="45"/>
        <v>4851817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6440000</v>
      </c>
      <c r="Q73" s="107">
        <f>$I73      +$K73      +$M73      +$O73</f>
        <v>6494749</v>
      </c>
      <c r="R73" s="61">
        <f>IF(($H73      =0),0,((($J73      -$H73      )/$H73      )*100))</f>
        <v>191.96591600730372</v>
      </c>
      <c r="S73" s="62">
        <f>IF(($I73      =0),0,((($K73      -$I73      )/$I73      )*100))</f>
        <v>195.31453523335111</v>
      </c>
      <c r="T73" s="61">
        <f>IF(($E70      =0),0,(($P70      /$E70      )*100))</f>
        <v>48.939889049319859</v>
      </c>
      <c r="U73" s="65">
        <f>IF($E70   =0,0,($Q70   /$E70 )*100)</f>
        <v>49.355946500493957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34264000</v>
      </c>
      <c r="C74" s="105">
        <f>SUM(C9:C15,C18:C24,C27:C30,C33,C36:C40,C43:C53,C56:C59,C62:C66,C70:C71)</f>
        <v>-25000</v>
      </c>
      <c r="D74" s="105"/>
      <c r="E74" s="105">
        <f>$B74      +$C74      +$D74</f>
        <v>34239000</v>
      </c>
      <c r="F74" s="106">
        <f t="shared" ref="F74:O74" si="46">SUM(F9:F15,F18:F24,F27:F30,F33,F36:F40,F43:F53,F56:F59,F62:F66,F70:F71)</f>
        <v>34239000</v>
      </c>
      <c r="G74" s="107">
        <f t="shared" si="46"/>
        <v>27814000</v>
      </c>
      <c r="H74" s="106">
        <f t="shared" si="46"/>
        <v>3921000</v>
      </c>
      <c r="I74" s="107">
        <f t="shared" si="46"/>
        <v>2591320</v>
      </c>
      <c r="J74" s="106">
        <f t="shared" si="46"/>
        <v>5458000</v>
      </c>
      <c r="K74" s="107">
        <f t="shared" si="46"/>
        <v>8355477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9379000</v>
      </c>
      <c r="Q74" s="107">
        <f>$I74      +$K74      +$M74      +$O74</f>
        <v>10946797</v>
      </c>
      <c r="R74" s="61">
        <f>IF(($H74      =0),0,((($J74      -$H74      )/$H74      )*100))</f>
        <v>39.19918388166284</v>
      </c>
      <c r="S74" s="62">
        <f>IF(($I74      =0),0,((($K74      -$I74      )/$I74      )*100))</f>
        <v>222.44095673247611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27.39273927392739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31.971719384327812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20509000</v>
      </c>
      <c r="C87" s="119">
        <f t="shared" si="55"/>
        <v>15375000</v>
      </c>
      <c r="D87" s="119">
        <f t="shared" si="55"/>
        <v>0</v>
      </c>
      <c r="E87" s="119">
        <f t="shared" si="55"/>
        <v>35884000</v>
      </c>
      <c r="F87" s="119">
        <f t="shared" si="55"/>
        <v>0</v>
      </c>
      <c r="G87" s="119">
        <f t="shared" si="55"/>
        <v>0</v>
      </c>
      <c r="H87" s="119">
        <f t="shared" si="55"/>
        <v>2007000</v>
      </c>
      <c r="I87" s="119">
        <f t="shared" si="55"/>
        <v>0</v>
      </c>
      <c r="J87" s="119">
        <f t="shared" si="55"/>
        <v>16046000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18053000</v>
      </c>
      <c r="Q87" s="120">
        <f t="shared" si="55"/>
        <v>0</v>
      </c>
      <c r="R87" s="85">
        <f t="shared" si="55"/>
        <v>699.50174389636265</v>
      </c>
      <c r="S87" s="85">
        <f t="shared" si="55"/>
        <v>0</v>
      </c>
      <c r="T87" s="86">
        <f>IF(SUM($E88:$E96) =0,0,(P87   /SUM($E88:$E96) )*100)</f>
        <v>50.30933006353807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11969000</v>
      </c>
      <c r="C91" s="93">
        <v>14368000</v>
      </c>
      <c r="D91" s="93"/>
      <c r="E91" s="93">
        <f t="shared" si="56"/>
        <v>26337000</v>
      </c>
      <c r="F91" s="93">
        <v>0</v>
      </c>
      <c r="G91" s="93">
        <v>0</v>
      </c>
      <c r="H91" s="93">
        <v>2007000</v>
      </c>
      <c r="I91" s="93"/>
      <c r="J91" s="93">
        <v>16046000</v>
      </c>
      <c r="K91" s="93"/>
      <c r="L91" s="93"/>
      <c r="M91" s="93"/>
      <c r="N91" s="93"/>
      <c r="O91" s="93"/>
      <c r="P91" s="93">
        <f t="shared" si="57"/>
        <v>18053000</v>
      </c>
      <c r="Q91" s="93">
        <f t="shared" si="58"/>
        <v>0</v>
      </c>
      <c r="R91" s="89">
        <f t="shared" si="59"/>
        <v>699.50174389636265</v>
      </c>
      <c r="S91" s="89">
        <f t="shared" si="60"/>
        <v>0</v>
      </c>
      <c r="T91" s="89">
        <f t="shared" si="61"/>
        <v>68.546151801647866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6340000</v>
      </c>
      <c r="C93" s="93"/>
      <c r="D93" s="93"/>
      <c r="E93" s="93">
        <f t="shared" si="56"/>
        <v>6340000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1000000</v>
      </c>
      <c r="C94" s="93">
        <v>600000</v>
      </c>
      <c r="D94" s="93"/>
      <c r="E94" s="93">
        <f t="shared" si="56"/>
        <v>1600000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1200000</v>
      </c>
      <c r="C96" s="122">
        <v>407000</v>
      </c>
      <c r="D96" s="122"/>
      <c r="E96" s="122">
        <f t="shared" si="56"/>
        <v>1607000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20509000</v>
      </c>
      <c r="C114" s="128">
        <f t="shared" si="69"/>
        <v>15375000</v>
      </c>
      <c r="D114" s="128">
        <f t="shared" si="69"/>
        <v>0</v>
      </c>
      <c r="E114" s="128">
        <f t="shared" si="69"/>
        <v>35884000</v>
      </c>
      <c r="F114" s="128">
        <f t="shared" si="69"/>
        <v>0</v>
      </c>
      <c r="G114" s="128">
        <f t="shared" si="69"/>
        <v>0</v>
      </c>
      <c r="H114" s="128">
        <f t="shared" si="69"/>
        <v>2007000</v>
      </c>
      <c r="I114" s="128">
        <f t="shared" si="69"/>
        <v>0</v>
      </c>
      <c r="J114" s="128">
        <f t="shared" si="69"/>
        <v>16046000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18053000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0.50309330063538071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20509000</v>
      </c>
      <c r="C115" s="130">
        <f t="shared" ref="C115:Q115" si="70">C87</f>
        <v>15375000</v>
      </c>
      <c r="D115" s="130">
        <f t="shared" si="70"/>
        <v>0</v>
      </c>
      <c r="E115" s="130">
        <f t="shared" si="70"/>
        <v>35884000</v>
      </c>
      <c r="F115" s="130">
        <f t="shared" si="70"/>
        <v>0</v>
      </c>
      <c r="G115" s="130">
        <f t="shared" si="70"/>
        <v>0</v>
      </c>
      <c r="H115" s="130">
        <f t="shared" si="70"/>
        <v>2007000</v>
      </c>
      <c r="I115" s="130">
        <f t="shared" si="70"/>
        <v>0</v>
      </c>
      <c r="J115" s="130">
        <f t="shared" si="70"/>
        <v>16046000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18053000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0.50309330063538071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5C67w6Fyk38oSNu5IuDR2rdRAlOhpFPwacspWMuS6CDC/LNZ8Z3FzIkW8Fbj/D5ViS2uLX+MDZNt4QRFd//FjQ==" saltValue="AV7U1P8C0Np3qQQbTQ2Uf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1000000</v>
      </c>
      <c r="C10" s="93"/>
      <c r="D10" s="93"/>
      <c r="E10" s="93">
        <f t="shared" ref="E10:E16" si="0">$B10      +$C10      +$D10</f>
        <v>1000000</v>
      </c>
      <c r="F10" s="94">
        <v>1000000</v>
      </c>
      <c r="G10" s="95">
        <v>1000000</v>
      </c>
      <c r="H10" s="94">
        <v>204000</v>
      </c>
      <c r="I10" s="95">
        <v>127356</v>
      </c>
      <c r="J10" s="94">
        <v>172000</v>
      </c>
      <c r="K10" s="95">
        <v>171310</v>
      </c>
      <c r="L10" s="94"/>
      <c r="M10" s="95"/>
      <c r="N10" s="94"/>
      <c r="O10" s="95"/>
      <c r="P10" s="94">
        <f t="shared" ref="P10:P16" si="1">$H10      +$J10      +$L10      +$N10</f>
        <v>376000</v>
      </c>
      <c r="Q10" s="95">
        <f t="shared" ref="Q10:Q16" si="2">$I10      +$K10      +$M10      +$O10</f>
        <v>298666</v>
      </c>
      <c r="R10" s="48">
        <f t="shared" ref="R10:R16" si="3">IF(($H10      =0),0,((($J10      -$H10      )/$H10      )*100))</f>
        <v>-15.686274509803921</v>
      </c>
      <c r="S10" s="49">
        <f t="shared" ref="S10:S16" si="4">IF(($I10      =0),0,((($K10      -$I10      )/$I10      )*100))</f>
        <v>34.512704544740721</v>
      </c>
      <c r="T10" s="48">
        <f t="shared" ref="T10:T15" si="5">IF(($E10      =0),0,(($P10      /$E10      )*100))</f>
        <v>37.6</v>
      </c>
      <c r="U10" s="50">
        <f t="shared" ref="U10:U15" si="6">IF(($E10      =0),0,(($Q10      /$E10      )*100))</f>
        <v>29.866599999999998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1000000</v>
      </c>
      <c r="C16" s="96">
        <f>SUM(C9:C15)</f>
        <v>0</v>
      </c>
      <c r="D16" s="96"/>
      <c r="E16" s="96">
        <f t="shared" si="0"/>
        <v>1000000</v>
      </c>
      <c r="F16" s="97">
        <f t="shared" ref="F16:O16" si="7">SUM(F9:F15)</f>
        <v>1000000</v>
      </c>
      <c r="G16" s="98">
        <f t="shared" si="7"/>
        <v>1000000</v>
      </c>
      <c r="H16" s="97">
        <f t="shared" si="7"/>
        <v>204000</v>
      </c>
      <c r="I16" s="98">
        <f t="shared" si="7"/>
        <v>127356</v>
      </c>
      <c r="J16" s="97">
        <f t="shared" si="7"/>
        <v>172000</v>
      </c>
      <c r="K16" s="98">
        <f t="shared" si="7"/>
        <v>171310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376000</v>
      </c>
      <c r="Q16" s="98">
        <f t="shared" si="2"/>
        <v>298666</v>
      </c>
      <c r="R16" s="52">
        <f t="shared" si="3"/>
        <v>-15.686274509803921</v>
      </c>
      <c r="S16" s="53">
        <f t="shared" si="4"/>
        <v>34.512704544740721</v>
      </c>
      <c r="T16" s="52">
        <f>IF((SUM($E9:$E13))=0,0,(P16/(SUM($E9:$E13))*100))</f>
        <v>37.6</v>
      </c>
      <c r="U16" s="54">
        <f>IF((SUM($E9:$E13))=0,0,(Q16/(SUM($E9:$E13))*100))</f>
        <v>29.866599999999998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1106000</v>
      </c>
      <c r="C20" s="93"/>
      <c r="D20" s="93"/>
      <c r="E20" s="93">
        <f t="shared" si="8"/>
        <v>1106000</v>
      </c>
      <c r="F20" s="94">
        <v>1106000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1106000</v>
      </c>
      <c r="C25" s="96">
        <f>SUM(C18:C24)</f>
        <v>0</v>
      </c>
      <c r="D25" s="96"/>
      <c r="E25" s="96">
        <f t="shared" si="8"/>
        <v>1106000</v>
      </c>
      <c r="F25" s="97">
        <f t="shared" ref="F25:O25" si="15">SUM(F18:F24)</f>
        <v>1106000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2974000</v>
      </c>
      <c r="C30" s="93"/>
      <c r="D30" s="93"/>
      <c r="E30" s="93">
        <f>$B30      +$C30      +$D30</f>
        <v>2974000</v>
      </c>
      <c r="F30" s="94">
        <v>2974000</v>
      </c>
      <c r="G30" s="95">
        <v>2082000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2974000</v>
      </c>
      <c r="C31" s="96">
        <f>SUM(C27:C30)</f>
        <v>0</v>
      </c>
      <c r="D31" s="96"/>
      <c r="E31" s="96">
        <f>$B31      +$C31      +$D31</f>
        <v>2974000</v>
      </c>
      <c r="F31" s="97">
        <f t="shared" ref="F31:O31" si="16">SUM(F27:F30)</f>
        <v>2974000</v>
      </c>
      <c r="G31" s="98">
        <f t="shared" si="16"/>
        <v>2082000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1265000</v>
      </c>
      <c r="C33" s="93"/>
      <c r="D33" s="93"/>
      <c r="E33" s="93">
        <f>$B33      +$C33      +$D33</f>
        <v>1265000</v>
      </c>
      <c r="F33" s="94">
        <v>1265000</v>
      </c>
      <c r="G33" s="95">
        <v>886000</v>
      </c>
      <c r="H33" s="94">
        <v>38000</v>
      </c>
      <c r="I33" s="95">
        <v>127450</v>
      </c>
      <c r="J33" s="94">
        <v>339000</v>
      </c>
      <c r="K33" s="95">
        <v>339128</v>
      </c>
      <c r="L33" s="94"/>
      <c r="M33" s="95"/>
      <c r="N33" s="94"/>
      <c r="O33" s="95"/>
      <c r="P33" s="94">
        <f>$H33      +$J33      +$L33      +$N33</f>
        <v>377000</v>
      </c>
      <c r="Q33" s="95">
        <f>$I33      +$K33      +$M33      +$O33</f>
        <v>466578</v>
      </c>
      <c r="R33" s="48">
        <f>IF(($H33      =0),0,((($J33      -$H33      )/$H33      )*100))</f>
        <v>792.1052631578948</v>
      </c>
      <c r="S33" s="49">
        <f>IF(($I33      =0),0,((($K33      -$I33      )/$I33      )*100))</f>
        <v>166.08709297763829</v>
      </c>
      <c r="T33" s="48">
        <f>IF(($E33      =0),0,(($P33      /$E33      )*100))</f>
        <v>29.802371541501977</v>
      </c>
      <c r="U33" s="50">
        <f>IF(($E33      =0),0,(($Q33      /$E33      )*100))</f>
        <v>36.883636363636363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1265000</v>
      </c>
      <c r="C34" s="96">
        <f>C33</f>
        <v>0</v>
      </c>
      <c r="D34" s="96"/>
      <c r="E34" s="96">
        <f>$B34      +$C34      +$D34</f>
        <v>1265000</v>
      </c>
      <c r="F34" s="97">
        <f t="shared" ref="F34:O34" si="17">F33</f>
        <v>1265000</v>
      </c>
      <c r="G34" s="98">
        <f t="shared" si="17"/>
        <v>886000</v>
      </c>
      <c r="H34" s="97">
        <f t="shared" si="17"/>
        <v>38000</v>
      </c>
      <c r="I34" s="98">
        <f t="shared" si="17"/>
        <v>127450</v>
      </c>
      <c r="J34" s="97">
        <f t="shared" si="17"/>
        <v>339000</v>
      </c>
      <c r="K34" s="98">
        <f t="shared" si="17"/>
        <v>339128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377000</v>
      </c>
      <c r="Q34" s="98">
        <f>$I34      +$K34      +$M34      +$O34</f>
        <v>466578</v>
      </c>
      <c r="R34" s="52">
        <f>IF(($H34      =0),0,((($J34      -$H34      )/$H34      )*100))</f>
        <v>792.1052631578948</v>
      </c>
      <c r="S34" s="53">
        <f>IF(($I34      =0),0,((($K34      -$I34      )/$I34      )*100))</f>
        <v>166.08709297763829</v>
      </c>
      <c r="T34" s="52">
        <f>IF($E34   =0,0,($P34   /$E34   )*100)</f>
        <v>29.802371541501977</v>
      </c>
      <c r="U34" s="54">
        <f>IF($E34   =0,0,($Q34   /$E34   )*100)</f>
        <v>36.883636363636363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6345000</v>
      </c>
      <c r="C68" s="105">
        <f>SUM(C9:C15,C18:C24,C27:C30,C33,C36:C40,C43:C53,C56:C59,C62:C66)</f>
        <v>0</v>
      </c>
      <c r="D68" s="105"/>
      <c r="E68" s="105">
        <f t="shared" si="35"/>
        <v>6345000</v>
      </c>
      <c r="F68" s="106">
        <f t="shared" ref="F68:O68" si="43">SUM(F9:F15,F18:F24,F27:F30,F33,F36:F40,F43:F53,F56:F59,F62:F66)</f>
        <v>6345000</v>
      </c>
      <c r="G68" s="107">
        <f t="shared" si="43"/>
        <v>3968000</v>
      </c>
      <c r="H68" s="106">
        <f t="shared" si="43"/>
        <v>242000</v>
      </c>
      <c r="I68" s="107">
        <f t="shared" si="43"/>
        <v>254806</v>
      </c>
      <c r="J68" s="106">
        <f t="shared" si="43"/>
        <v>511000</v>
      </c>
      <c r="K68" s="107">
        <f t="shared" si="43"/>
        <v>510438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753000</v>
      </c>
      <c r="Q68" s="107">
        <f t="shared" si="37"/>
        <v>765244</v>
      </c>
      <c r="R68" s="61">
        <f t="shared" si="38"/>
        <v>111.15702479338843</v>
      </c>
      <c r="S68" s="62">
        <f t="shared" si="39"/>
        <v>100.32416819070195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14.372971941210155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14.606680664248902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6345000</v>
      </c>
      <c r="C74" s="105">
        <f>SUM(C9:C15,C18:C24,C27:C30,C33,C36:C40,C43:C53,C56:C59,C62:C66,C70:C71)</f>
        <v>0</v>
      </c>
      <c r="D74" s="105"/>
      <c r="E74" s="105">
        <f>$B74      +$C74      +$D74</f>
        <v>6345000</v>
      </c>
      <c r="F74" s="106">
        <f t="shared" ref="F74:O74" si="46">SUM(F9:F15,F18:F24,F27:F30,F33,F36:F40,F43:F53,F56:F59,F62:F66,F70:F71)</f>
        <v>6345000</v>
      </c>
      <c r="G74" s="107">
        <f t="shared" si="46"/>
        <v>3968000</v>
      </c>
      <c r="H74" s="106">
        <f t="shared" si="46"/>
        <v>242000</v>
      </c>
      <c r="I74" s="107">
        <f t="shared" si="46"/>
        <v>254806</v>
      </c>
      <c r="J74" s="106">
        <f t="shared" si="46"/>
        <v>511000</v>
      </c>
      <c r="K74" s="107">
        <f t="shared" si="46"/>
        <v>510438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753000</v>
      </c>
      <c r="Q74" s="107">
        <f>$I74      +$K74      +$M74      +$O74</f>
        <v>765244</v>
      </c>
      <c r="R74" s="61">
        <f>IF(($H74      =0),0,((($J74      -$H74      )/$H74      )*100))</f>
        <v>111.15702479338843</v>
      </c>
      <c r="S74" s="62">
        <f>IF(($I74      =0),0,((($K74      -$I74      )/$I74      )*100))</f>
        <v>100.32416819070195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14.372971941210155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14.606680664248902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11507000</v>
      </c>
      <c r="C87" s="119">
        <f t="shared" si="55"/>
        <v>-3500000</v>
      </c>
      <c r="D87" s="119">
        <f t="shared" si="55"/>
        <v>0</v>
      </c>
      <c r="E87" s="119">
        <f t="shared" si="55"/>
        <v>8007000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5000000</v>
      </c>
      <c r="C91" s="93">
        <v>-5000000</v>
      </c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2757000</v>
      </c>
      <c r="C94" s="93">
        <v>1300000</v>
      </c>
      <c r="D94" s="93"/>
      <c r="E94" s="93">
        <f t="shared" si="56"/>
        <v>4057000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3750000</v>
      </c>
      <c r="C96" s="122">
        <v>200000</v>
      </c>
      <c r="D96" s="122"/>
      <c r="E96" s="122">
        <f t="shared" si="56"/>
        <v>3950000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11507000</v>
      </c>
      <c r="C114" s="128">
        <f t="shared" si="69"/>
        <v>-3500000</v>
      </c>
      <c r="D114" s="128">
        <f t="shared" si="69"/>
        <v>0</v>
      </c>
      <c r="E114" s="128">
        <f t="shared" si="69"/>
        <v>8007000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11507000</v>
      </c>
      <c r="C115" s="130">
        <f t="shared" ref="C115:Q115" si="70">C87</f>
        <v>-3500000</v>
      </c>
      <c r="D115" s="130">
        <f t="shared" si="70"/>
        <v>0</v>
      </c>
      <c r="E115" s="130">
        <f t="shared" si="70"/>
        <v>8007000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/BZEAB5PoHAg7EmoZhMtLWwz6EuRZPhXuTYIavvjgH32kUc/k0BVy/FDXnNu15JKR6Rz3QNT8ALAcORdKpwsug==" saltValue="At/C6o2J6UliVq7S7awMp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>
        <v>70000000</v>
      </c>
      <c r="C9" s="93"/>
      <c r="D9" s="93"/>
      <c r="E9" s="93">
        <f>$B9       +$C9       +$D9</f>
        <v>70000000</v>
      </c>
      <c r="F9" s="94">
        <v>70000000</v>
      </c>
      <c r="G9" s="95">
        <v>56000000</v>
      </c>
      <c r="H9" s="94">
        <v>6943000</v>
      </c>
      <c r="I9" s="95">
        <v>6943381</v>
      </c>
      <c r="J9" s="94">
        <v>19633000</v>
      </c>
      <c r="K9" s="95">
        <v>19630090</v>
      </c>
      <c r="L9" s="94"/>
      <c r="M9" s="95"/>
      <c r="N9" s="94"/>
      <c r="O9" s="95"/>
      <c r="P9" s="94">
        <f>$H9       +$J9       +$L9       +$N9</f>
        <v>26576000</v>
      </c>
      <c r="Q9" s="95">
        <f>$I9       +$K9       +$M9       +$O9</f>
        <v>26573471</v>
      </c>
      <c r="R9" s="48">
        <f>IF(($H9       =0),0,((($J9       -$H9       )/$H9       )*100))</f>
        <v>182.77401699553505</v>
      </c>
      <c r="S9" s="49">
        <f>IF(($I9       =0),0,((($K9       -$I9       )/$I9       )*100))</f>
        <v>182.71659008773969</v>
      </c>
      <c r="T9" s="48">
        <f>IF(($E9       =0),0,(($P9       /$E9       )*100))</f>
        <v>37.965714285714284</v>
      </c>
      <c r="U9" s="50">
        <f>IF(($E9       =0),0,(($Q9       /$E9       )*100))</f>
        <v>37.96210142857143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1000000</v>
      </c>
      <c r="C10" s="93"/>
      <c r="D10" s="93"/>
      <c r="E10" s="93">
        <f t="shared" ref="E10:E16" si="0">$B10      +$C10      +$D10</f>
        <v>1000000</v>
      </c>
      <c r="F10" s="94">
        <v>1000000</v>
      </c>
      <c r="G10" s="95">
        <v>1000000</v>
      </c>
      <c r="H10" s="94">
        <v>231000</v>
      </c>
      <c r="I10" s="95">
        <v>367066</v>
      </c>
      <c r="J10" s="94">
        <v>546000</v>
      </c>
      <c r="K10" s="95">
        <v>546711</v>
      </c>
      <c r="L10" s="94"/>
      <c r="M10" s="95"/>
      <c r="N10" s="94"/>
      <c r="O10" s="95"/>
      <c r="P10" s="94">
        <f t="shared" ref="P10:P16" si="1">$H10      +$J10      +$L10      +$N10</f>
        <v>777000</v>
      </c>
      <c r="Q10" s="95">
        <f t="shared" ref="Q10:Q16" si="2">$I10      +$K10      +$M10      +$O10</f>
        <v>913777</v>
      </c>
      <c r="R10" s="48">
        <f t="shared" ref="R10:R16" si="3">IF(($H10      =0),0,((($J10      -$H10      )/$H10      )*100))</f>
        <v>136.36363636363635</v>
      </c>
      <c r="S10" s="49">
        <f t="shared" ref="S10:S16" si="4">IF(($I10      =0),0,((($K10      -$I10      )/$I10      )*100))</f>
        <v>48.940789939683867</v>
      </c>
      <c r="T10" s="48">
        <f t="shared" ref="T10:T15" si="5">IF(($E10      =0),0,(($P10      /$E10      )*100))</f>
        <v>77.7</v>
      </c>
      <c r="U10" s="50">
        <f t="shared" ref="U10:U15" si="6">IF(($E10      =0),0,(($Q10      /$E10      )*100))</f>
        <v>91.37769999999999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12000000</v>
      </c>
      <c r="C11" s="93"/>
      <c r="D11" s="93"/>
      <c r="E11" s="93">
        <f t="shared" si="0"/>
        <v>12000000</v>
      </c>
      <c r="F11" s="94">
        <v>12000000</v>
      </c>
      <c r="G11" s="95">
        <v>7200000</v>
      </c>
      <c r="H11" s="94">
        <v>2670000</v>
      </c>
      <c r="I11" s="95">
        <v>3676324</v>
      </c>
      <c r="J11" s="94">
        <v>4162000</v>
      </c>
      <c r="K11" s="95">
        <v>4618480</v>
      </c>
      <c r="L11" s="94"/>
      <c r="M11" s="95"/>
      <c r="N11" s="94"/>
      <c r="O11" s="95"/>
      <c r="P11" s="94">
        <f t="shared" si="1"/>
        <v>6832000</v>
      </c>
      <c r="Q11" s="95">
        <f t="shared" si="2"/>
        <v>8294804</v>
      </c>
      <c r="R11" s="48">
        <f t="shared" si="3"/>
        <v>55.880149812734082</v>
      </c>
      <c r="S11" s="49">
        <f t="shared" si="4"/>
        <v>25.627665026259926</v>
      </c>
      <c r="T11" s="48">
        <f t="shared" si="5"/>
        <v>56.933333333333337</v>
      </c>
      <c r="U11" s="50">
        <f t="shared" si="6"/>
        <v>69.123366666666669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160237000</v>
      </c>
      <c r="C13" s="93"/>
      <c r="D13" s="93"/>
      <c r="E13" s="93">
        <f t="shared" si="0"/>
        <v>160237000</v>
      </c>
      <c r="F13" s="94">
        <v>160237000</v>
      </c>
      <c r="G13" s="95">
        <v>135853000</v>
      </c>
      <c r="H13" s="94">
        <v>18960000</v>
      </c>
      <c r="I13" s="95">
        <v>24538059</v>
      </c>
      <c r="J13" s="94">
        <v>43223000</v>
      </c>
      <c r="K13" s="95">
        <v>52470155</v>
      </c>
      <c r="L13" s="94"/>
      <c r="M13" s="95"/>
      <c r="N13" s="94"/>
      <c r="O13" s="95"/>
      <c r="P13" s="94">
        <f t="shared" si="1"/>
        <v>62183000</v>
      </c>
      <c r="Q13" s="95">
        <f t="shared" si="2"/>
        <v>77008214</v>
      </c>
      <c r="R13" s="48">
        <f t="shared" si="3"/>
        <v>127.96940928270043</v>
      </c>
      <c r="S13" s="49">
        <f t="shared" si="4"/>
        <v>113.83172564708562</v>
      </c>
      <c r="T13" s="48">
        <f t="shared" si="5"/>
        <v>38.806892290794259</v>
      </c>
      <c r="U13" s="50">
        <f t="shared" si="6"/>
        <v>48.058946435592283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>
        <v>70000000</v>
      </c>
      <c r="C14" s="93"/>
      <c r="D14" s="93"/>
      <c r="E14" s="93">
        <f t="shared" si="0"/>
        <v>70000000</v>
      </c>
      <c r="F14" s="94">
        <v>70000000</v>
      </c>
      <c r="G14" s="95">
        <v>56000000</v>
      </c>
      <c r="H14" s="94">
        <v>6943000</v>
      </c>
      <c r="I14" s="95"/>
      <c r="J14" s="94">
        <v>19633000</v>
      </c>
      <c r="K14" s="95"/>
      <c r="L14" s="94"/>
      <c r="M14" s="95"/>
      <c r="N14" s="94"/>
      <c r="O14" s="95"/>
      <c r="P14" s="94">
        <f t="shared" si="1"/>
        <v>26576000</v>
      </c>
      <c r="Q14" s="95">
        <f t="shared" si="2"/>
        <v>0</v>
      </c>
      <c r="R14" s="48">
        <f t="shared" si="3"/>
        <v>182.77401699553505</v>
      </c>
      <c r="S14" s="49">
        <f t="shared" si="4"/>
        <v>0</v>
      </c>
      <c r="T14" s="48">
        <f t="shared" si="5"/>
        <v>37.965714285714284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313237000</v>
      </c>
      <c r="C16" s="96">
        <f>SUM(C9:C15)</f>
        <v>0</v>
      </c>
      <c r="D16" s="96"/>
      <c r="E16" s="96">
        <f t="shared" si="0"/>
        <v>313237000</v>
      </c>
      <c r="F16" s="97">
        <f t="shared" ref="F16:O16" si="7">SUM(F9:F15)</f>
        <v>313237000</v>
      </c>
      <c r="G16" s="98">
        <f t="shared" si="7"/>
        <v>256053000</v>
      </c>
      <c r="H16" s="97">
        <f t="shared" si="7"/>
        <v>35747000</v>
      </c>
      <c r="I16" s="98">
        <f t="shared" si="7"/>
        <v>35524830</v>
      </c>
      <c r="J16" s="97">
        <f t="shared" si="7"/>
        <v>87197000</v>
      </c>
      <c r="K16" s="98">
        <f t="shared" si="7"/>
        <v>77265436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122944000</v>
      </c>
      <c r="Q16" s="98">
        <f t="shared" si="2"/>
        <v>112790266</v>
      </c>
      <c r="R16" s="52">
        <f t="shared" si="3"/>
        <v>143.92816180378773</v>
      </c>
      <c r="S16" s="53">
        <f t="shared" si="4"/>
        <v>117.49699013337995</v>
      </c>
      <c r="T16" s="52">
        <f>IF((SUM($E9:$E13))=0,0,(P16/(SUM($E9:$E13))*100))</f>
        <v>50.544941764616404</v>
      </c>
      <c r="U16" s="54">
        <f>IF((SUM($E9:$E13))=0,0,(Q16/(SUM($E9:$E13))*100))</f>
        <v>46.370521754502811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1106000</v>
      </c>
      <c r="C20" s="93"/>
      <c r="D20" s="93"/>
      <c r="E20" s="93">
        <f t="shared" si="8"/>
        <v>1106000</v>
      </c>
      <c r="F20" s="94">
        <v>1106000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1106000</v>
      </c>
      <c r="C25" s="96">
        <f>SUM(C18:C24)</f>
        <v>0</v>
      </c>
      <c r="D25" s="96"/>
      <c r="E25" s="96">
        <f t="shared" si="8"/>
        <v>1106000</v>
      </c>
      <c r="F25" s="97">
        <f t="shared" ref="F25:O25" si="15">SUM(F18:F24)</f>
        <v>1106000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>
        <v>2499316000</v>
      </c>
      <c r="C29" s="93"/>
      <c r="D29" s="93"/>
      <c r="E29" s="93">
        <f>$B29      +$C29      +$D29</f>
        <v>2499316000</v>
      </c>
      <c r="F29" s="94">
        <v>2499316000</v>
      </c>
      <c r="G29" s="95">
        <v>1349630000</v>
      </c>
      <c r="H29" s="94">
        <v>242369000</v>
      </c>
      <c r="I29" s="95">
        <v>250117758</v>
      </c>
      <c r="J29" s="94">
        <v>373498000</v>
      </c>
      <c r="K29" s="95">
        <v>361736639</v>
      </c>
      <c r="L29" s="94"/>
      <c r="M29" s="95"/>
      <c r="N29" s="94"/>
      <c r="O29" s="95"/>
      <c r="P29" s="94">
        <f>$H29      +$J29      +$L29      +$N29</f>
        <v>615867000</v>
      </c>
      <c r="Q29" s="95">
        <f>$I29      +$K29      +$M29      +$O29</f>
        <v>611854397</v>
      </c>
      <c r="R29" s="48">
        <f>IF(($H29      =0),0,((($J29      -$H29      )/$H29      )*100))</f>
        <v>54.103041230520411</v>
      </c>
      <c r="S29" s="49">
        <f>IF(($I29      =0),0,((($K29      -$I29      )/$I29      )*100))</f>
        <v>44.626531875437649</v>
      </c>
      <c r="T29" s="48">
        <f>IF(($E29      =0),0,(($P29      /$E29      )*100))</f>
        <v>24.641421893029932</v>
      </c>
      <c r="U29" s="50">
        <f>IF(($E29      =0),0,(($Q29      /$E29      )*100))</f>
        <v>24.48087384708456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2499316000</v>
      </c>
      <c r="C31" s="96">
        <f>SUM(C27:C30)</f>
        <v>0</v>
      </c>
      <c r="D31" s="96"/>
      <c r="E31" s="96">
        <f>$B31      +$C31      +$D31</f>
        <v>2499316000</v>
      </c>
      <c r="F31" s="97">
        <f t="shared" ref="F31:O31" si="16">SUM(F27:F30)</f>
        <v>2499316000</v>
      </c>
      <c r="G31" s="98">
        <f t="shared" si="16"/>
        <v>1349630000</v>
      </c>
      <c r="H31" s="97">
        <f t="shared" si="16"/>
        <v>242369000</v>
      </c>
      <c r="I31" s="98">
        <f t="shared" si="16"/>
        <v>250117758</v>
      </c>
      <c r="J31" s="97">
        <f t="shared" si="16"/>
        <v>373498000</v>
      </c>
      <c r="K31" s="98">
        <f t="shared" si="16"/>
        <v>361736639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615867000</v>
      </c>
      <c r="Q31" s="98">
        <f>$I31      +$K31      +$M31      +$O31</f>
        <v>611854397</v>
      </c>
      <c r="R31" s="52">
        <f>IF(($H31      =0),0,((($J31      -$H31      )/$H31      )*100))</f>
        <v>54.103041230520411</v>
      </c>
      <c r="S31" s="53">
        <f>IF(($I31      =0),0,((($K31      -$I31      )/$I31      )*100))</f>
        <v>44.626531875437649</v>
      </c>
      <c r="T31" s="52">
        <f>IF($E31   =0,0,($P31   /$E31   )*100)</f>
        <v>24.641421893029932</v>
      </c>
      <c r="U31" s="54">
        <f>IF($E31   =0,0,($Q31   /$E31   )*100)</f>
        <v>24.48087384708456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26664000</v>
      </c>
      <c r="C33" s="93"/>
      <c r="D33" s="93"/>
      <c r="E33" s="93">
        <f>$B33      +$C33      +$D33</f>
        <v>26664000</v>
      </c>
      <c r="F33" s="94">
        <v>26664000</v>
      </c>
      <c r="G33" s="95">
        <v>18663000</v>
      </c>
      <c r="H33" s="94">
        <v>6665000</v>
      </c>
      <c r="I33" s="95">
        <v>9877974</v>
      </c>
      <c r="J33" s="94">
        <v>11998000</v>
      </c>
      <c r="K33" s="95">
        <v>13005511</v>
      </c>
      <c r="L33" s="94"/>
      <c r="M33" s="95"/>
      <c r="N33" s="94"/>
      <c r="O33" s="95"/>
      <c r="P33" s="94">
        <f>$H33      +$J33      +$L33      +$N33</f>
        <v>18663000</v>
      </c>
      <c r="Q33" s="95">
        <f>$I33      +$K33      +$M33      +$O33</f>
        <v>22883485</v>
      </c>
      <c r="R33" s="48">
        <f>IF(($H33      =0),0,((($J33      -$H33      )/$H33      )*100))</f>
        <v>80.015003750937723</v>
      </c>
      <c r="S33" s="49">
        <f>IF(($I33      =0),0,((($K33      -$I33      )/$I33      )*100))</f>
        <v>31.66172536999996</v>
      </c>
      <c r="T33" s="48">
        <f>IF(($E33      =0),0,(($P33      /$E33      )*100))</f>
        <v>69.993249324932492</v>
      </c>
      <c r="U33" s="50">
        <f>IF(($E33      =0),0,(($Q33      /$E33      )*100))</f>
        <v>85.82165091509151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26664000</v>
      </c>
      <c r="C34" s="96">
        <f>C33</f>
        <v>0</v>
      </c>
      <c r="D34" s="96"/>
      <c r="E34" s="96">
        <f>$B34      +$C34      +$D34</f>
        <v>26664000</v>
      </c>
      <c r="F34" s="97">
        <f t="shared" ref="F34:O34" si="17">F33</f>
        <v>26664000</v>
      </c>
      <c r="G34" s="98">
        <f t="shared" si="17"/>
        <v>18663000</v>
      </c>
      <c r="H34" s="97">
        <f t="shared" si="17"/>
        <v>6665000</v>
      </c>
      <c r="I34" s="98">
        <f t="shared" si="17"/>
        <v>9877974</v>
      </c>
      <c r="J34" s="97">
        <f t="shared" si="17"/>
        <v>11998000</v>
      </c>
      <c r="K34" s="98">
        <f t="shared" si="17"/>
        <v>13005511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18663000</v>
      </c>
      <c r="Q34" s="98">
        <f>$I34      +$K34      +$M34      +$O34</f>
        <v>22883485</v>
      </c>
      <c r="R34" s="52">
        <f>IF(($H34      =0),0,((($J34      -$H34      )/$H34      )*100))</f>
        <v>80.015003750937723</v>
      </c>
      <c r="S34" s="53">
        <f>IF(($I34      =0),0,((($K34      -$I34      )/$I34      )*100))</f>
        <v>31.66172536999996</v>
      </c>
      <c r="T34" s="52">
        <f>IF($E34   =0,0,($P34   /$E34   )*100)</f>
        <v>69.993249324932492</v>
      </c>
      <c r="U34" s="54">
        <f>IF($E34   =0,0,($Q34   /$E34   )*100)</f>
        <v>85.82165091509151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81325000</v>
      </c>
      <c r="C37" s="93"/>
      <c r="D37" s="93"/>
      <c r="E37" s="93">
        <f t="shared" si="18"/>
        <v>81325000</v>
      </c>
      <c r="F37" s="94">
        <v>81325000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7000000</v>
      </c>
      <c r="C39" s="93"/>
      <c r="D39" s="93"/>
      <c r="E39" s="93">
        <f t="shared" si="18"/>
        <v>7000000</v>
      </c>
      <c r="F39" s="94">
        <v>7000000</v>
      </c>
      <c r="G39" s="95">
        <v>4950000</v>
      </c>
      <c r="H39" s="94">
        <v>2200000</v>
      </c>
      <c r="I39" s="95">
        <v>5493931</v>
      </c>
      <c r="J39" s="94">
        <v>546000</v>
      </c>
      <c r="K39" s="95">
        <v>528161</v>
      </c>
      <c r="L39" s="94"/>
      <c r="M39" s="95"/>
      <c r="N39" s="94"/>
      <c r="O39" s="95"/>
      <c r="P39" s="94">
        <f t="shared" si="19"/>
        <v>2746000</v>
      </c>
      <c r="Q39" s="95">
        <f t="shared" si="20"/>
        <v>6022092</v>
      </c>
      <c r="R39" s="48">
        <f t="shared" si="21"/>
        <v>-75.181818181818187</v>
      </c>
      <c r="S39" s="49">
        <f t="shared" si="22"/>
        <v>-90.386464627968564</v>
      </c>
      <c r="T39" s="48">
        <f t="shared" si="23"/>
        <v>39.228571428571428</v>
      </c>
      <c r="U39" s="50">
        <f t="shared" si="24"/>
        <v>86.029885714285712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88325000</v>
      </c>
      <c r="C41" s="96">
        <f>SUM(C36:C40)</f>
        <v>0</v>
      </c>
      <c r="D41" s="96"/>
      <c r="E41" s="96">
        <f t="shared" si="18"/>
        <v>88325000</v>
      </c>
      <c r="F41" s="97">
        <f t="shared" ref="F41:O41" si="25">SUM(F36:F40)</f>
        <v>88325000</v>
      </c>
      <c r="G41" s="98">
        <f t="shared" si="25"/>
        <v>4950000</v>
      </c>
      <c r="H41" s="97">
        <f t="shared" si="25"/>
        <v>2200000</v>
      </c>
      <c r="I41" s="98">
        <f t="shared" si="25"/>
        <v>5493931</v>
      </c>
      <c r="J41" s="97">
        <f t="shared" si="25"/>
        <v>546000</v>
      </c>
      <c r="K41" s="98">
        <f t="shared" si="25"/>
        <v>528161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2746000</v>
      </c>
      <c r="Q41" s="98">
        <f t="shared" si="20"/>
        <v>6022092</v>
      </c>
      <c r="R41" s="52">
        <f t="shared" si="21"/>
        <v>-75.181818181818187</v>
      </c>
      <c r="S41" s="53">
        <f t="shared" si="22"/>
        <v>-90.386464627968564</v>
      </c>
      <c r="T41" s="52">
        <f>IF((+$E36+$E39) =0,0,(P41   /(+$E36+$E39) )*100)</f>
        <v>39.228571428571428</v>
      </c>
      <c r="U41" s="54">
        <f>IF((+$E36+$E39) =0,0,(Q41   /(+$E36+$E39) )*100)</f>
        <v>86.029885714285712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>
        <v>592962000</v>
      </c>
      <c r="C66" s="93"/>
      <c r="D66" s="93"/>
      <c r="E66" s="93">
        <f t="shared" si="35"/>
        <v>592962000</v>
      </c>
      <c r="F66" s="94">
        <v>592962000</v>
      </c>
      <c r="G66" s="95">
        <v>409520000</v>
      </c>
      <c r="H66" s="94">
        <v>72894000</v>
      </c>
      <c r="I66" s="95">
        <v>72894369</v>
      </c>
      <c r="J66" s="94">
        <v>57344000</v>
      </c>
      <c r="K66" s="95">
        <v>46266771</v>
      </c>
      <c r="L66" s="94"/>
      <c r="M66" s="95"/>
      <c r="N66" s="94"/>
      <c r="O66" s="95"/>
      <c r="P66" s="94">
        <f t="shared" si="36"/>
        <v>130238000</v>
      </c>
      <c r="Q66" s="95">
        <f t="shared" si="37"/>
        <v>119161140</v>
      </c>
      <c r="R66" s="48">
        <f t="shared" si="38"/>
        <v>-21.332345597717232</v>
      </c>
      <c r="S66" s="49">
        <f t="shared" si="39"/>
        <v>-36.529019134523274</v>
      </c>
      <c r="T66" s="48">
        <f t="shared" si="40"/>
        <v>21.963970709758804</v>
      </c>
      <c r="U66" s="50">
        <f t="shared" si="41"/>
        <v>20.09591508393455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592962000</v>
      </c>
      <c r="C67" s="96">
        <f>SUM(C62:C66)</f>
        <v>0</v>
      </c>
      <c r="D67" s="96"/>
      <c r="E67" s="96">
        <f t="shared" si="35"/>
        <v>592962000</v>
      </c>
      <c r="F67" s="97">
        <f t="shared" ref="F67:O67" si="42">SUM(F62:F66)</f>
        <v>592962000</v>
      </c>
      <c r="G67" s="98">
        <f t="shared" si="42"/>
        <v>409520000</v>
      </c>
      <c r="H67" s="97">
        <f t="shared" si="42"/>
        <v>72894000</v>
      </c>
      <c r="I67" s="98">
        <f t="shared" si="42"/>
        <v>72894369</v>
      </c>
      <c r="J67" s="97">
        <f t="shared" si="42"/>
        <v>57344000</v>
      </c>
      <c r="K67" s="98">
        <f t="shared" si="42"/>
        <v>46266771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130238000</v>
      </c>
      <c r="Q67" s="98">
        <f t="shared" si="37"/>
        <v>119161140</v>
      </c>
      <c r="R67" s="52">
        <f t="shared" si="38"/>
        <v>-21.332345597717232</v>
      </c>
      <c r="S67" s="53">
        <f t="shared" si="39"/>
        <v>-36.529019134523274</v>
      </c>
      <c r="T67" s="52">
        <f>IF((+$E62+$E64+$E65++$E66) =0,0,(P67   /(+$E62+$E64+$E65+$E66) )*100)</f>
        <v>21.963970709758804</v>
      </c>
      <c r="U67" s="54">
        <f>IF((+$E62+$E64+$E66) =0,0,(Q67  /(+$E62+$E64+$E66) )*100)</f>
        <v>20.09591508393455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3521610000</v>
      </c>
      <c r="C68" s="105">
        <f>SUM(C9:C15,C18:C24,C27:C30,C33,C36:C40,C43:C53,C56:C59,C62:C66)</f>
        <v>0</v>
      </c>
      <c r="D68" s="105"/>
      <c r="E68" s="105">
        <f t="shared" si="35"/>
        <v>3521610000</v>
      </c>
      <c r="F68" s="106">
        <f t="shared" ref="F68:O68" si="43">SUM(F9:F15,F18:F24,F27:F30,F33,F36:F40,F43:F53,F56:F59,F62:F66)</f>
        <v>3521610000</v>
      </c>
      <c r="G68" s="107">
        <f t="shared" si="43"/>
        <v>2038816000</v>
      </c>
      <c r="H68" s="106">
        <f t="shared" si="43"/>
        <v>359875000</v>
      </c>
      <c r="I68" s="107">
        <f t="shared" si="43"/>
        <v>373908862</v>
      </c>
      <c r="J68" s="106">
        <f t="shared" si="43"/>
        <v>530583000</v>
      </c>
      <c r="K68" s="107">
        <f t="shared" si="43"/>
        <v>498802518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890458000</v>
      </c>
      <c r="Q68" s="107">
        <f t="shared" si="37"/>
        <v>872711380</v>
      </c>
      <c r="R68" s="61">
        <f t="shared" si="38"/>
        <v>47.435359499826326</v>
      </c>
      <c r="S68" s="62">
        <f t="shared" si="39"/>
        <v>33.402165258121109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26.429524818954409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25.902790561142641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3521610000</v>
      </c>
      <c r="C74" s="105">
        <f>SUM(C9:C15,C18:C24,C27:C30,C33,C36:C40,C43:C53,C56:C59,C62:C66,C70:C71)</f>
        <v>0</v>
      </c>
      <c r="D74" s="105"/>
      <c r="E74" s="105">
        <f>$B74      +$C74      +$D74</f>
        <v>3521610000</v>
      </c>
      <c r="F74" s="106">
        <f t="shared" ref="F74:O74" si="46">SUM(F9:F15,F18:F24,F27:F30,F33,F36:F40,F43:F53,F56:F59,F62:F66,F70:F71)</f>
        <v>3521610000</v>
      </c>
      <c r="G74" s="107">
        <f t="shared" si="46"/>
        <v>2038816000</v>
      </c>
      <c r="H74" s="106">
        <f t="shared" si="46"/>
        <v>359875000</v>
      </c>
      <c r="I74" s="107">
        <f t="shared" si="46"/>
        <v>373908862</v>
      </c>
      <c r="J74" s="106">
        <f t="shared" si="46"/>
        <v>530583000</v>
      </c>
      <c r="K74" s="107">
        <f t="shared" si="46"/>
        <v>498802518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890458000</v>
      </c>
      <c r="Q74" s="107">
        <f>$I74      +$K74      +$M74      +$O74</f>
        <v>872711380</v>
      </c>
      <c r="R74" s="61">
        <f>IF(($H74      =0),0,((($J74      -$H74      )/$H74      )*100))</f>
        <v>47.435359499826326</v>
      </c>
      <c r="S74" s="62">
        <f>IF(($I74      =0),0,((($K74      -$I74      )/$I74      )*100))</f>
        <v>33.402165258121109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26.429524818954409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25.902790561142641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1671071000</v>
      </c>
      <c r="C87" s="119">
        <f t="shared" si="55"/>
        <v>-30915000</v>
      </c>
      <c r="D87" s="119">
        <f t="shared" si="55"/>
        <v>0</v>
      </c>
      <c r="E87" s="119">
        <f t="shared" si="55"/>
        <v>1640156000</v>
      </c>
      <c r="F87" s="119">
        <f t="shared" si="55"/>
        <v>0</v>
      </c>
      <c r="G87" s="119">
        <f t="shared" si="55"/>
        <v>0</v>
      </c>
      <c r="H87" s="119">
        <f t="shared" si="55"/>
        <v>844116000</v>
      </c>
      <c r="I87" s="119">
        <f t="shared" si="55"/>
        <v>0</v>
      </c>
      <c r="J87" s="119">
        <f t="shared" si="55"/>
        <v>486368000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1330484000</v>
      </c>
      <c r="Q87" s="120">
        <f t="shared" si="55"/>
        <v>0</v>
      </c>
      <c r="R87" s="85">
        <f t="shared" si="55"/>
        <v>3364099.5802814141</v>
      </c>
      <c r="S87" s="85">
        <f t="shared" si="55"/>
        <v>0</v>
      </c>
      <c r="T87" s="86">
        <f>IF(SUM($E88:$E96) =0,0,(P87   /SUM($E88:$E96) )*100)</f>
        <v>81.11935693921798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>
        <v>23600000</v>
      </c>
      <c r="C88" s="121"/>
      <c r="D88" s="121"/>
      <c r="E88" s="121">
        <f t="shared" ref="E88:E96" si="56">$B88      +$C88      +$D88</f>
        <v>23600000</v>
      </c>
      <c r="F88" s="121">
        <v>0</v>
      </c>
      <c r="G88" s="121">
        <v>0</v>
      </c>
      <c r="H88" s="121">
        <v>23600000</v>
      </c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23600000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-100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100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>
        <v>645454000</v>
      </c>
      <c r="C89" s="93">
        <v>-47000000</v>
      </c>
      <c r="D89" s="93"/>
      <c r="E89" s="93">
        <f t="shared" si="56"/>
        <v>598454000</v>
      </c>
      <c r="F89" s="93">
        <v>0</v>
      </c>
      <c r="G89" s="93">
        <v>0</v>
      </c>
      <c r="H89" s="93">
        <v>295830000</v>
      </c>
      <c r="I89" s="93"/>
      <c r="J89" s="93">
        <v>143841000</v>
      </c>
      <c r="K89" s="93"/>
      <c r="L89" s="93"/>
      <c r="M89" s="93"/>
      <c r="N89" s="93"/>
      <c r="O89" s="93"/>
      <c r="P89" s="93">
        <f t="shared" si="57"/>
        <v>439671000</v>
      </c>
      <c r="Q89" s="93">
        <f t="shared" si="58"/>
        <v>0</v>
      </c>
      <c r="R89" s="89">
        <f t="shared" si="59"/>
        <v>-51.377142277659473</v>
      </c>
      <c r="S89" s="89">
        <f t="shared" si="60"/>
        <v>0</v>
      </c>
      <c r="T89" s="89">
        <f t="shared" si="61"/>
        <v>73.46780203658092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>
        <v>6500000</v>
      </c>
      <c r="C90" s="93"/>
      <c r="D90" s="93"/>
      <c r="E90" s="93">
        <f t="shared" si="56"/>
        <v>6500000</v>
      </c>
      <c r="F90" s="93">
        <v>0</v>
      </c>
      <c r="G90" s="93">
        <v>0</v>
      </c>
      <c r="H90" s="93"/>
      <c r="I90" s="93"/>
      <c r="J90" s="93">
        <v>6500000</v>
      </c>
      <c r="K90" s="93"/>
      <c r="L90" s="93"/>
      <c r="M90" s="93"/>
      <c r="N90" s="93"/>
      <c r="O90" s="93"/>
      <c r="P90" s="93">
        <f t="shared" si="57"/>
        <v>6500000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100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558247000</v>
      </c>
      <c r="C91" s="93">
        <v>11676000</v>
      </c>
      <c r="D91" s="93"/>
      <c r="E91" s="93">
        <f t="shared" si="56"/>
        <v>569923000</v>
      </c>
      <c r="F91" s="93">
        <v>0</v>
      </c>
      <c r="G91" s="93">
        <v>0</v>
      </c>
      <c r="H91" s="93">
        <v>514677000</v>
      </c>
      <c r="I91" s="93"/>
      <c r="J91" s="93">
        <v>33212000</v>
      </c>
      <c r="K91" s="93"/>
      <c r="L91" s="93"/>
      <c r="M91" s="93"/>
      <c r="N91" s="93"/>
      <c r="O91" s="93"/>
      <c r="P91" s="93">
        <f t="shared" si="57"/>
        <v>547889000</v>
      </c>
      <c r="Q91" s="93">
        <f t="shared" si="58"/>
        <v>0</v>
      </c>
      <c r="R91" s="89">
        <f t="shared" si="59"/>
        <v>-93.54702075282168</v>
      </c>
      <c r="S91" s="89">
        <f t="shared" si="60"/>
        <v>0</v>
      </c>
      <c r="T91" s="89">
        <f t="shared" si="61"/>
        <v>96.133863697376668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62444000</v>
      </c>
      <c r="C93" s="93"/>
      <c r="D93" s="93"/>
      <c r="E93" s="93">
        <f t="shared" si="56"/>
        <v>62444000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11026000</v>
      </c>
      <c r="C94" s="93">
        <v>650000</v>
      </c>
      <c r="D94" s="93"/>
      <c r="E94" s="93">
        <f t="shared" si="56"/>
        <v>11676000</v>
      </c>
      <c r="F94" s="93">
        <v>0</v>
      </c>
      <c r="G94" s="93">
        <v>0</v>
      </c>
      <c r="H94" s="93">
        <v>10000000</v>
      </c>
      <c r="I94" s="93"/>
      <c r="J94" s="93">
        <v>6000</v>
      </c>
      <c r="K94" s="93"/>
      <c r="L94" s="93"/>
      <c r="M94" s="93"/>
      <c r="N94" s="93"/>
      <c r="O94" s="93"/>
      <c r="P94" s="93">
        <f t="shared" si="57"/>
        <v>10006000</v>
      </c>
      <c r="Q94" s="93">
        <f t="shared" si="58"/>
        <v>0</v>
      </c>
      <c r="R94" s="89">
        <f t="shared" si="59"/>
        <v>-99.94</v>
      </c>
      <c r="S94" s="89">
        <f t="shared" si="60"/>
        <v>0</v>
      </c>
      <c r="T94" s="89">
        <f t="shared" si="61"/>
        <v>85.697156560465913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363800000</v>
      </c>
      <c r="C96" s="122">
        <v>3759000</v>
      </c>
      <c r="D96" s="122"/>
      <c r="E96" s="122">
        <f t="shared" si="56"/>
        <v>367559000</v>
      </c>
      <c r="F96" s="122">
        <v>0</v>
      </c>
      <c r="G96" s="122">
        <v>0</v>
      </c>
      <c r="H96" s="122">
        <v>9000</v>
      </c>
      <c r="I96" s="122"/>
      <c r="J96" s="122">
        <v>302809000</v>
      </c>
      <c r="K96" s="122"/>
      <c r="L96" s="122"/>
      <c r="M96" s="122"/>
      <c r="N96" s="122"/>
      <c r="O96" s="122"/>
      <c r="P96" s="122">
        <f t="shared" si="57"/>
        <v>302818000</v>
      </c>
      <c r="Q96" s="122">
        <f t="shared" si="58"/>
        <v>0</v>
      </c>
      <c r="R96" s="89">
        <f t="shared" si="59"/>
        <v>3364444.4444444445</v>
      </c>
      <c r="S96" s="89">
        <f t="shared" si="60"/>
        <v>0</v>
      </c>
      <c r="T96" s="89">
        <f t="shared" si="61"/>
        <v>82.38622914960591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1671071000</v>
      </c>
      <c r="C114" s="128">
        <f t="shared" si="69"/>
        <v>-30915000</v>
      </c>
      <c r="D114" s="128">
        <f t="shared" si="69"/>
        <v>0</v>
      </c>
      <c r="E114" s="128">
        <f t="shared" si="69"/>
        <v>1640156000</v>
      </c>
      <c r="F114" s="128">
        <f t="shared" si="69"/>
        <v>0</v>
      </c>
      <c r="G114" s="128">
        <f t="shared" si="69"/>
        <v>0</v>
      </c>
      <c r="H114" s="128">
        <f t="shared" si="69"/>
        <v>844116000</v>
      </c>
      <c r="I114" s="128">
        <f t="shared" si="69"/>
        <v>0</v>
      </c>
      <c r="J114" s="128">
        <f t="shared" si="69"/>
        <v>486368000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1330484000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0.81119356939217979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1671071000</v>
      </c>
      <c r="C115" s="130">
        <f t="shared" ref="C115:Q115" si="70">C87</f>
        <v>-30915000</v>
      </c>
      <c r="D115" s="130">
        <f t="shared" si="70"/>
        <v>0</v>
      </c>
      <c r="E115" s="130">
        <f t="shared" si="70"/>
        <v>1640156000</v>
      </c>
      <c r="F115" s="130">
        <f t="shared" si="70"/>
        <v>0</v>
      </c>
      <c r="G115" s="130">
        <f t="shared" si="70"/>
        <v>0</v>
      </c>
      <c r="H115" s="130">
        <f t="shared" si="70"/>
        <v>844116000</v>
      </c>
      <c r="I115" s="130">
        <f t="shared" si="70"/>
        <v>0</v>
      </c>
      <c r="J115" s="130">
        <f t="shared" si="70"/>
        <v>486368000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1330484000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0.81119356939217979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cL3tagE08Ej20OYFOBFlpXPVW5F4mnTtov7gLhumt62GBFuoMFYLJRXs35nHtqFJX3EPKR59lTxxffX5J+VQig==" saltValue="DWGEGhGz02ZwedqthA07s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2900000</v>
      </c>
      <c r="C10" s="93"/>
      <c r="D10" s="93"/>
      <c r="E10" s="93">
        <f t="shared" ref="E10:E16" si="0">$B10      +$C10      +$D10</f>
        <v>2900000</v>
      </c>
      <c r="F10" s="94">
        <v>2900000</v>
      </c>
      <c r="G10" s="95">
        <v>2900000</v>
      </c>
      <c r="H10" s="94">
        <v>1295000</v>
      </c>
      <c r="I10" s="95">
        <v>1262650</v>
      </c>
      <c r="J10" s="94">
        <v>168000</v>
      </c>
      <c r="K10" s="95">
        <v>96000</v>
      </c>
      <c r="L10" s="94"/>
      <c r="M10" s="95"/>
      <c r="N10" s="94"/>
      <c r="O10" s="95"/>
      <c r="P10" s="94">
        <f t="shared" ref="P10:P16" si="1">$H10      +$J10      +$L10      +$N10</f>
        <v>1463000</v>
      </c>
      <c r="Q10" s="95">
        <f t="shared" ref="Q10:Q16" si="2">$I10      +$K10      +$M10      +$O10</f>
        <v>1358650</v>
      </c>
      <c r="R10" s="48">
        <f t="shared" ref="R10:R16" si="3">IF(($H10      =0),0,((($J10      -$H10      )/$H10      )*100))</f>
        <v>-87.027027027027032</v>
      </c>
      <c r="S10" s="49">
        <f t="shared" ref="S10:S16" si="4">IF(($I10      =0),0,((($K10      -$I10      )/$I10      )*100))</f>
        <v>-92.396942937472772</v>
      </c>
      <c r="T10" s="48">
        <f t="shared" ref="T10:T15" si="5">IF(($E10      =0),0,(($P10      /$E10      )*100))</f>
        <v>50.448275862068968</v>
      </c>
      <c r="U10" s="50">
        <f t="shared" ref="U10:U15" si="6">IF(($E10      =0),0,(($Q10      /$E10      )*100))</f>
        <v>46.85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2900000</v>
      </c>
      <c r="C16" s="96">
        <f>SUM(C9:C15)</f>
        <v>0</v>
      </c>
      <c r="D16" s="96"/>
      <c r="E16" s="96">
        <f t="shared" si="0"/>
        <v>2900000</v>
      </c>
      <c r="F16" s="97">
        <f t="shared" ref="F16:O16" si="7">SUM(F9:F15)</f>
        <v>2900000</v>
      </c>
      <c r="G16" s="98">
        <f t="shared" si="7"/>
        <v>2900000</v>
      </c>
      <c r="H16" s="97">
        <f t="shared" si="7"/>
        <v>1295000</v>
      </c>
      <c r="I16" s="98">
        <f t="shared" si="7"/>
        <v>1262650</v>
      </c>
      <c r="J16" s="97">
        <f t="shared" si="7"/>
        <v>168000</v>
      </c>
      <c r="K16" s="98">
        <f t="shared" si="7"/>
        <v>96000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1463000</v>
      </c>
      <c r="Q16" s="98">
        <f t="shared" si="2"/>
        <v>1358650</v>
      </c>
      <c r="R16" s="52">
        <f t="shared" si="3"/>
        <v>-87.027027027027032</v>
      </c>
      <c r="S16" s="53">
        <f t="shared" si="4"/>
        <v>-92.396942937472772</v>
      </c>
      <c r="T16" s="52">
        <f>IF((SUM($E9:$E13))=0,0,(P16/(SUM($E9:$E13))*100))</f>
        <v>50.448275862068968</v>
      </c>
      <c r="U16" s="54">
        <f>IF((SUM($E9:$E13))=0,0,(Q16/(SUM($E9:$E13))*100))</f>
        <v>46.85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1255000</v>
      </c>
      <c r="C33" s="93"/>
      <c r="D33" s="93"/>
      <c r="E33" s="93">
        <f>$B33      +$C33      +$D33</f>
        <v>1255000</v>
      </c>
      <c r="F33" s="94">
        <v>1255000</v>
      </c>
      <c r="G33" s="95">
        <v>879000</v>
      </c>
      <c r="H33" s="94">
        <v>306000</v>
      </c>
      <c r="I33" s="95">
        <v>321052</v>
      </c>
      <c r="J33" s="94">
        <v>280000</v>
      </c>
      <c r="K33" s="95">
        <v>395929</v>
      </c>
      <c r="L33" s="94"/>
      <c r="M33" s="95"/>
      <c r="N33" s="94"/>
      <c r="O33" s="95"/>
      <c r="P33" s="94">
        <f>$H33      +$J33      +$L33      +$N33</f>
        <v>586000</v>
      </c>
      <c r="Q33" s="95">
        <f>$I33      +$K33      +$M33      +$O33</f>
        <v>716981</v>
      </c>
      <c r="R33" s="48">
        <f>IF(($H33      =0),0,((($J33      -$H33      )/$H33      )*100))</f>
        <v>-8.4967320261437909</v>
      </c>
      <c r="S33" s="49">
        <f>IF(($I33      =0),0,((($K33      -$I33      )/$I33      )*100))</f>
        <v>23.322390142406839</v>
      </c>
      <c r="T33" s="48">
        <f>IF(($E33      =0),0,(($P33      /$E33      )*100))</f>
        <v>46.693227091633467</v>
      </c>
      <c r="U33" s="50">
        <f>IF(($E33      =0),0,(($Q33      /$E33      )*100))</f>
        <v>57.129960159362547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1255000</v>
      </c>
      <c r="C34" s="96">
        <f>C33</f>
        <v>0</v>
      </c>
      <c r="D34" s="96"/>
      <c r="E34" s="96">
        <f>$B34      +$C34      +$D34</f>
        <v>1255000</v>
      </c>
      <c r="F34" s="97">
        <f t="shared" ref="F34:O34" si="17">F33</f>
        <v>1255000</v>
      </c>
      <c r="G34" s="98">
        <f t="shared" si="17"/>
        <v>879000</v>
      </c>
      <c r="H34" s="97">
        <f t="shared" si="17"/>
        <v>306000</v>
      </c>
      <c r="I34" s="98">
        <f t="shared" si="17"/>
        <v>321052</v>
      </c>
      <c r="J34" s="97">
        <f t="shared" si="17"/>
        <v>280000</v>
      </c>
      <c r="K34" s="98">
        <f t="shared" si="17"/>
        <v>395929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586000</v>
      </c>
      <c r="Q34" s="98">
        <f>$I34      +$K34      +$M34      +$O34</f>
        <v>716981</v>
      </c>
      <c r="R34" s="52">
        <f>IF(($H34      =0),0,((($J34      -$H34      )/$H34      )*100))</f>
        <v>-8.4967320261437909</v>
      </c>
      <c r="S34" s="53">
        <f>IF(($I34      =0),0,((($K34      -$I34      )/$I34      )*100))</f>
        <v>23.322390142406839</v>
      </c>
      <c r="T34" s="52">
        <f>IF($E34   =0,0,($P34   /$E34   )*100)</f>
        <v>46.693227091633467</v>
      </c>
      <c r="U34" s="54">
        <f>IF($E34   =0,0,($Q34   /$E34   )*100)</f>
        <v>57.129960159362547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104000</v>
      </c>
      <c r="C37" s="93"/>
      <c r="D37" s="93"/>
      <c r="E37" s="93">
        <f t="shared" si="18"/>
        <v>104000</v>
      </c>
      <c r="F37" s="94">
        <v>104000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104000</v>
      </c>
      <c r="C41" s="96">
        <f>SUM(C36:C40)</f>
        <v>0</v>
      </c>
      <c r="D41" s="96"/>
      <c r="E41" s="96">
        <f t="shared" si="18"/>
        <v>104000</v>
      </c>
      <c r="F41" s="97">
        <f t="shared" ref="F41:O41" si="25">SUM(F36:F40)</f>
        <v>104000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9000000</v>
      </c>
      <c r="C52" s="93"/>
      <c r="D52" s="93"/>
      <c r="E52" s="93">
        <f t="shared" si="26"/>
        <v>9000000</v>
      </c>
      <c r="F52" s="94">
        <v>9000000</v>
      </c>
      <c r="G52" s="95">
        <v>9000000</v>
      </c>
      <c r="H52" s="94">
        <v>426000</v>
      </c>
      <c r="I52" s="95">
        <v>923704</v>
      </c>
      <c r="J52" s="94">
        <v>2754000</v>
      </c>
      <c r="K52" s="95">
        <v>2256850</v>
      </c>
      <c r="L52" s="94"/>
      <c r="M52" s="95"/>
      <c r="N52" s="94"/>
      <c r="O52" s="95"/>
      <c r="P52" s="94">
        <f t="shared" si="27"/>
        <v>3180000</v>
      </c>
      <c r="Q52" s="95">
        <f t="shared" si="28"/>
        <v>3180554</v>
      </c>
      <c r="R52" s="48">
        <f t="shared" si="29"/>
        <v>546.47887323943655</v>
      </c>
      <c r="S52" s="49">
        <f t="shared" si="30"/>
        <v>144.32610446636585</v>
      </c>
      <c r="T52" s="48">
        <f t="shared" si="31"/>
        <v>35.333333333333336</v>
      </c>
      <c r="U52" s="50">
        <f t="shared" si="32"/>
        <v>35.339488888888887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9000000</v>
      </c>
      <c r="C54" s="96">
        <f>SUM(C43:C53)</f>
        <v>0</v>
      </c>
      <c r="D54" s="96"/>
      <c r="E54" s="96">
        <f t="shared" si="26"/>
        <v>9000000</v>
      </c>
      <c r="F54" s="97">
        <f t="shared" ref="F54:O54" si="33">SUM(F43:F53)</f>
        <v>9000000</v>
      </c>
      <c r="G54" s="98">
        <f t="shared" si="33"/>
        <v>9000000</v>
      </c>
      <c r="H54" s="97">
        <f t="shared" si="33"/>
        <v>426000</v>
      </c>
      <c r="I54" s="98">
        <f t="shared" si="33"/>
        <v>923704</v>
      </c>
      <c r="J54" s="97">
        <f t="shared" si="33"/>
        <v>2754000</v>
      </c>
      <c r="K54" s="98">
        <f t="shared" si="33"/>
        <v>2256850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3180000</v>
      </c>
      <c r="Q54" s="98">
        <f t="shared" si="28"/>
        <v>3180554</v>
      </c>
      <c r="R54" s="52">
        <f t="shared" si="29"/>
        <v>546.47887323943655</v>
      </c>
      <c r="S54" s="53">
        <f t="shared" si="30"/>
        <v>144.32610446636585</v>
      </c>
      <c r="T54" s="52">
        <f>IF((+$E44+$E46+$E48+$E49+$E52) =0,0,(P54   /(+$E44+$E46+$E48+$E49+$E52) )*100)</f>
        <v>35.333333333333336</v>
      </c>
      <c r="U54" s="54">
        <f>IF((+$E44+$E46+$E48+$E49+$E52) =0,0,(Q54   /(+$E44+$E46+$E48+$E49+$E52) )*100)</f>
        <v>35.339488888888887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13259000</v>
      </c>
      <c r="C68" s="105">
        <f>SUM(C9:C15,C18:C24,C27:C30,C33,C36:C40,C43:C53,C56:C59,C62:C66)</f>
        <v>0</v>
      </c>
      <c r="D68" s="105"/>
      <c r="E68" s="105">
        <f t="shared" si="35"/>
        <v>13259000</v>
      </c>
      <c r="F68" s="106">
        <f t="shared" ref="F68:O68" si="43">SUM(F9:F15,F18:F24,F27:F30,F33,F36:F40,F43:F53,F56:F59,F62:F66)</f>
        <v>13259000</v>
      </c>
      <c r="G68" s="107">
        <f t="shared" si="43"/>
        <v>12779000</v>
      </c>
      <c r="H68" s="106">
        <f t="shared" si="43"/>
        <v>2027000</v>
      </c>
      <c r="I68" s="107">
        <f t="shared" si="43"/>
        <v>2507406</v>
      </c>
      <c r="J68" s="106">
        <f t="shared" si="43"/>
        <v>3202000</v>
      </c>
      <c r="K68" s="107">
        <f t="shared" si="43"/>
        <v>2748779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5229000</v>
      </c>
      <c r="Q68" s="107">
        <f t="shared" si="37"/>
        <v>5256185</v>
      </c>
      <c r="R68" s="61">
        <f t="shared" si="38"/>
        <v>57.967439565860879</v>
      </c>
      <c r="S68" s="62">
        <f t="shared" si="39"/>
        <v>9.6264027445096634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39.749144811858613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39.955796275180539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11217000</v>
      </c>
      <c r="C70" s="93">
        <v>-18000</v>
      </c>
      <c r="D70" s="93"/>
      <c r="E70" s="93">
        <f>$B70      +$C70      +$D70</f>
        <v>11199000</v>
      </c>
      <c r="F70" s="94">
        <v>11199000</v>
      </c>
      <c r="G70" s="95">
        <v>6935000</v>
      </c>
      <c r="H70" s="94">
        <v>33000</v>
      </c>
      <c r="I70" s="95">
        <v>1770848</v>
      </c>
      <c r="J70" s="94">
        <v>4496000</v>
      </c>
      <c r="K70" s="95">
        <v>2754443</v>
      </c>
      <c r="L70" s="94"/>
      <c r="M70" s="95"/>
      <c r="N70" s="94"/>
      <c r="O70" s="95"/>
      <c r="P70" s="94">
        <f>$H70      +$J70      +$L70      +$N70</f>
        <v>4529000</v>
      </c>
      <c r="Q70" s="95">
        <f>$I70      +$K70      +$M70      +$O70</f>
        <v>4525291</v>
      </c>
      <c r="R70" s="48">
        <f>IF(($H70      =0),0,((($J70      -$H70      )/$H70      )*100))</f>
        <v>13524.242424242424</v>
      </c>
      <c r="S70" s="49">
        <f>IF(($I70      =0),0,((($K70      -$I70      )/$I70      )*100))</f>
        <v>55.543728202533472</v>
      </c>
      <c r="T70" s="48">
        <f>IF(($E70      =0),0,(($P70      /$E70      )*100))</f>
        <v>40.441110813465485</v>
      </c>
      <c r="U70" s="50">
        <f>IF(($E70      =0),0,(($Q70      /$E70      )*100))</f>
        <v>40.407991784980801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11217000</v>
      </c>
      <c r="C72" s="102">
        <f>SUM(C70:C71)</f>
        <v>-18000</v>
      </c>
      <c r="D72" s="102"/>
      <c r="E72" s="102">
        <f>$B72      +$C72      +$D72</f>
        <v>11199000</v>
      </c>
      <c r="F72" s="103">
        <f t="shared" ref="F72:O72" si="44">SUM(F70:F71)</f>
        <v>11199000</v>
      </c>
      <c r="G72" s="104">
        <f t="shared" si="44"/>
        <v>6935000</v>
      </c>
      <c r="H72" s="103">
        <f t="shared" si="44"/>
        <v>33000</v>
      </c>
      <c r="I72" s="104">
        <f t="shared" si="44"/>
        <v>1770848</v>
      </c>
      <c r="J72" s="103">
        <f t="shared" si="44"/>
        <v>4496000</v>
      </c>
      <c r="K72" s="104">
        <f t="shared" si="44"/>
        <v>2754443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4529000</v>
      </c>
      <c r="Q72" s="104">
        <f>$I72      +$K72      +$M72      +$O72</f>
        <v>4525291</v>
      </c>
      <c r="R72" s="57">
        <f>IF(($H72      =0),0,((($J72      -$H72      )/$H72      )*100))</f>
        <v>13524.242424242424</v>
      </c>
      <c r="S72" s="58">
        <f>IF(($I72      =0),0,((($K72      -$I72      )/$I72      )*100))</f>
        <v>55.543728202533472</v>
      </c>
      <c r="T72" s="57">
        <f>IF(($E70      =0),0,(($P70      /$E70      )*100))</f>
        <v>40.441110813465485</v>
      </c>
      <c r="U72" s="59">
        <f>IF($E70   =0,0,($Q70   /$E70 )*100)</f>
        <v>40.407991784980801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11217000</v>
      </c>
      <c r="C73" s="105">
        <f>SUM(C70:C71)</f>
        <v>-18000</v>
      </c>
      <c r="D73" s="105"/>
      <c r="E73" s="105">
        <f>$B73      +$C73      +$D73</f>
        <v>11199000</v>
      </c>
      <c r="F73" s="106">
        <f t="shared" ref="F73:O73" si="45">SUM(F70:F71)</f>
        <v>11199000</v>
      </c>
      <c r="G73" s="107">
        <f t="shared" si="45"/>
        <v>6935000</v>
      </c>
      <c r="H73" s="106">
        <f t="shared" si="45"/>
        <v>33000</v>
      </c>
      <c r="I73" s="107">
        <f t="shared" si="45"/>
        <v>1770848</v>
      </c>
      <c r="J73" s="106">
        <f t="shared" si="45"/>
        <v>4496000</v>
      </c>
      <c r="K73" s="107">
        <f t="shared" si="45"/>
        <v>2754443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4529000</v>
      </c>
      <c r="Q73" s="107">
        <f>$I73      +$K73      +$M73      +$O73</f>
        <v>4525291</v>
      </c>
      <c r="R73" s="61">
        <f>IF(($H73      =0),0,((($J73      -$H73      )/$H73      )*100))</f>
        <v>13524.242424242424</v>
      </c>
      <c r="S73" s="62">
        <f>IF(($I73      =0),0,((($K73      -$I73      )/$I73      )*100))</f>
        <v>55.543728202533472</v>
      </c>
      <c r="T73" s="61">
        <f>IF(($E70      =0),0,(($P70      /$E70      )*100))</f>
        <v>40.441110813465485</v>
      </c>
      <c r="U73" s="65">
        <f>IF($E70   =0,0,($Q70   /$E70 )*100)</f>
        <v>40.407991784980801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24476000</v>
      </c>
      <c r="C74" s="105">
        <f>SUM(C9:C15,C18:C24,C27:C30,C33,C36:C40,C43:C53,C56:C59,C62:C66,C70:C71)</f>
        <v>-18000</v>
      </c>
      <c r="D74" s="105"/>
      <c r="E74" s="105">
        <f>$B74      +$C74      +$D74</f>
        <v>24458000</v>
      </c>
      <c r="F74" s="106">
        <f t="shared" ref="F74:O74" si="46">SUM(F9:F15,F18:F24,F27:F30,F33,F36:F40,F43:F53,F56:F59,F62:F66,F70:F71)</f>
        <v>24458000</v>
      </c>
      <c r="G74" s="107">
        <f t="shared" si="46"/>
        <v>19714000</v>
      </c>
      <c r="H74" s="106">
        <f t="shared" si="46"/>
        <v>2060000</v>
      </c>
      <c r="I74" s="107">
        <f t="shared" si="46"/>
        <v>4278254</v>
      </c>
      <c r="J74" s="106">
        <f t="shared" si="46"/>
        <v>7698000</v>
      </c>
      <c r="K74" s="107">
        <f t="shared" si="46"/>
        <v>5503222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9758000</v>
      </c>
      <c r="Q74" s="107">
        <f>$I74      +$K74      +$M74      +$O74</f>
        <v>9781476</v>
      </c>
      <c r="R74" s="61">
        <f>IF(($H74      =0),0,((($J74      -$H74      )/$H74      )*100))</f>
        <v>273.68932038834953</v>
      </c>
      <c r="S74" s="62">
        <f>IF(($I74      =0),0,((($K74      -$I74      )/$I74      )*100))</f>
        <v>28.632428088654859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40.067340067340069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40.163734910076371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15896000</v>
      </c>
      <c r="C87" s="119">
        <f t="shared" si="55"/>
        <v>4727000</v>
      </c>
      <c r="D87" s="119">
        <f t="shared" si="55"/>
        <v>0</v>
      </c>
      <c r="E87" s="119">
        <f t="shared" si="55"/>
        <v>20623000</v>
      </c>
      <c r="F87" s="119">
        <f t="shared" si="55"/>
        <v>0</v>
      </c>
      <c r="G87" s="119">
        <f t="shared" si="55"/>
        <v>0</v>
      </c>
      <c r="H87" s="119">
        <f t="shared" si="55"/>
        <v>4800000</v>
      </c>
      <c r="I87" s="119">
        <f t="shared" si="55"/>
        <v>0</v>
      </c>
      <c r="J87" s="119">
        <f t="shared" si="55"/>
        <v>4470000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9270000</v>
      </c>
      <c r="Q87" s="120">
        <f t="shared" si="55"/>
        <v>0</v>
      </c>
      <c r="R87" s="85">
        <f t="shared" si="55"/>
        <v>-6.8750000000000009</v>
      </c>
      <c r="S87" s="85">
        <f t="shared" si="55"/>
        <v>0</v>
      </c>
      <c r="T87" s="86">
        <f>IF(SUM($E88:$E96) =0,0,(P87   /SUM($E88:$E96) )*100)</f>
        <v>44.949813315230571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9702000</v>
      </c>
      <c r="C91" s="93">
        <v>1177000</v>
      </c>
      <c r="D91" s="93"/>
      <c r="E91" s="93">
        <f t="shared" si="56"/>
        <v>10879000</v>
      </c>
      <c r="F91" s="93">
        <v>0</v>
      </c>
      <c r="G91" s="93">
        <v>0</v>
      </c>
      <c r="H91" s="93">
        <v>4800000</v>
      </c>
      <c r="I91" s="93"/>
      <c r="J91" s="93">
        <v>4470000</v>
      </c>
      <c r="K91" s="93"/>
      <c r="L91" s="93"/>
      <c r="M91" s="93"/>
      <c r="N91" s="93"/>
      <c r="O91" s="93"/>
      <c r="P91" s="93">
        <f t="shared" si="57"/>
        <v>9270000</v>
      </c>
      <c r="Q91" s="93">
        <f t="shared" si="58"/>
        <v>0</v>
      </c>
      <c r="R91" s="89">
        <f t="shared" si="59"/>
        <v>-6.8750000000000009</v>
      </c>
      <c r="S91" s="89">
        <f t="shared" si="60"/>
        <v>0</v>
      </c>
      <c r="T91" s="89">
        <f t="shared" si="61"/>
        <v>85.210037687287439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3559000</v>
      </c>
      <c r="C93" s="93"/>
      <c r="D93" s="93"/>
      <c r="E93" s="93">
        <f t="shared" si="56"/>
        <v>3559000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2635000</v>
      </c>
      <c r="C94" s="93">
        <v>2000000</v>
      </c>
      <c r="D94" s="93"/>
      <c r="E94" s="93">
        <f t="shared" si="56"/>
        <v>4635000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>
        <v>1550000</v>
      </c>
      <c r="D96" s="122"/>
      <c r="E96" s="122">
        <f t="shared" si="56"/>
        <v>1550000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15896000</v>
      </c>
      <c r="C114" s="128">
        <f t="shared" si="69"/>
        <v>4727000</v>
      </c>
      <c r="D114" s="128">
        <f t="shared" si="69"/>
        <v>0</v>
      </c>
      <c r="E114" s="128">
        <f t="shared" si="69"/>
        <v>20623000</v>
      </c>
      <c r="F114" s="128">
        <f t="shared" si="69"/>
        <v>0</v>
      </c>
      <c r="G114" s="128">
        <f t="shared" si="69"/>
        <v>0</v>
      </c>
      <c r="H114" s="128">
        <f t="shared" si="69"/>
        <v>4800000</v>
      </c>
      <c r="I114" s="128">
        <f t="shared" si="69"/>
        <v>0</v>
      </c>
      <c r="J114" s="128">
        <f t="shared" si="69"/>
        <v>4470000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9270000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0.44949813315230569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15896000</v>
      </c>
      <c r="C115" s="130">
        <f t="shared" ref="C115:Q115" si="70">C87</f>
        <v>4727000</v>
      </c>
      <c r="D115" s="130">
        <f t="shared" si="70"/>
        <v>0</v>
      </c>
      <c r="E115" s="130">
        <f t="shared" si="70"/>
        <v>20623000</v>
      </c>
      <c r="F115" s="130">
        <f t="shared" si="70"/>
        <v>0</v>
      </c>
      <c r="G115" s="130">
        <f t="shared" si="70"/>
        <v>0</v>
      </c>
      <c r="H115" s="130">
        <f t="shared" si="70"/>
        <v>4800000</v>
      </c>
      <c r="I115" s="130">
        <f t="shared" si="70"/>
        <v>0</v>
      </c>
      <c r="J115" s="130">
        <f t="shared" si="70"/>
        <v>4470000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9270000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0.44949813315230569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tQye8WXm0D4oz/7V2pis84PC6DYLAL0czUILe5sZ1NPbkZvu0lMbtADYbNdTPatKcmk5uXq/rZGTO2Dj8n+4qQ==" saltValue="uIE+KYYU5xG86HWyIEmR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1700000</v>
      </c>
      <c r="C10" s="93"/>
      <c r="D10" s="93"/>
      <c r="E10" s="93">
        <f t="shared" ref="E10:E16" si="0">$B10      +$C10      +$D10</f>
        <v>1700000</v>
      </c>
      <c r="F10" s="94">
        <v>1700000</v>
      </c>
      <c r="G10" s="95">
        <v>1700000</v>
      </c>
      <c r="H10" s="94">
        <v>663000</v>
      </c>
      <c r="I10" s="95">
        <v>40848</v>
      </c>
      <c r="J10" s="94">
        <v>547000</v>
      </c>
      <c r="K10" s="95">
        <v>794127</v>
      </c>
      <c r="L10" s="94"/>
      <c r="M10" s="95"/>
      <c r="N10" s="94"/>
      <c r="O10" s="95"/>
      <c r="P10" s="94">
        <f t="shared" ref="P10:P16" si="1">$H10      +$J10      +$L10      +$N10</f>
        <v>1210000</v>
      </c>
      <c r="Q10" s="95">
        <f t="shared" ref="Q10:Q16" si="2">$I10      +$K10      +$M10      +$O10</f>
        <v>834975</v>
      </c>
      <c r="R10" s="48">
        <f t="shared" ref="R10:R16" si="3">IF(($H10      =0),0,((($J10      -$H10      )/$H10      )*100))</f>
        <v>-17.496229260935142</v>
      </c>
      <c r="S10" s="49">
        <f t="shared" ref="S10:S16" si="4">IF(($I10      =0),0,((($K10      -$I10      )/$I10      )*100))</f>
        <v>1844.1025264394832</v>
      </c>
      <c r="T10" s="48">
        <f t="shared" ref="T10:T15" si="5">IF(($E10      =0),0,(($P10      /$E10      )*100))</f>
        <v>71.17647058823529</v>
      </c>
      <c r="U10" s="50">
        <f t="shared" ref="U10:U15" si="6">IF(($E10      =0),0,(($Q10      /$E10      )*100))</f>
        <v>49.116176470588236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1700000</v>
      </c>
      <c r="C16" s="96">
        <f>SUM(C9:C15)</f>
        <v>0</v>
      </c>
      <c r="D16" s="96"/>
      <c r="E16" s="96">
        <f t="shared" si="0"/>
        <v>1700000</v>
      </c>
      <c r="F16" s="97">
        <f t="shared" ref="F16:O16" si="7">SUM(F9:F15)</f>
        <v>1700000</v>
      </c>
      <c r="G16" s="98">
        <f t="shared" si="7"/>
        <v>1700000</v>
      </c>
      <c r="H16" s="97">
        <f t="shared" si="7"/>
        <v>663000</v>
      </c>
      <c r="I16" s="98">
        <f t="shared" si="7"/>
        <v>40848</v>
      </c>
      <c r="J16" s="97">
        <f t="shared" si="7"/>
        <v>547000</v>
      </c>
      <c r="K16" s="98">
        <f t="shared" si="7"/>
        <v>794127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1210000</v>
      </c>
      <c r="Q16" s="98">
        <f t="shared" si="2"/>
        <v>834975</v>
      </c>
      <c r="R16" s="52">
        <f t="shared" si="3"/>
        <v>-17.496229260935142</v>
      </c>
      <c r="S16" s="53">
        <f t="shared" si="4"/>
        <v>1844.1025264394832</v>
      </c>
      <c r="T16" s="52">
        <f>IF((SUM($E9:$E13))=0,0,(P16/(SUM($E9:$E13))*100))</f>
        <v>71.17647058823529</v>
      </c>
      <c r="U16" s="54">
        <f>IF((SUM($E9:$E13))=0,0,(Q16/(SUM($E9:$E13))*100))</f>
        <v>49.116176470588236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1236000</v>
      </c>
      <c r="C33" s="93"/>
      <c r="D33" s="93"/>
      <c r="E33" s="93">
        <f>$B33      +$C33      +$D33</f>
        <v>1236000</v>
      </c>
      <c r="F33" s="94">
        <v>1236000</v>
      </c>
      <c r="G33" s="95">
        <v>866000</v>
      </c>
      <c r="H33" s="94">
        <v>165000</v>
      </c>
      <c r="I33" s="95">
        <v>75843</v>
      </c>
      <c r="J33" s="94">
        <v>495000</v>
      </c>
      <c r="K33" s="95">
        <v>426732</v>
      </c>
      <c r="L33" s="94"/>
      <c r="M33" s="95"/>
      <c r="N33" s="94"/>
      <c r="O33" s="95"/>
      <c r="P33" s="94">
        <f>$H33      +$J33      +$L33      +$N33</f>
        <v>660000</v>
      </c>
      <c r="Q33" s="95">
        <f>$I33      +$K33      +$M33      +$O33</f>
        <v>502575</v>
      </c>
      <c r="R33" s="48">
        <f>IF(($H33      =0),0,((($J33      -$H33      )/$H33      )*100))</f>
        <v>200</v>
      </c>
      <c r="S33" s="49">
        <f>IF(($I33      =0),0,((($K33      -$I33      )/$I33      )*100))</f>
        <v>462.65179383726911</v>
      </c>
      <c r="T33" s="48">
        <f>IF(($E33      =0),0,(($P33      /$E33      )*100))</f>
        <v>53.398058252427184</v>
      </c>
      <c r="U33" s="50">
        <f>IF(($E33      =0),0,(($Q33      /$E33      )*100))</f>
        <v>40.661407766990294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1236000</v>
      </c>
      <c r="C34" s="96">
        <f>C33</f>
        <v>0</v>
      </c>
      <c r="D34" s="96"/>
      <c r="E34" s="96">
        <f>$B34      +$C34      +$D34</f>
        <v>1236000</v>
      </c>
      <c r="F34" s="97">
        <f t="shared" ref="F34:O34" si="17">F33</f>
        <v>1236000</v>
      </c>
      <c r="G34" s="98">
        <f t="shared" si="17"/>
        <v>866000</v>
      </c>
      <c r="H34" s="97">
        <f t="shared" si="17"/>
        <v>165000</v>
      </c>
      <c r="I34" s="98">
        <f t="shared" si="17"/>
        <v>75843</v>
      </c>
      <c r="J34" s="97">
        <f t="shared" si="17"/>
        <v>495000</v>
      </c>
      <c r="K34" s="98">
        <f t="shared" si="17"/>
        <v>426732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660000</v>
      </c>
      <c r="Q34" s="98">
        <f>$I34      +$K34      +$M34      +$O34</f>
        <v>502575</v>
      </c>
      <c r="R34" s="52">
        <f>IF(($H34      =0),0,((($J34      -$H34      )/$H34      )*100))</f>
        <v>200</v>
      </c>
      <c r="S34" s="53">
        <f>IF(($I34      =0),0,((($K34      -$I34      )/$I34      )*100))</f>
        <v>462.65179383726911</v>
      </c>
      <c r="T34" s="52">
        <f>IF($E34   =0,0,($P34   /$E34   )*100)</f>
        <v>53.398058252427184</v>
      </c>
      <c r="U34" s="54">
        <f>IF($E34   =0,0,($Q34   /$E34   )*100)</f>
        <v>40.661407766990294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4162000</v>
      </c>
      <c r="C36" s="93"/>
      <c r="D36" s="93"/>
      <c r="E36" s="93">
        <f t="shared" ref="E36:E41" si="18">$B36      +$C36      +$D36</f>
        <v>4162000</v>
      </c>
      <c r="F36" s="94">
        <v>3000000</v>
      </c>
      <c r="G36" s="95">
        <v>3000000</v>
      </c>
      <c r="H36" s="94"/>
      <c r="I36" s="95"/>
      <c r="J36" s="94">
        <v>2081000</v>
      </c>
      <c r="K36" s="95">
        <v>2277498</v>
      </c>
      <c r="L36" s="94"/>
      <c r="M36" s="95"/>
      <c r="N36" s="94"/>
      <c r="O36" s="95"/>
      <c r="P36" s="94">
        <f t="shared" ref="P36:P41" si="19">$H36      +$J36      +$L36      +$N36</f>
        <v>2081000</v>
      </c>
      <c r="Q36" s="95">
        <f t="shared" ref="Q36:Q41" si="20">$I36      +$K36      +$M36      +$O36</f>
        <v>2277498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50</v>
      </c>
      <c r="U36" s="50">
        <f t="shared" ref="U36:U40" si="24">IF(($E36      =0),0,(($Q36      /$E36      )*100))</f>
        <v>54.721239788563189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68000</v>
      </c>
      <c r="C37" s="93"/>
      <c r="D37" s="93"/>
      <c r="E37" s="93">
        <f t="shared" si="18"/>
        <v>68000</v>
      </c>
      <c r="F37" s="94">
        <v>68000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4230000</v>
      </c>
      <c r="C41" s="96">
        <f>SUM(C36:C40)</f>
        <v>0</v>
      </c>
      <c r="D41" s="96"/>
      <c r="E41" s="96">
        <f t="shared" si="18"/>
        <v>4230000</v>
      </c>
      <c r="F41" s="97">
        <f t="shared" ref="F41:O41" si="25">SUM(F36:F40)</f>
        <v>3068000</v>
      </c>
      <c r="G41" s="98">
        <f t="shared" si="25"/>
        <v>3000000</v>
      </c>
      <c r="H41" s="97">
        <f t="shared" si="25"/>
        <v>0</v>
      </c>
      <c r="I41" s="98">
        <f t="shared" si="25"/>
        <v>0</v>
      </c>
      <c r="J41" s="97">
        <f t="shared" si="25"/>
        <v>2081000</v>
      </c>
      <c r="K41" s="98">
        <f t="shared" si="25"/>
        <v>2277498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2081000</v>
      </c>
      <c r="Q41" s="98">
        <f t="shared" si="20"/>
        <v>2277498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50</v>
      </c>
      <c r="U41" s="54">
        <f>IF((+$E36+$E39) =0,0,(Q41   /(+$E36+$E39) )*100)</f>
        <v>54.721239788563189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7166000</v>
      </c>
      <c r="C68" s="105">
        <f>SUM(C9:C15,C18:C24,C27:C30,C33,C36:C40,C43:C53,C56:C59,C62:C66)</f>
        <v>0</v>
      </c>
      <c r="D68" s="105"/>
      <c r="E68" s="105">
        <f t="shared" si="35"/>
        <v>7166000</v>
      </c>
      <c r="F68" s="106">
        <f t="shared" ref="F68:O68" si="43">SUM(F9:F15,F18:F24,F27:F30,F33,F36:F40,F43:F53,F56:F59,F62:F66)</f>
        <v>6004000</v>
      </c>
      <c r="G68" s="107">
        <f t="shared" si="43"/>
        <v>5566000</v>
      </c>
      <c r="H68" s="106">
        <f t="shared" si="43"/>
        <v>828000</v>
      </c>
      <c r="I68" s="107">
        <f t="shared" si="43"/>
        <v>116691</v>
      </c>
      <c r="J68" s="106">
        <f t="shared" si="43"/>
        <v>3123000</v>
      </c>
      <c r="K68" s="107">
        <f t="shared" si="43"/>
        <v>3498357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3951000</v>
      </c>
      <c r="Q68" s="107">
        <f t="shared" si="37"/>
        <v>3615048</v>
      </c>
      <c r="R68" s="61">
        <f t="shared" si="38"/>
        <v>277.17391304347825</v>
      </c>
      <c r="S68" s="62">
        <f t="shared" si="39"/>
        <v>2897.9664241458208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55.663567202028744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50.930515638207943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15246000</v>
      </c>
      <c r="C70" s="93">
        <v>-18000</v>
      </c>
      <c r="D70" s="93"/>
      <c r="E70" s="93">
        <f>$B70      +$C70      +$D70</f>
        <v>15228000</v>
      </c>
      <c r="F70" s="94">
        <v>15228000</v>
      </c>
      <c r="G70" s="95">
        <v>12388000</v>
      </c>
      <c r="H70" s="94">
        <v>4585000</v>
      </c>
      <c r="I70" s="95">
        <v>122374</v>
      </c>
      <c r="J70" s="94">
        <v>3848000</v>
      </c>
      <c r="K70" s="95">
        <v>6741437</v>
      </c>
      <c r="L70" s="94"/>
      <c r="M70" s="95"/>
      <c r="N70" s="94"/>
      <c r="O70" s="95"/>
      <c r="P70" s="94">
        <f>$H70      +$J70      +$L70      +$N70</f>
        <v>8433000</v>
      </c>
      <c r="Q70" s="95">
        <f>$I70      +$K70      +$M70      +$O70</f>
        <v>6863811</v>
      </c>
      <c r="R70" s="48">
        <f>IF(($H70      =0),0,((($J70      -$H70      )/$H70      )*100))</f>
        <v>-16.074154852780804</v>
      </c>
      <c r="S70" s="49">
        <f>IF(($I70      =0),0,((($K70      -$I70      )/$I70      )*100))</f>
        <v>5408.8801542811379</v>
      </c>
      <c r="T70" s="48">
        <f>IF(($E70      =0),0,(($P70      /$E70      )*100))</f>
        <v>55.378250591016553</v>
      </c>
      <c r="U70" s="50">
        <f>IF(($E70      =0),0,(($Q70      /$E70      )*100))</f>
        <v>45.073620961386915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15246000</v>
      </c>
      <c r="C72" s="102">
        <f>SUM(C70:C71)</f>
        <v>-18000</v>
      </c>
      <c r="D72" s="102"/>
      <c r="E72" s="102">
        <f>$B72      +$C72      +$D72</f>
        <v>15228000</v>
      </c>
      <c r="F72" s="103">
        <f t="shared" ref="F72:O72" si="44">SUM(F70:F71)</f>
        <v>15228000</v>
      </c>
      <c r="G72" s="104">
        <f t="shared" si="44"/>
        <v>12388000</v>
      </c>
      <c r="H72" s="103">
        <f t="shared" si="44"/>
        <v>4585000</v>
      </c>
      <c r="I72" s="104">
        <f t="shared" si="44"/>
        <v>122374</v>
      </c>
      <c r="J72" s="103">
        <f t="shared" si="44"/>
        <v>3848000</v>
      </c>
      <c r="K72" s="104">
        <f t="shared" si="44"/>
        <v>6741437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8433000</v>
      </c>
      <c r="Q72" s="104">
        <f>$I72      +$K72      +$M72      +$O72</f>
        <v>6863811</v>
      </c>
      <c r="R72" s="57">
        <f>IF(($H72      =0),0,((($J72      -$H72      )/$H72      )*100))</f>
        <v>-16.074154852780804</v>
      </c>
      <c r="S72" s="58">
        <f>IF(($I72      =0),0,((($K72      -$I72      )/$I72      )*100))</f>
        <v>5408.8801542811379</v>
      </c>
      <c r="T72" s="57">
        <f>IF(($E70      =0),0,(($P70      /$E70      )*100))</f>
        <v>55.378250591016553</v>
      </c>
      <c r="U72" s="59">
        <f>IF($E70   =0,0,($Q70   /$E70 )*100)</f>
        <v>45.073620961386915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15246000</v>
      </c>
      <c r="C73" s="105">
        <f>SUM(C70:C71)</f>
        <v>-18000</v>
      </c>
      <c r="D73" s="105"/>
      <c r="E73" s="105">
        <f>$B73      +$C73      +$D73</f>
        <v>15228000</v>
      </c>
      <c r="F73" s="106">
        <f t="shared" ref="F73:O73" si="45">SUM(F70:F71)</f>
        <v>15228000</v>
      </c>
      <c r="G73" s="107">
        <f t="shared" si="45"/>
        <v>12388000</v>
      </c>
      <c r="H73" s="106">
        <f t="shared" si="45"/>
        <v>4585000</v>
      </c>
      <c r="I73" s="107">
        <f t="shared" si="45"/>
        <v>122374</v>
      </c>
      <c r="J73" s="106">
        <f t="shared" si="45"/>
        <v>3848000</v>
      </c>
      <c r="K73" s="107">
        <f t="shared" si="45"/>
        <v>6741437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8433000</v>
      </c>
      <c r="Q73" s="107">
        <f>$I73      +$K73      +$M73      +$O73</f>
        <v>6863811</v>
      </c>
      <c r="R73" s="61">
        <f>IF(($H73      =0),0,((($J73      -$H73      )/$H73      )*100))</f>
        <v>-16.074154852780804</v>
      </c>
      <c r="S73" s="62">
        <f>IF(($I73      =0),0,((($K73      -$I73      )/$I73      )*100))</f>
        <v>5408.8801542811379</v>
      </c>
      <c r="T73" s="61">
        <f>IF(($E70      =0),0,(($P70      /$E70      )*100))</f>
        <v>55.378250591016553</v>
      </c>
      <c r="U73" s="65">
        <f>IF($E70   =0,0,($Q70   /$E70 )*100)</f>
        <v>45.073620961386915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22412000</v>
      </c>
      <c r="C74" s="105">
        <f>SUM(C9:C15,C18:C24,C27:C30,C33,C36:C40,C43:C53,C56:C59,C62:C66,C70:C71)</f>
        <v>-18000</v>
      </c>
      <c r="D74" s="105"/>
      <c r="E74" s="105">
        <f>$B74      +$C74      +$D74</f>
        <v>22394000</v>
      </c>
      <c r="F74" s="106">
        <f t="shared" ref="F74:O74" si="46">SUM(F9:F15,F18:F24,F27:F30,F33,F36:F40,F43:F53,F56:F59,F62:F66,F70:F71)</f>
        <v>21232000</v>
      </c>
      <c r="G74" s="107">
        <f t="shared" si="46"/>
        <v>17954000</v>
      </c>
      <c r="H74" s="106">
        <f t="shared" si="46"/>
        <v>5413000</v>
      </c>
      <c r="I74" s="107">
        <f t="shared" si="46"/>
        <v>239065</v>
      </c>
      <c r="J74" s="106">
        <f t="shared" si="46"/>
        <v>6971000</v>
      </c>
      <c r="K74" s="107">
        <f t="shared" si="46"/>
        <v>10239794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12384000</v>
      </c>
      <c r="Q74" s="107">
        <f>$I74      +$K74      +$M74      +$O74</f>
        <v>10478859</v>
      </c>
      <c r="R74" s="61">
        <f>IF(($H74      =0),0,((($J74      -$H74      )/$H74      )*100))</f>
        <v>28.782560502493997</v>
      </c>
      <c r="S74" s="62">
        <f>IF(($I74      =0),0,((($K74      -$I74      )/$I74      )*100))</f>
        <v>4183.2677305335365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55.468959957000806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46.935675893576992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88317000</v>
      </c>
      <c r="C87" s="119">
        <f t="shared" si="55"/>
        <v>10926000</v>
      </c>
      <c r="D87" s="119">
        <f t="shared" si="55"/>
        <v>0</v>
      </c>
      <c r="E87" s="119">
        <f t="shared" si="55"/>
        <v>99243000</v>
      </c>
      <c r="F87" s="119">
        <f t="shared" si="55"/>
        <v>0</v>
      </c>
      <c r="G87" s="119">
        <f t="shared" si="55"/>
        <v>0</v>
      </c>
      <c r="H87" s="119">
        <f t="shared" si="55"/>
        <v>6476000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6476000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6.5253972572372865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7499000</v>
      </c>
      <c r="C91" s="93">
        <v>10069000</v>
      </c>
      <c r="D91" s="93"/>
      <c r="E91" s="93">
        <f t="shared" si="56"/>
        <v>17568000</v>
      </c>
      <c r="F91" s="93">
        <v>0</v>
      </c>
      <c r="G91" s="93">
        <v>0</v>
      </c>
      <c r="H91" s="93">
        <v>6476000</v>
      </c>
      <c r="I91" s="93"/>
      <c r="J91" s="93"/>
      <c r="K91" s="93"/>
      <c r="L91" s="93"/>
      <c r="M91" s="93"/>
      <c r="N91" s="93"/>
      <c r="O91" s="93"/>
      <c r="P91" s="93">
        <f t="shared" si="57"/>
        <v>6476000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36.862477231329684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11409000</v>
      </c>
      <c r="C93" s="93"/>
      <c r="D93" s="93"/>
      <c r="E93" s="93">
        <f t="shared" si="56"/>
        <v>11409000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68446000</v>
      </c>
      <c r="C94" s="93"/>
      <c r="D94" s="93"/>
      <c r="E94" s="93">
        <f t="shared" si="56"/>
        <v>68446000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963000</v>
      </c>
      <c r="C96" s="122">
        <v>857000</v>
      </c>
      <c r="D96" s="122"/>
      <c r="E96" s="122">
        <f t="shared" si="56"/>
        <v>1820000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88317000</v>
      </c>
      <c r="C114" s="128">
        <f t="shared" si="69"/>
        <v>10926000</v>
      </c>
      <c r="D114" s="128">
        <f t="shared" si="69"/>
        <v>0</v>
      </c>
      <c r="E114" s="128">
        <f t="shared" si="69"/>
        <v>99243000</v>
      </c>
      <c r="F114" s="128">
        <f t="shared" si="69"/>
        <v>0</v>
      </c>
      <c r="G114" s="128">
        <f t="shared" si="69"/>
        <v>0</v>
      </c>
      <c r="H114" s="128">
        <f t="shared" si="69"/>
        <v>6476000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6476000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6.5253972572372865E-2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88317000</v>
      </c>
      <c r="C115" s="130">
        <f t="shared" ref="C115:Q115" si="70">C87</f>
        <v>10926000</v>
      </c>
      <c r="D115" s="130">
        <f t="shared" si="70"/>
        <v>0</v>
      </c>
      <c r="E115" s="130">
        <f t="shared" si="70"/>
        <v>99243000</v>
      </c>
      <c r="F115" s="130">
        <f t="shared" si="70"/>
        <v>0</v>
      </c>
      <c r="G115" s="130">
        <f t="shared" si="70"/>
        <v>0</v>
      </c>
      <c r="H115" s="130">
        <f t="shared" si="70"/>
        <v>6476000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6476000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6.5253972572372865E-2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ZDJSEXc01o8iRn2NJ5VzdaKui5STuOaHmkcMVzcMyr8iEAlh3xUjPjJMZsMukIRJOs7uk8MZ/wvOwKZPRS0Kug==" saltValue="t7TSyEkHOiNgnM+wxCxwi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1700000</v>
      </c>
      <c r="C10" s="93"/>
      <c r="D10" s="93"/>
      <c r="E10" s="93">
        <f t="shared" ref="E10:E16" si="0">$B10      +$C10      +$D10</f>
        <v>1700000</v>
      </c>
      <c r="F10" s="94">
        <v>1700000</v>
      </c>
      <c r="G10" s="95">
        <v>1700000</v>
      </c>
      <c r="H10" s="94">
        <v>347000</v>
      </c>
      <c r="I10" s="95">
        <v>834445</v>
      </c>
      <c r="J10" s="94">
        <v>370000</v>
      </c>
      <c r="K10" s="95">
        <v>370029</v>
      </c>
      <c r="L10" s="94"/>
      <c r="M10" s="95"/>
      <c r="N10" s="94"/>
      <c r="O10" s="95"/>
      <c r="P10" s="94">
        <f t="shared" ref="P10:P16" si="1">$H10      +$J10      +$L10      +$N10</f>
        <v>717000</v>
      </c>
      <c r="Q10" s="95">
        <f t="shared" ref="Q10:Q16" si="2">$I10      +$K10      +$M10      +$O10</f>
        <v>1204474</v>
      </c>
      <c r="R10" s="48">
        <f t="shared" ref="R10:R16" si="3">IF(($H10      =0),0,((($J10      -$H10      )/$H10      )*100))</f>
        <v>6.6282420749279538</v>
      </c>
      <c r="S10" s="49">
        <f t="shared" ref="S10:S16" si="4">IF(($I10      =0),0,((($K10      -$I10      )/$I10      )*100))</f>
        <v>-55.655675329110963</v>
      </c>
      <c r="T10" s="48">
        <f t="shared" ref="T10:T15" si="5">IF(($E10      =0),0,(($P10      /$E10      )*100))</f>
        <v>42.17647058823529</v>
      </c>
      <c r="U10" s="50">
        <f t="shared" ref="U10:U15" si="6">IF(($E10      =0),0,(($Q10      /$E10      )*100))</f>
        <v>70.851411764705887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1700000</v>
      </c>
      <c r="C16" s="96">
        <f>SUM(C9:C15)</f>
        <v>0</v>
      </c>
      <c r="D16" s="96"/>
      <c r="E16" s="96">
        <f t="shared" si="0"/>
        <v>1700000</v>
      </c>
      <c r="F16" s="97">
        <f t="shared" ref="F16:O16" si="7">SUM(F9:F15)</f>
        <v>1700000</v>
      </c>
      <c r="G16" s="98">
        <f t="shared" si="7"/>
        <v>1700000</v>
      </c>
      <c r="H16" s="97">
        <f t="shared" si="7"/>
        <v>347000</v>
      </c>
      <c r="I16" s="98">
        <f t="shared" si="7"/>
        <v>834445</v>
      </c>
      <c r="J16" s="97">
        <f t="shared" si="7"/>
        <v>370000</v>
      </c>
      <c r="K16" s="98">
        <f t="shared" si="7"/>
        <v>370029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717000</v>
      </c>
      <c r="Q16" s="98">
        <f t="shared" si="2"/>
        <v>1204474</v>
      </c>
      <c r="R16" s="52">
        <f t="shared" si="3"/>
        <v>6.6282420749279538</v>
      </c>
      <c r="S16" s="53">
        <f t="shared" si="4"/>
        <v>-55.655675329110963</v>
      </c>
      <c r="T16" s="52">
        <f>IF((SUM($E9:$E13))=0,0,(P16/(SUM($E9:$E13))*100))</f>
        <v>42.17647058823529</v>
      </c>
      <c r="U16" s="54">
        <f>IF((SUM($E9:$E13))=0,0,(Q16/(SUM($E9:$E13))*100))</f>
        <v>70.851411764705887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1967000</v>
      </c>
      <c r="C33" s="93"/>
      <c r="D33" s="93"/>
      <c r="E33" s="93">
        <f>$B33      +$C33      +$D33</f>
        <v>1967000</v>
      </c>
      <c r="F33" s="94">
        <v>1967000</v>
      </c>
      <c r="G33" s="95">
        <v>1376000</v>
      </c>
      <c r="H33" s="94">
        <v>491000</v>
      </c>
      <c r="I33" s="95">
        <v>1470447</v>
      </c>
      <c r="J33" s="94">
        <v>325000</v>
      </c>
      <c r="K33" s="95">
        <v>325279</v>
      </c>
      <c r="L33" s="94"/>
      <c r="M33" s="95"/>
      <c r="N33" s="94"/>
      <c r="O33" s="95"/>
      <c r="P33" s="94">
        <f>$H33      +$J33      +$L33      +$N33</f>
        <v>816000</v>
      </c>
      <c r="Q33" s="95">
        <f>$I33      +$K33      +$M33      +$O33</f>
        <v>1795726</v>
      </c>
      <c r="R33" s="48">
        <f>IF(($H33      =0),0,((($J33      -$H33      )/$H33      )*100))</f>
        <v>-33.808553971486759</v>
      </c>
      <c r="S33" s="49">
        <f>IF(($I33      =0),0,((($K33      -$I33      )/$I33      )*100))</f>
        <v>-77.878903489891172</v>
      </c>
      <c r="T33" s="48">
        <f>IF(($E33      =0),0,(($P33      /$E33      )*100))</f>
        <v>41.484494153533298</v>
      </c>
      <c r="U33" s="50">
        <f>IF(($E33      =0),0,(($Q33      /$E33      )*100))</f>
        <v>91.29262836807321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1967000</v>
      </c>
      <c r="C34" s="96">
        <f>C33</f>
        <v>0</v>
      </c>
      <c r="D34" s="96"/>
      <c r="E34" s="96">
        <f>$B34      +$C34      +$D34</f>
        <v>1967000</v>
      </c>
      <c r="F34" s="97">
        <f t="shared" ref="F34:O34" si="17">F33</f>
        <v>1967000</v>
      </c>
      <c r="G34" s="98">
        <f t="shared" si="17"/>
        <v>1376000</v>
      </c>
      <c r="H34" s="97">
        <f t="shared" si="17"/>
        <v>491000</v>
      </c>
      <c r="I34" s="98">
        <f t="shared" si="17"/>
        <v>1470447</v>
      </c>
      <c r="J34" s="97">
        <f t="shared" si="17"/>
        <v>325000</v>
      </c>
      <c r="K34" s="98">
        <f t="shared" si="17"/>
        <v>325279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816000</v>
      </c>
      <c r="Q34" s="98">
        <f>$I34      +$K34      +$M34      +$O34</f>
        <v>1795726</v>
      </c>
      <c r="R34" s="52">
        <f>IF(($H34      =0),0,((($J34      -$H34      )/$H34      )*100))</f>
        <v>-33.808553971486759</v>
      </c>
      <c r="S34" s="53">
        <f>IF(($I34      =0),0,((($K34      -$I34      )/$I34      )*100))</f>
        <v>-77.878903489891172</v>
      </c>
      <c r="T34" s="52">
        <f>IF($E34   =0,0,($P34   /$E34   )*100)</f>
        <v>41.484494153533298</v>
      </c>
      <c r="U34" s="54">
        <f>IF($E34   =0,0,($Q34   /$E34   )*100)</f>
        <v>91.29262836807321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3667000</v>
      </c>
      <c r="C68" s="105">
        <f>SUM(C9:C15,C18:C24,C27:C30,C33,C36:C40,C43:C53,C56:C59,C62:C66)</f>
        <v>0</v>
      </c>
      <c r="D68" s="105"/>
      <c r="E68" s="105">
        <f t="shared" si="35"/>
        <v>3667000</v>
      </c>
      <c r="F68" s="106">
        <f t="shared" ref="F68:O68" si="43">SUM(F9:F15,F18:F24,F27:F30,F33,F36:F40,F43:F53,F56:F59,F62:F66)</f>
        <v>3667000</v>
      </c>
      <c r="G68" s="107">
        <f t="shared" si="43"/>
        <v>3076000</v>
      </c>
      <c r="H68" s="106">
        <f t="shared" si="43"/>
        <v>838000</v>
      </c>
      <c r="I68" s="107">
        <f t="shared" si="43"/>
        <v>2304892</v>
      </c>
      <c r="J68" s="106">
        <f t="shared" si="43"/>
        <v>695000</v>
      </c>
      <c r="K68" s="107">
        <f t="shared" si="43"/>
        <v>695308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1533000</v>
      </c>
      <c r="Q68" s="107">
        <f t="shared" si="37"/>
        <v>3000200</v>
      </c>
      <c r="R68" s="61">
        <f t="shared" si="38"/>
        <v>-17.064439140811455</v>
      </c>
      <c r="S68" s="62">
        <f t="shared" si="39"/>
        <v>-69.833380479432435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41.805290428142897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81.816198527406598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27563000</v>
      </c>
      <c r="C70" s="93">
        <v>-56000</v>
      </c>
      <c r="D70" s="93"/>
      <c r="E70" s="93">
        <f>$B70      +$C70      +$D70</f>
        <v>27507000</v>
      </c>
      <c r="F70" s="94">
        <v>27507000</v>
      </c>
      <c r="G70" s="95">
        <v>23760000</v>
      </c>
      <c r="H70" s="94">
        <v>11297000</v>
      </c>
      <c r="I70" s="95">
        <v>11299665</v>
      </c>
      <c r="J70" s="94">
        <v>7867000</v>
      </c>
      <c r="K70" s="95">
        <v>7410804</v>
      </c>
      <c r="L70" s="94"/>
      <c r="M70" s="95"/>
      <c r="N70" s="94"/>
      <c r="O70" s="95"/>
      <c r="P70" s="94">
        <f>$H70      +$J70      +$L70      +$N70</f>
        <v>19164000</v>
      </c>
      <c r="Q70" s="95">
        <f>$I70      +$K70      +$M70      +$O70</f>
        <v>18710469</v>
      </c>
      <c r="R70" s="48">
        <f>IF(($H70      =0),0,((($J70      -$H70      )/$H70      )*100))</f>
        <v>-30.362043020270868</v>
      </c>
      <c r="S70" s="49">
        <f>IF(($I70      =0),0,((($K70      -$I70      )/$I70      )*100))</f>
        <v>-34.415719404070828</v>
      </c>
      <c r="T70" s="48">
        <f>IF(($E70      =0),0,(($P70      /$E70      )*100))</f>
        <v>69.669538662885813</v>
      </c>
      <c r="U70" s="50">
        <f>IF(($E70      =0),0,(($Q70      /$E70      )*100))</f>
        <v>68.020754716981131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27563000</v>
      </c>
      <c r="C72" s="102">
        <f>SUM(C70:C71)</f>
        <v>-56000</v>
      </c>
      <c r="D72" s="102"/>
      <c r="E72" s="102">
        <f>$B72      +$C72      +$D72</f>
        <v>27507000</v>
      </c>
      <c r="F72" s="103">
        <f t="shared" ref="F72:O72" si="44">SUM(F70:F71)</f>
        <v>27507000</v>
      </c>
      <c r="G72" s="104">
        <f t="shared" si="44"/>
        <v>23760000</v>
      </c>
      <c r="H72" s="103">
        <f t="shared" si="44"/>
        <v>11297000</v>
      </c>
      <c r="I72" s="104">
        <f t="shared" si="44"/>
        <v>11299665</v>
      </c>
      <c r="J72" s="103">
        <f t="shared" si="44"/>
        <v>7867000</v>
      </c>
      <c r="K72" s="104">
        <f t="shared" si="44"/>
        <v>7410804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19164000</v>
      </c>
      <c r="Q72" s="104">
        <f>$I72      +$K72      +$M72      +$O72</f>
        <v>18710469</v>
      </c>
      <c r="R72" s="57">
        <f>IF(($H72      =0),0,((($J72      -$H72      )/$H72      )*100))</f>
        <v>-30.362043020270868</v>
      </c>
      <c r="S72" s="58">
        <f>IF(($I72      =0),0,((($K72      -$I72      )/$I72      )*100))</f>
        <v>-34.415719404070828</v>
      </c>
      <c r="T72" s="57">
        <f>IF(($E70      =0),0,(($P70      /$E70      )*100))</f>
        <v>69.669538662885813</v>
      </c>
      <c r="U72" s="59">
        <f>IF($E70   =0,0,($Q70   /$E70 )*100)</f>
        <v>68.020754716981131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27563000</v>
      </c>
      <c r="C73" s="105">
        <f>SUM(C70:C71)</f>
        <v>-56000</v>
      </c>
      <c r="D73" s="105"/>
      <c r="E73" s="105">
        <f>$B73      +$C73      +$D73</f>
        <v>27507000</v>
      </c>
      <c r="F73" s="106">
        <f t="shared" ref="F73:O73" si="45">SUM(F70:F71)</f>
        <v>27507000</v>
      </c>
      <c r="G73" s="107">
        <f t="shared" si="45"/>
        <v>23760000</v>
      </c>
      <c r="H73" s="106">
        <f t="shared" si="45"/>
        <v>11297000</v>
      </c>
      <c r="I73" s="107">
        <f t="shared" si="45"/>
        <v>11299665</v>
      </c>
      <c r="J73" s="106">
        <f t="shared" si="45"/>
        <v>7867000</v>
      </c>
      <c r="K73" s="107">
        <f t="shared" si="45"/>
        <v>7410804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19164000</v>
      </c>
      <c r="Q73" s="107">
        <f>$I73      +$K73      +$M73      +$O73</f>
        <v>18710469</v>
      </c>
      <c r="R73" s="61">
        <f>IF(($H73      =0),0,((($J73      -$H73      )/$H73      )*100))</f>
        <v>-30.362043020270868</v>
      </c>
      <c r="S73" s="62">
        <f>IF(($I73      =0),0,((($K73      -$I73      )/$I73      )*100))</f>
        <v>-34.415719404070828</v>
      </c>
      <c r="T73" s="61">
        <f>IF(($E70      =0),0,(($P70      /$E70      )*100))</f>
        <v>69.669538662885813</v>
      </c>
      <c r="U73" s="65">
        <f>IF($E70   =0,0,($Q70   /$E70 )*100)</f>
        <v>68.020754716981131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31230000</v>
      </c>
      <c r="C74" s="105">
        <f>SUM(C9:C15,C18:C24,C27:C30,C33,C36:C40,C43:C53,C56:C59,C62:C66,C70:C71)</f>
        <v>-56000</v>
      </c>
      <c r="D74" s="105"/>
      <c r="E74" s="105">
        <f>$B74      +$C74      +$D74</f>
        <v>31174000</v>
      </c>
      <c r="F74" s="106">
        <f t="shared" ref="F74:O74" si="46">SUM(F9:F15,F18:F24,F27:F30,F33,F36:F40,F43:F53,F56:F59,F62:F66,F70:F71)</f>
        <v>31174000</v>
      </c>
      <c r="G74" s="107">
        <f t="shared" si="46"/>
        <v>26836000</v>
      </c>
      <c r="H74" s="106">
        <f t="shared" si="46"/>
        <v>12135000</v>
      </c>
      <c r="I74" s="107">
        <f t="shared" si="46"/>
        <v>13604557</v>
      </c>
      <c r="J74" s="106">
        <f t="shared" si="46"/>
        <v>8562000</v>
      </c>
      <c r="K74" s="107">
        <f t="shared" si="46"/>
        <v>8106112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20697000</v>
      </c>
      <c r="Q74" s="107">
        <f>$I74      +$K74      +$M74      +$O74</f>
        <v>21710669</v>
      </c>
      <c r="R74" s="61">
        <f>IF(($H74      =0),0,((($J74      -$H74      )/$H74      )*100))</f>
        <v>-29.443757725587144</v>
      </c>
      <c r="S74" s="62">
        <f>IF(($I74      =0),0,((($K74      -$I74      )/$I74      )*100))</f>
        <v>-40.416200248196247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66.391865015718238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69.643513825623913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18833000</v>
      </c>
      <c r="C87" s="119">
        <f t="shared" si="55"/>
        <v>71000</v>
      </c>
      <c r="D87" s="119">
        <f t="shared" si="55"/>
        <v>0</v>
      </c>
      <c r="E87" s="119">
        <f t="shared" si="55"/>
        <v>18904000</v>
      </c>
      <c r="F87" s="119">
        <f t="shared" si="55"/>
        <v>0</v>
      </c>
      <c r="G87" s="119">
        <f t="shared" si="55"/>
        <v>0</v>
      </c>
      <c r="H87" s="119">
        <f t="shared" si="55"/>
        <v>4943000</v>
      </c>
      <c r="I87" s="119">
        <f t="shared" si="55"/>
        <v>0</v>
      </c>
      <c r="J87" s="119">
        <f t="shared" si="55"/>
        <v>249000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5192000</v>
      </c>
      <c r="Q87" s="120">
        <f t="shared" si="55"/>
        <v>0</v>
      </c>
      <c r="R87" s="85">
        <f t="shared" si="55"/>
        <v>-178.73612297181896</v>
      </c>
      <c r="S87" s="85">
        <f t="shared" si="55"/>
        <v>0</v>
      </c>
      <c r="T87" s="86">
        <f>IF(SUM($E88:$E96) =0,0,(P87   /SUM($E88:$E96) )*100)</f>
        <v>27.465086754126112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3835000</v>
      </c>
      <c r="C91" s="93">
        <v>-229000</v>
      </c>
      <c r="D91" s="93"/>
      <c r="E91" s="93">
        <f t="shared" si="56"/>
        <v>3606000</v>
      </c>
      <c r="F91" s="93">
        <v>0</v>
      </c>
      <c r="G91" s="93">
        <v>0</v>
      </c>
      <c r="H91" s="93">
        <v>1171000</v>
      </c>
      <c r="I91" s="93"/>
      <c r="J91" s="93">
        <v>249000</v>
      </c>
      <c r="K91" s="93"/>
      <c r="L91" s="93"/>
      <c r="M91" s="93"/>
      <c r="N91" s="93"/>
      <c r="O91" s="93"/>
      <c r="P91" s="93">
        <f t="shared" si="57"/>
        <v>1420000</v>
      </c>
      <c r="Q91" s="93">
        <f t="shared" si="58"/>
        <v>0</v>
      </c>
      <c r="R91" s="89">
        <f t="shared" si="59"/>
        <v>-78.736122971818958</v>
      </c>
      <c r="S91" s="89">
        <f t="shared" si="60"/>
        <v>0</v>
      </c>
      <c r="T91" s="89">
        <f t="shared" si="61"/>
        <v>39.378813089295619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10469000</v>
      </c>
      <c r="C93" s="93"/>
      <c r="D93" s="93"/>
      <c r="E93" s="93">
        <f t="shared" si="56"/>
        <v>10469000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57000</v>
      </c>
      <c r="C94" s="93"/>
      <c r="D94" s="93"/>
      <c r="E94" s="93">
        <f t="shared" si="56"/>
        <v>57000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4472000</v>
      </c>
      <c r="C96" s="122">
        <v>300000</v>
      </c>
      <c r="D96" s="122"/>
      <c r="E96" s="122">
        <f t="shared" si="56"/>
        <v>4772000</v>
      </c>
      <c r="F96" s="122">
        <v>0</v>
      </c>
      <c r="G96" s="122">
        <v>0</v>
      </c>
      <c r="H96" s="122">
        <v>3772000</v>
      </c>
      <c r="I96" s="122"/>
      <c r="J96" s="122"/>
      <c r="K96" s="122"/>
      <c r="L96" s="122"/>
      <c r="M96" s="122"/>
      <c r="N96" s="122"/>
      <c r="O96" s="122"/>
      <c r="P96" s="122">
        <f t="shared" si="57"/>
        <v>3772000</v>
      </c>
      <c r="Q96" s="122">
        <f t="shared" si="58"/>
        <v>0</v>
      </c>
      <c r="R96" s="89">
        <f t="shared" si="59"/>
        <v>-100</v>
      </c>
      <c r="S96" s="89">
        <f t="shared" si="60"/>
        <v>0</v>
      </c>
      <c r="T96" s="89">
        <f t="shared" si="61"/>
        <v>79.044425817267395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18833000</v>
      </c>
      <c r="C114" s="128">
        <f t="shared" si="69"/>
        <v>71000</v>
      </c>
      <c r="D114" s="128">
        <f t="shared" si="69"/>
        <v>0</v>
      </c>
      <c r="E114" s="128">
        <f t="shared" si="69"/>
        <v>18904000</v>
      </c>
      <c r="F114" s="128">
        <f t="shared" si="69"/>
        <v>0</v>
      </c>
      <c r="G114" s="128">
        <f t="shared" si="69"/>
        <v>0</v>
      </c>
      <c r="H114" s="128">
        <f t="shared" si="69"/>
        <v>4943000</v>
      </c>
      <c r="I114" s="128">
        <f t="shared" si="69"/>
        <v>0</v>
      </c>
      <c r="J114" s="128">
        <f t="shared" si="69"/>
        <v>249000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5192000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0.27465086754126111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18833000</v>
      </c>
      <c r="C115" s="130">
        <f t="shared" ref="C115:Q115" si="70">C87</f>
        <v>71000</v>
      </c>
      <c r="D115" s="130">
        <f t="shared" si="70"/>
        <v>0</v>
      </c>
      <c r="E115" s="130">
        <f t="shared" si="70"/>
        <v>18904000</v>
      </c>
      <c r="F115" s="130">
        <f t="shared" si="70"/>
        <v>0</v>
      </c>
      <c r="G115" s="130">
        <f t="shared" si="70"/>
        <v>0</v>
      </c>
      <c r="H115" s="130">
        <f t="shared" si="70"/>
        <v>4943000</v>
      </c>
      <c r="I115" s="130">
        <f t="shared" si="70"/>
        <v>0</v>
      </c>
      <c r="J115" s="130">
        <f t="shared" si="70"/>
        <v>249000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5192000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0.27465086754126111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Z0ppTd7XncuzGludU9DwiPymEvzMR0AdqRp+FKfu7yUfg9SoQC3Iq4wp6htAFfV4fikFoC2WiwqRwMogGGTWIw==" saltValue="TVOjNksOJQ1ITmc2+sK0o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247000</v>
      </c>
      <c r="I10" s="95">
        <v>119000</v>
      </c>
      <c r="J10" s="94">
        <v>344000</v>
      </c>
      <c r="K10" s="95">
        <v>505029</v>
      </c>
      <c r="L10" s="94"/>
      <c r="M10" s="95"/>
      <c r="N10" s="94"/>
      <c r="O10" s="95"/>
      <c r="P10" s="94">
        <f t="shared" ref="P10:P16" si="1">$H10      +$J10      +$L10      +$N10</f>
        <v>591000</v>
      </c>
      <c r="Q10" s="95">
        <f t="shared" ref="Q10:Q16" si="2">$I10      +$K10      +$M10      +$O10</f>
        <v>624029</v>
      </c>
      <c r="R10" s="48">
        <f t="shared" ref="R10:R16" si="3">IF(($H10      =0),0,((($J10      -$H10      )/$H10      )*100))</f>
        <v>39.271255060728741</v>
      </c>
      <c r="S10" s="49">
        <f t="shared" ref="S10:S16" si="4">IF(($I10      =0),0,((($K10      -$I10      )/$I10      )*100))</f>
        <v>324.39411764705881</v>
      </c>
      <c r="T10" s="48">
        <f t="shared" ref="T10:T15" si="5">IF(($E10      =0),0,(($P10      /$E10      )*100))</f>
        <v>32.833333333333329</v>
      </c>
      <c r="U10" s="50">
        <f t="shared" ref="U10:U15" si="6">IF(($E10      =0),0,(($Q10      /$E10      )*100))</f>
        <v>34.668277777777782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6000000</v>
      </c>
      <c r="C11" s="93"/>
      <c r="D11" s="93"/>
      <c r="E11" s="93">
        <f t="shared" si="0"/>
        <v>6000000</v>
      </c>
      <c r="F11" s="94">
        <v>6000000</v>
      </c>
      <c r="G11" s="95">
        <v>3600000</v>
      </c>
      <c r="H11" s="94">
        <v>1644000</v>
      </c>
      <c r="I11" s="95">
        <v>1323474</v>
      </c>
      <c r="J11" s="94">
        <v>672000</v>
      </c>
      <c r="K11" s="95">
        <v>673308</v>
      </c>
      <c r="L11" s="94"/>
      <c r="M11" s="95"/>
      <c r="N11" s="94"/>
      <c r="O11" s="95"/>
      <c r="P11" s="94">
        <f t="shared" si="1"/>
        <v>2316000</v>
      </c>
      <c r="Q11" s="95">
        <f t="shared" si="2"/>
        <v>1996782</v>
      </c>
      <c r="R11" s="48">
        <f t="shared" si="3"/>
        <v>-59.12408759124088</v>
      </c>
      <c r="S11" s="49">
        <f t="shared" si="4"/>
        <v>-49.125710063061305</v>
      </c>
      <c r="T11" s="48">
        <f t="shared" si="5"/>
        <v>38.6</v>
      </c>
      <c r="U11" s="50">
        <f t="shared" si="6"/>
        <v>33.279699999999998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5000000</v>
      </c>
      <c r="C13" s="93"/>
      <c r="D13" s="93"/>
      <c r="E13" s="93">
        <f t="shared" si="0"/>
        <v>5000000</v>
      </c>
      <c r="F13" s="94">
        <v>5000000</v>
      </c>
      <c r="G13" s="95">
        <v>5000000</v>
      </c>
      <c r="H13" s="94">
        <v>114000</v>
      </c>
      <c r="I13" s="95">
        <v>114252</v>
      </c>
      <c r="J13" s="94">
        <v>346000</v>
      </c>
      <c r="K13" s="95">
        <v>283510</v>
      </c>
      <c r="L13" s="94"/>
      <c r="M13" s="95"/>
      <c r="N13" s="94"/>
      <c r="O13" s="95"/>
      <c r="P13" s="94">
        <f t="shared" si="1"/>
        <v>460000</v>
      </c>
      <c r="Q13" s="95">
        <f t="shared" si="2"/>
        <v>397762</v>
      </c>
      <c r="R13" s="48">
        <f t="shared" si="3"/>
        <v>203.50877192982458</v>
      </c>
      <c r="S13" s="49">
        <f t="shared" si="4"/>
        <v>148.14445261352097</v>
      </c>
      <c r="T13" s="48">
        <f t="shared" si="5"/>
        <v>9.1999999999999993</v>
      </c>
      <c r="U13" s="50">
        <f t="shared" si="6"/>
        <v>7.9552399999999999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12800000</v>
      </c>
      <c r="C16" s="96">
        <f>SUM(C9:C15)</f>
        <v>0</v>
      </c>
      <c r="D16" s="96"/>
      <c r="E16" s="96">
        <f t="shared" si="0"/>
        <v>12800000</v>
      </c>
      <c r="F16" s="97">
        <f t="shared" ref="F16:O16" si="7">SUM(F9:F15)</f>
        <v>12800000</v>
      </c>
      <c r="G16" s="98">
        <f t="shared" si="7"/>
        <v>10400000</v>
      </c>
      <c r="H16" s="97">
        <f t="shared" si="7"/>
        <v>2005000</v>
      </c>
      <c r="I16" s="98">
        <f t="shared" si="7"/>
        <v>1556726</v>
      </c>
      <c r="J16" s="97">
        <f t="shared" si="7"/>
        <v>1362000</v>
      </c>
      <c r="K16" s="98">
        <f t="shared" si="7"/>
        <v>1461847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3367000</v>
      </c>
      <c r="Q16" s="98">
        <f t="shared" si="2"/>
        <v>3018573</v>
      </c>
      <c r="R16" s="52">
        <f t="shared" si="3"/>
        <v>-32.069825436408976</v>
      </c>
      <c r="S16" s="53">
        <f t="shared" si="4"/>
        <v>-6.0947784003093668</v>
      </c>
      <c r="T16" s="52">
        <f>IF((SUM($E9:$E13))=0,0,(P16/(SUM($E9:$E13))*100))</f>
        <v>26.3046875</v>
      </c>
      <c r="U16" s="54">
        <f>IF((SUM($E9:$E13))=0,0,(Q16/(SUM($E9:$E13))*100))</f>
        <v>23.582601562499999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>
        <v>60837000</v>
      </c>
      <c r="C18" s="93">
        <v>6582000</v>
      </c>
      <c r="D18" s="93"/>
      <c r="E18" s="93">
        <f t="shared" ref="E18:E25" si="8">$B18      +$C18      +$D18</f>
        <v>67419000</v>
      </c>
      <c r="F18" s="94">
        <v>60837000</v>
      </c>
      <c r="G18" s="95">
        <v>42586000</v>
      </c>
      <c r="H18" s="94">
        <v>15163000</v>
      </c>
      <c r="I18" s="95">
        <v>14049954</v>
      </c>
      <c r="J18" s="94">
        <v>27423000</v>
      </c>
      <c r="K18" s="95">
        <v>31929511</v>
      </c>
      <c r="L18" s="94"/>
      <c r="M18" s="95"/>
      <c r="N18" s="94"/>
      <c r="O18" s="95"/>
      <c r="P18" s="94">
        <f t="shared" ref="P18:P25" si="9">$H18      +$J18      +$L18      +$N18</f>
        <v>42586000</v>
      </c>
      <c r="Q18" s="95">
        <f t="shared" ref="Q18:Q25" si="10">$I18      +$K18      +$M18      +$O18</f>
        <v>45979465</v>
      </c>
      <c r="R18" s="48">
        <f t="shared" ref="R18:R25" si="11">IF(($H18      =0),0,((($J18      -$H18      )/$H18      )*100))</f>
        <v>80.854712128206813</v>
      </c>
      <c r="S18" s="49">
        <f t="shared" ref="S18:S25" si="12">IF(($I18      =0),0,((($K18      -$I18      )/$I18      )*100))</f>
        <v>127.25705009425654</v>
      </c>
      <c r="T18" s="48">
        <f t="shared" ref="T18:T24" si="13">IF(($E18      =0),0,(($P18      /$E18      )*100))</f>
        <v>63.166169774099288</v>
      </c>
      <c r="U18" s="50">
        <f t="shared" ref="U18:U24" si="14">IF(($E18      =0),0,(($Q18      /$E18      )*100))</f>
        <v>68.199565404411217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60837000</v>
      </c>
      <c r="C25" s="96">
        <f>SUM(C18:C24)</f>
        <v>6582000</v>
      </c>
      <c r="D25" s="96"/>
      <c r="E25" s="96">
        <f t="shared" si="8"/>
        <v>67419000</v>
      </c>
      <c r="F25" s="97">
        <f t="shared" ref="F25:O25" si="15">SUM(F18:F24)</f>
        <v>60837000</v>
      </c>
      <c r="G25" s="98">
        <f t="shared" si="15"/>
        <v>42586000</v>
      </c>
      <c r="H25" s="97">
        <f t="shared" si="15"/>
        <v>15163000</v>
      </c>
      <c r="I25" s="98">
        <f t="shared" si="15"/>
        <v>14049954</v>
      </c>
      <c r="J25" s="97">
        <f t="shared" si="15"/>
        <v>27423000</v>
      </c>
      <c r="K25" s="98">
        <f t="shared" si="15"/>
        <v>31929511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42586000</v>
      </c>
      <c r="Q25" s="98">
        <f t="shared" si="10"/>
        <v>45979465</v>
      </c>
      <c r="R25" s="52">
        <f t="shared" si="11"/>
        <v>80.854712128206813</v>
      </c>
      <c r="S25" s="53">
        <f t="shared" si="12"/>
        <v>127.25705009425654</v>
      </c>
      <c r="T25" s="52">
        <f>IF(($E25-$E20-$E24)   =0,0,($P25   /($E25-$E20-$E24)   )*100)</f>
        <v>63.166169774099288</v>
      </c>
      <c r="U25" s="54">
        <f>IF(($E25-$E20-$E24)   =0,0,($Q25   /($E25-$E20-$E24)   )*100)</f>
        <v>68.199565404411217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>
        <v>184733000</v>
      </c>
      <c r="C29" s="93"/>
      <c r="D29" s="93"/>
      <c r="E29" s="93">
        <f>$B29      +$C29      +$D29</f>
        <v>184733000</v>
      </c>
      <c r="F29" s="94">
        <v>184733000</v>
      </c>
      <c r="G29" s="95">
        <v>99756000</v>
      </c>
      <c r="H29" s="94">
        <v>11304000</v>
      </c>
      <c r="I29" s="95">
        <v>11646654</v>
      </c>
      <c r="J29" s="94">
        <v>88452000</v>
      </c>
      <c r="K29" s="95">
        <v>106592496</v>
      </c>
      <c r="L29" s="94"/>
      <c r="M29" s="95"/>
      <c r="N29" s="94"/>
      <c r="O29" s="95"/>
      <c r="P29" s="94">
        <f>$H29      +$J29      +$L29      +$N29</f>
        <v>99756000</v>
      </c>
      <c r="Q29" s="95">
        <f>$I29      +$K29      +$M29      +$O29</f>
        <v>118239150</v>
      </c>
      <c r="R29" s="48">
        <f>IF(($H29      =0),0,((($J29      -$H29      )/$H29      )*100))</f>
        <v>682.484076433121</v>
      </c>
      <c r="S29" s="49">
        <f>IF(($I29      =0),0,((($K29      -$I29      )/$I29      )*100))</f>
        <v>815.21990779497708</v>
      </c>
      <c r="T29" s="48">
        <f>IF(($E29      =0),0,(($P29      /$E29      )*100))</f>
        <v>54.00009743792392</v>
      </c>
      <c r="U29" s="50">
        <f>IF(($E29      =0),0,(($Q29      /$E29      )*100))</f>
        <v>64.005429457649683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184733000</v>
      </c>
      <c r="C31" s="96">
        <f>SUM(C27:C30)</f>
        <v>0</v>
      </c>
      <c r="D31" s="96"/>
      <c r="E31" s="96">
        <f>$B31      +$C31      +$D31</f>
        <v>184733000</v>
      </c>
      <c r="F31" s="97">
        <f t="shared" ref="F31:O31" si="16">SUM(F27:F30)</f>
        <v>184733000</v>
      </c>
      <c r="G31" s="98">
        <f t="shared" si="16"/>
        <v>99756000</v>
      </c>
      <c r="H31" s="97">
        <f t="shared" si="16"/>
        <v>11304000</v>
      </c>
      <c r="I31" s="98">
        <f t="shared" si="16"/>
        <v>11646654</v>
      </c>
      <c r="J31" s="97">
        <f t="shared" si="16"/>
        <v>88452000</v>
      </c>
      <c r="K31" s="98">
        <f t="shared" si="16"/>
        <v>106592496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99756000</v>
      </c>
      <c r="Q31" s="98">
        <f>$I31      +$K31      +$M31      +$O31</f>
        <v>118239150</v>
      </c>
      <c r="R31" s="52">
        <f>IF(($H31      =0),0,((($J31      -$H31      )/$H31      )*100))</f>
        <v>682.484076433121</v>
      </c>
      <c r="S31" s="53">
        <f>IF(($I31      =0),0,((($K31      -$I31      )/$I31      )*100))</f>
        <v>815.21990779497708</v>
      </c>
      <c r="T31" s="52">
        <f>IF($E31   =0,0,($P31   /$E31   )*100)</f>
        <v>54.00009743792392</v>
      </c>
      <c r="U31" s="54">
        <f>IF($E31   =0,0,($Q31   /$E31   )*100)</f>
        <v>64.005429457649683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1966000</v>
      </c>
      <c r="C33" s="93"/>
      <c r="D33" s="93"/>
      <c r="E33" s="93">
        <f>$B33      +$C33      +$D33</f>
        <v>1966000</v>
      </c>
      <c r="F33" s="94">
        <v>1966000</v>
      </c>
      <c r="G33" s="95">
        <v>1376000</v>
      </c>
      <c r="H33" s="94">
        <v>197000</v>
      </c>
      <c r="I33" s="95">
        <v>355216</v>
      </c>
      <c r="J33" s="94">
        <v>295000</v>
      </c>
      <c r="K33" s="95">
        <v>1253079</v>
      </c>
      <c r="L33" s="94"/>
      <c r="M33" s="95"/>
      <c r="N33" s="94"/>
      <c r="O33" s="95"/>
      <c r="P33" s="94">
        <f>$H33      +$J33      +$L33      +$N33</f>
        <v>492000</v>
      </c>
      <c r="Q33" s="95">
        <f>$I33      +$K33      +$M33      +$O33</f>
        <v>1608295</v>
      </c>
      <c r="R33" s="48">
        <f>IF(($H33      =0),0,((($J33      -$H33      )/$H33      )*100))</f>
        <v>49.746192893401016</v>
      </c>
      <c r="S33" s="49">
        <f>IF(($I33      =0),0,((($K33      -$I33      )/$I33      )*100))</f>
        <v>252.7653596684834</v>
      </c>
      <c r="T33" s="48">
        <f>IF(($E33      =0),0,(($P33      /$E33      )*100))</f>
        <v>25.025432349949135</v>
      </c>
      <c r="U33" s="50">
        <f>IF(($E33      =0),0,(($Q33      /$E33      )*100))</f>
        <v>81.805442522889109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1966000</v>
      </c>
      <c r="C34" s="96">
        <f>C33</f>
        <v>0</v>
      </c>
      <c r="D34" s="96"/>
      <c r="E34" s="96">
        <f>$B34      +$C34      +$D34</f>
        <v>1966000</v>
      </c>
      <c r="F34" s="97">
        <f t="shared" ref="F34:O34" si="17">F33</f>
        <v>1966000</v>
      </c>
      <c r="G34" s="98">
        <f t="shared" si="17"/>
        <v>1376000</v>
      </c>
      <c r="H34" s="97">
        <f t="shared" si="17"/>
        <v>197000</v>
      </c>
      <c r="I34" s="98">
        <f t="shared" si="17"/>
        <v>355216</v>
      </c>
      <c r="J34" s="97">
        <f t="shared" si="17"/>
        <v>295000</v>
      </c>
      <c r="K34" s="98">
        <f t="shared" si="17"/>
        <v>1253079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492000</v>
      </c>
      <c r="Q34" s="98">
        <f>$I34      +$K34      +$M34      +$O34</f>
        <v>1608295</v>
      </c>
      <c r="R34" s="52">
        <f>IF(($H34      =0),0,((($J34      -$H34      )/$H34      )*100))</f>
        <v>49.746192893401016</v>
      </c>
      <c r="S34" s="53">
        <f>IF(($I34      =0),0,((($K34      -$I34      )/$I34      )*100))</f>
        <v>252.7653596684834</v>
      </c>
      <c r="T34" s="52">
        <f>IF($E34   =0,0,($P34   /$E34   )*100)</f>
        <v>25.025432349949135</v>
      </c>
      <c r="U34" s="54">
        <f>IF($E34   =0,0,($Q34   /$E34   )*100)</f>
        <v>81.805442522889109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294000000</v>
      </c>
      <c r="C44" s="93"/>
      <c r="D44" s="93"/>
      <c r="E44" s="93">
        <f t="shared" si="26"/>
        <v>294000000</v>
      </c>
      <c r="F44" s="94">
        <v>294000000</v>
      </c>
      <c r="G44" s="95">
        <v>270000000</v>
      </c>
      <c r="H44" s="94">
        <v>113041000</v>
      </c>
      <c r="I44" s="95">
        <v>113528543</v>
      </c>
      <c r="J44" s="94">
        <v>101407000</v>
      </c>
      <c r="K44" s="95">
        <v>102332400</v>
      </c>
      <c r="L44" s="94"/>
      <c r="M44" s="95"/>
      <c r="N44" s="94"/>
      <c r="O44" s="95"/>
      <c r="P44" s="94">
        <f t="shared" si="27"/>
        <v>214448000</v>
      </c>
      <c r="Q44" s="95">
        <f t="shared" si="28"/>
        <v>215860943</v>
      </c>
      <c r="R44" s="48">
        <f t="shared" si="29"/>
        <v>-10.291841013437603</v>
      </c>
      <c r="S44" s="49">
        <f t="shared" si="30"/>
        <v>-9.8619630835921157</v>
      </c>
      <c r="T44" s="48">
        <f t="shared" si="31"/>
        <v>72.941496598639461</v>
      </c>
      <c r="U44" s="50">
        <f t="shared" si="32"/>
        <v>73.422089455782313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4000000</v>
      </c>
      <c r="C52" s="93"/>
      <c r="D52" s="93"/>
      <c r="E52" s="93">
        <f t="shared" si="26"/>
        <v>4000000</v>
      </c>
      <c r="F52" s="94">
        <v>4000000</v>
      </c>
      <c r="G52" s="95">
        <v>1800000</v>
      </c>
      <c r="H52" s="94">
        <v>250000</v>
      </c>
      <c r="I52" s="95">
        <v>443087</v>
      </c>
      <c r="J52" s="94">
        <v>995000</v>
      </c>
      <c r="K52" s="95">
        <v>802554</v>
      </c>
      <c r="L52" s="94"/>
      <c r="M52" s="95"/>
      <c r="N52" s="94"/>
      <c r="O52" s="95"/>
      <c r="P52" s="94">
        <f t="shared" si="27"/>
        <v>1245000</v>
      </c>
      <c r="Q52" s="95">
        <f t="shared" si="28"/>
        <v>1245641</v>
      </c>
      <c r="R52" s="48">
        <f t="shared" si="29"/>
        <v>298</v>
      </c>
      <c r="S52" s="49">
        <f t="shared" si="30"/>
        <v>81.127859765689365</v>
      </c>
      <c r="T52" s="48">
        <f t="shared" si="31"/>
        <v>31.125000000000004</v>
      </c>
      <c r="U52" s="50">
        <f t="shared" si="32"/>
        <v>31.141024999999999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298000000</v>
      </c>
      <c r="C54" s="96">
        <f>SUM(C43:C53)</f>
        <v>0</v>
      </c>
      <c r="D54" s="96"/>
      <c r="E54" s="96">
        <f t="shared" si="26"/>
        <v>298000000</v>
      </c>
      <c r="F54" s="97">
        <f t="shared" ref="F54:O54" si="33">SUM(F43:F53)</f>
        <v>298000000</v>
      </c>
      <c r="G54" s="98">
        <f t="shared" si="33"/>
        <v>271800000</v>
      </c>
      <c r="H54" s="97">
        <f t="shared" si="33"/>
        <v>113291000</v>
      </c>
      <c r="I54" s="98">
        <f t="shared" si="33"/>
        <v>113971630</v>
      </c>
      <c r="J54" s="97">
        <f t="shared" si="33"/>
        <v>102402000</v>
      </c>
      <c r="K54" s="98">
        <f t="shared" si="33"/>
        <v>103134954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215693000</v>
      </c>
      <c r="Q54" s="98">
        <f t="shared" si="28"/>
        <v>217106584</v>
      </c>
      <c r="R54" s="52">
        <f t="shared" si="29"/>
        <v>-9.6115313661279362</v>
      </c>
      <c r="S54" s="53">
        <f t="shared" si="30"/>
        <v>-9.5082223532294847</v>
      </c>
      <c r="T54" s="52">
        <f>IF((+$E44+$E46+$E48+$E49+$E52) =0,0,(P54   /(+$E44+$E46+$E48+$E49+$E52) )*100)</f>
        <v>72.380201342281879</v>
      </c>
      <c r="U54" s="54">
        <f>IF((+$E44+$E46+$E48+$E49+$E52) =0,0,(Q54   /(+$E44+$E46+$E48+$E49+$E52) )*100)</f>
        <v>72.854558389261754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558336000</v>
      </c>
      <c r="C68" s="105">
        <f>SUM(C9:C15,C18:C24,C27:C30,C33,C36:C40,C43:C53,C56:C59,C62:C66)</f>
        <v>6582000</v>
      </c>
      <c r="D68" s="105"/>
      <c r="E68" s="105">
        <f t="shared" si="35"/>
        <v>564918000</v>
      </c>
      <c r="F68" s="106">
        <f t="shared" ref="F68:O68" si="43">SUM(F9:F15,F18:F24,F27:F30,F33,F36:F40,F43:F53,F56:F59,F62:F66)</f>
        <v>558336000</v>
      </c>
      <c r="G68" s="107">
        <f t="shared" si="43"/>
        <v>425918000</v>
      </c>
      <c r="H68" s="106">
        <f t="shared" si="43"/>
        <v>141960000</v>
      </c>
      <c r="I68" s="107">
        <f t="shared" si="43"/>
        <v>141580180</v>
      </c>
      <c r="J68" s="106">
        <f t="shared" si="43"/>
        <v>219934000</v>
      </c>
      <c r="K68" s="107">
        <f t="shared" si="43"/>
        <v>244371887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361894000</v>
      </c>
      <c r="Q68" s="107">
        <f t="shared" si="37"/>
        <v>385952067</v>
      </c>
      <c r="R68" s="61">
        <f t="shared" si="38"/>
        <v>54.926739926739934</v>
      </c>
      <c r="S68" s="62">
        <f t="shared" si="39"/>
        <v>72.603175811755577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64.061332795202134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68.320015825305632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558336000</v>
      </c>
      <c r="C74" s="105">
        <f>SUM(C9:C15,C18:C24,C27:C30,C33,C36:C40,C43:C53,C56:C59,C62:C66,C70:C71)</f>
        <v>6582000</v>
      </c>
      <c r="D74" s="105"/>
      <c r="E74" s="105">
        <f>$B74      +$C74      +$D74</f>
        <v>564918000</v>
      </c>
      <c r="F74" s="106">
        <f t="shared" ref="F74:O74" si="46">SUM(F9:F15,F18:F24,F27:F30,F33,F36:F40,F43:F53,F56:F59,F62:F66,F70:F71)</f>
        <v>558336000</v>
      </c>
      <c r="G74" s="107">
        <f t="shared" si="46"/>
        <v>425918000</v>
      </c>
      <c r="H74" s="106">
        <f t="shared" si="46"/>
        <v>141960000</v>
      </c>
      <c r="I74" s="107">
        <f t="shared" si="46"/>
        <v>141580180</v>
      </c>
      <c r="J74" s="106">
        <f t="shared" si="46"/>
        <v>219934000</v>
      </c>
      <c r="K74" s="107">
        <f t="shared" si="46"/>
        <v>244371887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361894000</v>
      </c>
      <c r="Q74" s="107">
        <f>$I74      +$K74      +$M74      +$O74</f>
        <v>385952067</v>
      </c>
      <c r="R74" s="61">
        <f>IF(($H74      =0),0,((($J74      -$H74      )/$H74      )*100))</f>
        <v>54.926739926739934</v>
      </c>
      <c r="S74" s="62">
        <f>IF(($I74      =0),0,((($K74      -$I74      )/$I74      )*100))</f>
        <v>72.603175811755577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64.061332795202134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68.320015825305632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289945000</v>
      </c>
      <c r="C87" s="119">
        <f t="shared" si="55"/>
        <v>44801000</v>
      </c>
      <c r="D87" s="119">
        <f t="shared" si="55"/>
        <v>0</v>
      </c>
      <c r="E87" s="119">
        <f t="shared" si="55"/>
        <v>334746000</v>
      </c>
      <c r="F87" s="119">
        <f t="shared" si="55"/>
        <v>0</v>
      </c>
      <c r="G87" s="119">
        <f t="shared" si="55"/>
        <v>0</v>
      </c>
      <c r="H87" s="119">
        <f t="shared" si="55"/>
        <v>18012000</v>
      </c>
      <c r="I87" s="119">
        <f t="shared" si="55"/>
        <v>0</v>
      </c>
      <c r="J87" s="119">
        <f t="shared" si="55"/>
        <v>1393000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19405000</v>
      </c>
      <c r="Q87" s="120">
        <f t="shared" si="55"/>
        <v>0</v>
      </c>
      <c r="R87" s="85">
        <f t="shared" si="55"/>
        <v>-92.266266933155677</v>
      </c>
      <c r="S87" s="85">
        <f t="shared" si="55"/>
        <v>0</v>
      </c>
      <c r="T87" s="86">
        <f>IF(SUM($E88:$E96) =0,0,(P87   /SUM($E88:$E96) )*100)</f>
        <v>5.7969325996427141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17046000</v>
      </c>
      <c r="C91" s="93">
        <v>2201000</v>
      </c>
      <c r="D91" s="93"/>
      <c r="E91" s="93">
        <f t="shared" si="56"/>
        <v>19247000</v>
      </c>
      <c r="F91" s="93">
        <v>0</v>
      </c>
      <c r="G91" s="93">
        <v>0</v>
      </c>
      <c r="H91" s="93">
        <v>18012000</v>
      </c>
      <c r="I91" s="93"/>
      <c r="J91" s="93">
        <v>1393000</v>
      </c>
      <c r="K91" s="93"/>
      <c r="L91" s="93"/>
      <c r="M91" s="93"/>
      <c r="N91" s="93"/>
      <c r="O91" s="93"/>
      <c r="P91" s="93">
        <f t="shared" si="57"/>
        <v>19405000</v>
      </c>
      <c r="Q91" s="93">
        <f t="shared" si="58"/>
        <v>0</v>
      </c>
      <c r="R91" s="89">
        <f t="shared" si="59"/>
        <v>-92.266266933155677</v>
      </c>
      <c r="S91" s="89">
        <f t="shared" si="60"/>
        <v>0</v>
      </c>
      <c r="T91" s="89">
        <f t="shared" si="61"/>
        <v>100.82090715436172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>
        <v>3000</v>
      </c>
      <c r="C92" s="93"/>
      <c r="D92" s="93"/>
      <c r="E92" s="93">
        <f t="shared" si="56"/>
        <v>3000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12030000</v>
      </c>
      <c r="C93" s="93"/>
      <c r="D93" s="93"/>
      <c r="E93" s="93">
        <f t="shared" si="56"/>
        <v>12030000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258866000</v>
      </c>
      <c r="C94" s="93">
        <v>42500000</v>
      </c>
      <c r="D94" s="93"/>
      <c r="E94" s="93">
        <f t="shared" si="56"/>
        <v>301366000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2000000</v>
      </c>
      <c r="C96" s="122">
        <v>100000</v>
      </c>
      <c r="D96" s="122"/>
      <c r="E96" s="122">
        <f t="shared" si="56"/>
        <v>2100000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289945000</v>
      </c>
      <c r="C114" s="128">
        <f t="shared" si="69"/>
        <v>44801000</v>
      </c>
      <c r="D114" s="128">
        <f t="shared" si="69"/>
        <v>0</v>
      </c>
      <c r="E114" s="128">
        <f t="shared" si="69"/>
        <v>334746000</v>
      </c>
      <c r="F114" s="128">
        <f t="shared" si="69"/>
        <v>0</v>
      </c>
      <c r="G114" s="128">
        <f t="shared" si="69"/>
        <v>0</v>
      </c>
      <c r="H114" s="128">
        <f t="shared" si="69"/>
        <v>18012000</v>
      </c>
      <c r="I114" s="128">
        <f t="shared" si="69"/>
        <v>0</v>
      </c>
      <c r="J114" s="128">
        <f t="shared" si="69"/>
        <v>1393000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19405000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5.7969325996427144E-2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289945000</v>
      </c>
      <c r="C115" s="130">
        <f t="shared" ref="C115:Q115" si="70">C87</f>
        <v>44801000</v>
      </c>
      <c r="D115" s="130">
        <f t="shared" si="70"/>
        <v>0</v>
      </c>
      <c r="E115" s="130">
        <f t="shared" si="70"/>
        <v>334746000</v>
      </c>
      <c r="F115" s="130">
        <f t="shared" si="70"/>
        <v>0</v>
      </c>
      <c r="G115" s="130">
        <f t="shared" si="70"/>
        <v>0</v>
      </c>
      <c r="H115" s="130">
        <f t="shared" si="70"/>
        <v>18012000</v>
      </c>
      <c r="I115" s="130">
        <f t="shared" si="70"/>
        <v>0</v>
      </c>
      <c r="J115" s="130">
        <f t="shared" si="70"/>
        <v>1393000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19405000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5.7969325996427144E-2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L0FM+3OnwKnl9+FsJYkiRzxEvAGsN738kqiWo9IckaLWyezmfza9lzmZ+Df++XozsGmDDLCRB84IpTRAyQnCsQ==" saltValue="9esvuc3YAl41nrQHZNidl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2800000</v>
      </c>
      <c r="C10" s="93"/>
      <c r="D10" s="93"/>
      <c r="E10" s="93">
        <f t="shared" ref="E10:E16" si="0">$B10      +$C10      +$D10</f>
        <v>2800000</v>
      </c>
      <c r="F10" s="94">
        <v>2800000</v>
      </c>
      <c r="G10" s="95">
        <v>2800000</v>
      </c>
      <c r="H10" s="94">
        <v>511000</v>
      </c>
      <c r="I10" s="95">
        <v>511583</v>
      </c>
      <c r="J10" s="94">
        <v>402000</v>
      </c>
      <c r="K10" s="95">
        <v>402419</v>
      </c>
      <c r="L10" s="94"/>
      <c r="M10" s="95"/>
      <c r="N10" s="94"/>
      <c r="O10" s="95"/>
      <c r="P10" s="94">
        <f t="shared" ref="P10:P16" si="1">$H10      +$J10      +$L10      +$N10</f>
        <v>913000</v>
      </c>
      <c r="Q10" s="95">
        <f t="shared" ref="Q10:Q16" si="2">$I10      +$K10      +$M10      +$O10</f>
        <v>914002</v>
      </c>
      <c r="R10" s="48">
        <f t="shared" ref="R10:R16" si="3">IF(($H10      =0),0,((($J10      -$H10      )/$H10      )*100))</f>
        <v>-21.330724070450096</v>
      </c>
      <c r="S10" s="49">
        <f t="shared" ref="S10:S16" si="4">IF(($I10      =0),0,((($K10      -$I10      )/$I10      )*100))</f>
        <v>-21.338472935965424</v>
      </c>
      <c r="T10" s="48">
        <f t="shared" ref="T10:T15" si="5">IF(($E10      =0),0,(($P10      /$E10      )*100))</f>
        <v>32.607142857142854</v>
      </c>
      <c r="U10" s="50">
        <f t="shared" ref="U10:U15" si="6">IF(($E10      =0),0,(($Q10      /$E10      )*100))</f>
        <v>32.64292857142857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2800000</v>
      </c>
      <c r="C16" s="96">
        <f>SUM(C9:C15)</f>
        <v>0</v>
      </c>
      <c r="D16" s="96"/>
      <c r="E16" s="96">
        <f t="shared" si="0"/>
        <v>2800000</v>
      </c>
      <c r="F16" s="97">
        <f t="shared" ref="F16:O16" si="7">SUM(F9:F15)</f>
        <v>2800000</v>
      </c>
      <c r="G16" s="98">
        <f t="shared" si="7"/>
        <v>2800000</v>
      </c>
      <c r="H16" s="97">
        <f t="shared" si="7"/>
        <v>511000</v>
      </c>
      <c r="I16" s="98">
        <f t="shared" si="7"/>
        <v>511583</v>
      </c>
      <c r="J16" s="97">
        <f t="shared" si="7"/>
        <v>402000</v>
      </c>
      <c r="K16" s="98">
        <f t="shared" si="7"/>
        <v>402419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913000</v>
      </c>
      <c r="Q16" s="98">
        <f t="shared" si="2"/>
        <v>914002</v>
      </c>
      <c r="R16" s="52">
        <f t="shared" si="3"/>
        <v>-21.330724070450096</v>
      </c>
      <c r="S16" s="53">
        <f t="shared" si="4"/>
        <v>-21.338472935965424</v>
      </c>
      <c r="T16" s="52">
        <f>IF((SUM($E9:$E13))=0,0,(P16/(SUM($E9:$E13))*100))</f>
        <v>32.607142857142854</v>
      </c>
      <c r="U16" s="54">
        <f>IF((SUM($E9:$E13))=0,0,(Q16/(SUM($E9:$E13))*100))</f>
        <v>32.64292857142857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1492000</v>
      </c>
      <c r="C33" s="93"/>
      <c r="D33" s="93"/>
      <c r="E33" s="93">
        <f>$B33      +$C33      +$D33</f>
        <v>1492000</v>
      </c>
      <c r="F33" s="94">
        <v>1492000</v>
      </c>
      <c r="G33" s="95">
        <v>1045000</v>
      </c>
      <c r="H33" s="94">
        <v>373000</v>
      </c>
      <c r="I33" s="95">
        <v>426298</v>
      </c>
      <c r="J33" s="94">
        <v>573000</v>
      </c>
      <c r="K33" s="95">
        <v>573295</v>
      </c>
      <c r="L33" s="94"/>
      <c r="M33" s="95"/>
      <c r="N33" s="94"/>
      <c r="O33" s="95"/>
      <c r="P33" s="94">
        <f>$H33      +$J33      +$L33      +$N33</f>
        <v>946000</v>
      </c>
      <c r="Q33" s="95">
        <f>$I33      +$K33      +$M33      +$O33</f>
        <v>999593</v>
      </c>
      <c r="R33" s="48">
        <f>IF(($H33      =0),0,((($J33      -$H33      )/$H33      )*100))</f>
        <v>53.619302949061662</v>
      </c>
      <c r="S33" s="49">
        <f>IF(($I33      =0),0,((($K33      -$I33      )/$I33      )*100))</f>
        <v>34.482216665337397</v>
      </c>
      <c r="T33" s="48">
        <f>IF(($E33      =0),0,(($P33      /$E33      )*100))</f>
        <v>63.404825737265412</v>
      </c>
      <c r="U33" s="50">
        <f>IF(($E33      =0),0,(($Q33      /$E33      )*100))</f>
        <v>66.996849865951745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1492000</v>
      </c>
      <c r="C34" s="96">
        <f>C33</f>
        <v>0</v>
      </c>
      <c r="D34" s="96"/>
      <c r="E34" s="96">
        <f>$B34      +$C34      +$D34</f>
        <v>1492000</v>
      </c>
      <c r="F34" s="97">
        <f t="shared" ref="F34:O34" si="17">F33</f>
        <v>1492000</v>
      </c>
      <c r="G34" s="98">
        <f t="shared" si="17"/>
        <v>1045000</v>
      </c>
      <c r="H34" s="97">
        <f t="shared" si="17"/>
        <v>373000</v>
      </c>
      <c r="I34" s="98">
        <f t="shared" si="17"/>
        <v>426298</v>
      </c>
      <c r="J34" s="97">
        <f t="shared" si="17"/>
        <v>573000</v>
      </c>
      <c r="K34" s="98">
        <f t="shared" si="17"/>
        <v>573295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946000</v>
      </c>
      <c r="Q34" s="98">
        <f>$I34      +$K34      +$M34      +$O34</f>
        <v>999593</v>
      </c>
      <c r="R34" s="52">
        <f>IF(($H34      =0),0,((($J34      -$H34      )/$H34      )*100))</f>
        <v>53.619302949061662</v>
      </c>
      <c r="S34" s="53">
        <f>IF(($I34      =0),0,((($K34      -$I34      )/$I34      )*100))</f>
        <v>34.482216665337397</v>
      </c>
      <c r="T34" s="52">
        <f>IF($E34   =0,0,($P34   /$E34   )*100)</f>
        <v>63.404825737265412</v>
      </c>
      <c r="U34" s="54">
        <f>IF($E34   =0,0,($Q34   /$E34   )*100)</f>
        <v>66.996849865951745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12000000</v>
      </c>
      <c r="C52" s="93"/>
      <c r="D52" s="93"/>
      <c r="E52" s="93">
        <f t="shared" si="26"/>
        <v>12000000</v>
      </c>
      <c r="F52" s="94">
        <v>12000000</v>
      </c>
      <c r="G52" s="95">
        <v>9520000</v>
      </c>
      <c r="H52" s="94">
        <v>878000</v>
      </c>
      <c r="I52" s="95">
        <v>661009</v>
      </c>
      <c r="J52" s="94">
        <v>3157000</v>
      </c>
      <c r="K52" s="95">
        <v>1386249</v>
      </c>
      <c r="L52" s="94"/>
      <c r="M52" s="95"/>
      <c r="N52" s="94"/>
      <c r="O52" s="95"/>
      <c r="P52" s="94">
        <f t="shared" si="27"/>
        <v>4035000</v>
      </c>
      <c r="Q52" s="95">
        <f t="shared" si="28"/>
        <v>2047258</v>
      </c>
      <c r="R52" s="48">
        <f t="shared" si="29"/>
        <v>259.56719817767657</v>
      </c>
      <c r="S52" s="49">
        <f t="shared" si="30"/>
        <v>109.7171142904257</v>
      </c>
      <c r="T52" s="48">
        <f t="shared" si="31"/>
        <v>33.625</v>
      </c>
      <c r="U52" s="50">
        <f t="shared" si="32"/>
        <v>17.060483333333334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12000000</v>
      </c>
      <c r="C54" s="96">
        <f>SUM(C43:C53)</f>
        <v>0</v>
      </c>
      <c r="D54" s="96"/>
      <c r="E54" s="96">
        <f t="shared" si="26"/>
        <v>12000000</v>
      </c>
      <c r="F54" s="97">
        <f t="shared" ref="F54:O54" si="33">SUM(F43:F53)</f>
        <v>12000000</v>
      </c>
      <c r="G54" s="98">
        <f t="shared" si="33"/>
        <v>9520000</v>
      </c>
      <c r="H54" s="97">
        <f t="shared" si="33"/>
        <v>878000</v>
      </c>
      <c r="I54" s="98">
        <f t="shared" si="33"/>
        <v>661009</v>
      </c>
      <c r="J54" s="97">
        <f t="shared" si="33"/>
        <v>3157000</v>
      </c>
      <c r="K54" s="98">
        <f t="shared" si="33"/>
        <v>1386249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4035000</v>
      </c>
      <c r="Q54" s="98">
        <f t="shared" si="28"/>
        <v>2047258</v>
      </c>
      <c r="R54" s="52">
        <f t="shared" si="29"/>
        <v>259.56719817767657</v>
      </c>
      <c r="S54" s="53">
        <f t="shared" si="30"/>
        <v>109.7171142904257</v>
      </c>
      <c r="T54" s="52">
        <f>IF((+$E44+$E46+$E48+$E49+$E52) =0,0,(P54   /(+$E44+$E46+$E48+$E49+$E52) )*100)</f>
        <v>33.625</v>
      </c>
      <c r="U54" s="54">
        <f>IF((+$E44+$E46+$E48+$E49+$E52) =0,0,(Q54   /(+$E44+$E46+$E48+$E49+$E52) )*100)</f>
        <v>17.060483333333334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16292000</v>
      </c>
      <c r="C68" s="105">
        <f>SUM(C9:C15,C18:C24,C27:C30,C33,C36:C40,C43:C53,C56:C59,C62:C66)</f>
        <v>0</v>
      </c>
      <c r="D68" s="105"/>
      <c r="E68" s="105">
        <f t="shared" si="35"/>
        <v>16292000</v>
      </c>
      <c r="F68" s="106">
        <f t="shared" ref="F68:O68" si="43">SUM(F9:F15,F18:F24,F27:F30,F33,F36:F40,F43:F53,F56:F59,F62:F66)</f>
        <v>16292000</v>
      </c>
      <c r="G68" s="107">
        <f t="shared" si="43"/>
        <v>13365000</v>
      </c>
      <c r="H68" s="106">
        <f t="shared" si="43"/>
        <v>1762000</v>
      </c>
      <c r="I68" s="107">
        <f t="shared" si="43"/>
        <v>1598890</v>
      </c>
      <c r="J68" s="106">
        <f t="shared" si="43"/>
        <v>4132000</v>
      </c>
      <c r="K68" s="107">
        <f t="shared" si="43"/>
        <v>2361963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5894000</v>
      </c>
      <c r="Q68" s="107">
        <f t="shared" si="37"/>
        <v>3960853</v>
      </c>
      <c r="R68" s="61">
        <f t="shared" si="38"/>
        <v>134.50624290578887</v>
      </c>
      <c r="S68" s="62">
        <f t="shared" si="39"/>
        <v>47.725171837962591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36.177264915295851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24.311643751534497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24733000</v>
      </c>
      <c r="C70" s="93">
        <v>-64000</v>
      </c>
      <c r="D70" s="93"/>
      <c r="E70" s="93">
        <f>$B70      +$C70      +$D70</f>
        <v>24669000</v>
      </c>
      <c r="F70" s="94">
        <v>24669000</v>
      </c>
      <c r="G70" s="95">
        <v>9254000</v>
      </c>
      <c r="H70" s="94">
        <v>1615000</v>
      </c>
      <c r="I70" s="95">
        <v>1615491</v>
      </c>
      <c r="J70" s="94">
        <v>7639000</v>
      </c>
      <c r="K70" s="95">
        <v>8390969</v>
      </c>
      <c r="L70" s="94"/>
      <c r="M70" s="95"/>
      <c r="N70" s="94"/>
      <c r="O70" s="95"/>
      <c r="P70" s="94">
        <f>$H70      +$J70      +$L70      +$N70</f>
        <v>9254000</v>
      </c>
      <c r="Q70" s="95">
        <f>$I70      +$K70      +$M70      +$O70</f>
        <v>10006460</v>
      </c>
      <c r="R70" s="48">
        <f>IF(($H70      =0),0,((($J70      -$H70      )/$H70      )*100))</f>
        <v>373.00309597523216</v>
      </c>
      <c r="S70" s="49">
        <f>IF(($I70      =0),0,((($K70      -$I70      )/$I70      )*100))</f>
        <v>419.40673145192386</v>
      </c>
      <c r="T70" s="48">
        <f>IF(($E70      =0),0,(($P70      /$E70      )*100))</f>
        <v>37.512667720621025</v>
      </c>
      <c r="U70" s="50">
        <f>IF(($E70      =0),0,(($Q70      /$E70      )*100))</f>
        <v>40.562892699339251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24733000</v>
      </c>
      <c r="C72" s="102">
        <f>SUM(C70:C71)</f>
        <v>-64000</v>
      </c>
      <c r="D72" s="102"/>
      <c r="E72" s="102">
        <f>$B72      +$C72      +$D72</f>
        <v>24669000</v>
      </c>
      <c r="F72" s="103">
        <f t="shared" ref="F72:O72" si="44">SUM(F70:F71)</f>
        <v>24669000</v>
      </c>
      <c r="G72" s="104">
        <f t="shared" si="44"/>
        <v>9254000</v>
      </c>
      <c r="H72" s="103">
        <f t="shared" si="44"/>
        <v>1615000</v>
      </c>
      <c r="I72" s="104">
        <f t="shared" si="44"/>
        <v>1615491</v>
      </c>
      <c r="J72" s="103">
        <f t="shared" si="44"/>
        <v>7639000</v>
      </c>
      <c r="K72" s="104">
        <f t="shared" si="44"/>
        <v>8390969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9254000</v>
      </c>
      <c r="Q72" s="104">
        <f>$I72      +$K72      +$M72      +$O72</f>
        <v>10006460</v>
      </c>
      <c r="R72" s="57">
        <f>IF(($H72      =0),0,((($J72      -$H72      )/$H72      )*100))</f>
        <v>373.00309597523216</v>
      </c>
      <c r="S72" s="58">
        <f>IF(($I72      =0),0,((($K72      -$I72      )/$I72      )*100))</f>
        <v>419.40673145192386</v>
      </c>
      <c r="T72" s="57">
        <f>IF(($E70      =0),0,(($P70      /$E70      )*100))</f>
        <v>37.512667720621025</v>
      </c>
      <c r="U72" s="59">
        <f>IF($E70   =0,0,($Q70   /$E70 )*100)</f>
        <v>40.562892699339251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24733000</v>
      </c>
      <c r="C73" s="105">
        <f>SUM(C70:C71)</f>
        <v>-64000</v>
      </c>
      <c r="D73" s="105"/>
      <c r="E73" s="105">
        <f>$B73      +$C73      +$D73</f>
        <v>24669000</v>
      </c>
      <c r="F73" s="106">
        <f t="shared" ref="F73:O73" si="45">SUM(F70:F71)</f>
        <v>24669000</v>
      </c>
      <c r="G73" s="107">
        <f t="shared" si="45"/>
        <v>9254000</v>
      </c>
      <c r="H73" s="106">
        <f t="shared" si="45"/>
        <v>1615000</v>
      </c>
      <c r="I73" s="107">
        <f t="shared" si="45"/>
        <v>1615491</v>
      </c>
      <c r="J73" s="106">
        <f t="shared" si="45"/>
        <v>7639000</v>
      </c>
      <c r="K73" s="107">
        <f t="shared" si="45"/>
        <v>8390969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9254000</v>
      </c>
      <c r="Q73" s="107">
        <f>$I73      +$K73      +$M73      +$O73</f>
        <v>10006460</v>
      </c>
      <c r="R73" s="61">
        <f>IF(($H73      =0),0,((($J73      -$H73      )/$H73      )*100))</f>
        <v>373.00309597523216</v>
      </c>
      <c r="S73" s="62">
        <f>IF(($I73      =0),0,((($K73      -$I73      )/$I73      )*100))</f>
        <v>419.40673145192386</v>
      </c>
      <c r="T73" s="61">
        <f>IF(($E70      =0),0,(($P70      /$E70      )*100))</f>
        <v>37.512667720621025</v>
      </c>
      <c r="U73" s="65">
        <f>IF($E70   =0,0,($Q70   /$E70 )*100)</f>
        <v>40.562892699339251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41025000</v>
      </c>
      <c r="C74" s="105">
        <f>SUM(C9:C15,C18:C24,C27:C30,C33,C36:C40,C43:C53,C56:C59,C62:C66,C70:C71)</f>
        <v>-64000</v>
      </c>
      <c r="D74" s="105"/>
      <c r="E74" s="105">
        <f>$B74      +$C74      +$D74</f>
        <v>40961000</v>
      </c>
      <c r="F74" s="106">
        <f t="shared" ref="F74:O74" si="46">SUM(F9:F15,F18:F24,F27:F30,F33,F36:F40,F43:F53,F56:F59,F62:F66,F70:F71)</f>
        <v>40961000</v>
      </c>
      <c r="G74" s="107">
        <f t="shared" si="46"/>
        <v>22619000</v>
      </c>
      <c r="H74" s="106">
        <f t="shared" si="46"/>
        <v>3377000</v>
      </c>
      <c r="I74" s="107">
        <f t="shared" si="46"/>
        <v>3214381</v>
      </c>
      <c r="J74" s="106">
        <f t="shared" si="46"/>
        <v>11771000</v>
      </c>
      <c r="K74" s="107">
        <f t="shared" si="46"/>
        <v>10752932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15148000</v>
      </c>
      <c r="Q74" s="107">
        <f>$I74      +$K74      +$M74      +$O74</f>
        <v>13967313</v>
      </c>
      <c r="R74" s="61">
        <f>IF(($H74      =0),0,((($J74      -$H74      )/$H74      )*100))</f>
        <v>248.56381403612673</v>
      </c>
      <c r="S74" s="62">
        <f>IF(($I74      =0),0,((($K74      -$I74      )/$I74      )*100))</f>
        <v>234.52574539234772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36.981519005883648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34.099052757501035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21122000</v>
      </c>
      <c r="C87" s="119">
        <f t="shared" si="55"/>
        <v>1832000</v>
      </c>
      <c r="D87" s="119">
        <f t="shared" si="55"/>
        <v>0</v>
      </c>
      <c r="E87" s="119">
        <f t="shared" si="55"/>
        <v>22954000</v>
      </c>
      <c r="F87" s="119">
        <f t="shared" si="55"/>
        <v>0</v>
      </c>
      <c r="G87" s="119">
        <f t="shared" si="55"/>
        <v>0</v>
      </c>
      <c r="H87" s="119">
        <f t="shared" si="55"/>
        <v>10693000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10693000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46.58447329441492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10341000</v>
      </c>
      <c r="C91" s="93"/>
      <c r="D91" s="93"/>
      <c r="E91" s="93">
        <f t="shared" si="56"/>
        <v>10341000</v>
      </c>
      <c r="F91" s="93">
        <v>0</v>
      </c>
      <c r="G91" s="93">
        <v>0</v>
      </c>
      <c r="H91" s="93">
        <v>10693000</v>
      </c>
      <c r="I91" s="93"/>
      <c r="J91" s="93"/>
      <c r="K91" s="93"/>
      <c r="L91" s="93"/>
      <c r="M91" s="93"/>
      <c r="N91" s="93"/>
      <c r="O91" s="93"/>
      <c r="P91" s="93">
        <f t="shared" si="57"/>
        <v>10693000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103.40392611933082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>
        <v>5000</v>
      </c>
      <c r="C92" s="93"/>
      <c r="D92" s="93"/>
      <c r="E92" s="93">
        <f t="shared" si="56"/>
        <v>5000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8019000</v>
      </c>
      <c r="C93" s="93"/>
      <c r="D93" s="93"/>
      <c r="E93" s="93">
        <f t="shared" si="56"/>
        <v>8019000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2657000</v>
      </c>
      <c r="C94" s="93">
        <v>1000000</v>
      </c>
      <c r="D94" s="93"/>
      <c r="E94" s="93">
        <f t="shared" si="56"/>
        <v>3657000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100000</v>
      </c>
      <c r="C96" s="122">
        <v>832000</v>
      </c>
      <c r="D96" s="122"/>
      <c r="E96" s="122">
        <f t="shared" si="56"/>
        <v>932000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21122000</v>
      </c>
      <c r="C114" s="128">
        <f t="shared" si="69"/>
        <v>1832000</v>
      </c>
      <c r="D114" s="128">
        <f t="shared" si="69"/>
        <v>0</v>
      </c>
      <c r="E114" s="128">
        <f t="shared" si="69"/>
        <v>22954000</v>
      </c>
      <c r="F114" s="128">
        <f t="shared" si="69"/>
        <v>0</v>
      </c>
      <c r="G114" s="128">
        <f t="shared" si="69"/>
        <v>0</v>
      </c>
      <c r="H114" s="128">
        <f t="shared" si="69"/>
        <v>10693000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10693000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0.46584473294414919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21122000</v>
      </c>
      <c r="C115" s="130">
        <f t="shared" ref="C115:Q115" si="70">C87</f>
        <v>1832000</v>
      </c>
      <c r="D115" s="130">
        <f t="shared" si="70"/>
        <v>0</v>
      </c>
      <c r="E115" s="130">
        <f t="shared" si="70"/>
        <v>22954000</v>
      </c>
      <c r="F115" s="130">
        <f t="shared" si="70"/>
        <v>0</v>
      </c>
      <c r="G115" s="130">
        <f t="shared" si="70"/>
        <v>0</v>
      </c>
      <c r="H115" s="130">
        <f t="shared" si="70"/>
        <v>10693000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10693000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0.46584473294414919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SoscUoSsf2PueDKHyUhk8ZIvZxKnr4kcXSOnv0qYVoM7fW1bs4GxEtRGk/gKP2JXtex1rAGYKvDwDI0pT1Jvbg==" saltValue="sAaj53b/biJ/wj3LwTUtl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52000</v>
      </c>
      <c r="I10" s="95">
        <v>52542</v>
      </c>
      <c r="J10" s="94"/>
      <c r="K10" s="95">
        <v>168099</v>
      </c>
      <c r="L10" s="94"/>
      <c r="M10" s="95"/>
      <c r="N10" s="94"/>
      <c r="O10" s="95"/>
      <c r="P10" s="94">
        <f t="shared" ref="P10:P16" si="1">$H10      +$J10      +$L10      +$N10</f>
        <v>52000</v>
      </c>
      <c r="Q10" s="95">
        <f t="shared" ref="Q10:Q16" si="2">$I10      +$K10      +$M10      +$O10</f>
        <v>220641</v>
      </c>
      <c r="R10" s="48">
        <f t="shared" ref="R10:R16" si="3">IF(($H10      =0),0,((($J10      -$H10      )/$H10      )*100))</f>
        <v>-100</v>
      </c>
      <c r="S10" s="49">
        <f t="shared" ref="S10:S16" si="4">IF(($I10      =0),0,((($K10      -$I10      )/$I10      )*100))</f>
        <v>219.9326253283088</v>
      </c>
      <c r="T10" s="48">
        <f t="shared" ref="T10:T15" si="5">IF(($E10      =0),0,(($P10      /$E10      )*100))</f>
        <v>2.8888888888888888</v>
      </c>
      <c r="U10" s="50">
        <f t="shared" ref="U10:U15" si="6">IF(($E10      =0),0,(($Q10      /$E10      )*100))</f>
        <v>12.257833333333332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1800000</v>
      </c>
      <c r="C16" s="96">
        <f>SUM(C9:C15)</f>
        <v>0</v>
      </c>
      <c r="D16" s="96"/>
      <c r="E16" s="96">
        <f t="shared" si="0"/>
        <v>1800000</v>
      </c>
      <c r="F16" s="97">
        <f t="shared" ref="F16:O16" si="7">SUM(F9:F15)</f>
        <v>1800000</v>
      </c>
      <c r="G16" s="98">
        <f t="shared" si="7"/>
        <v>1800000</v>
      </c>
      <c r="H16" s="97">
        <f t="shared" si="7"/>
        <v>52000</v>
      </c>
      <c r="I16" s="98">
        <f t="shared" si="7"/>
        <v>52542</v>
      </c>
      <c r="J16" s="97">
        <f t="shared" si="7"/>
        <v>0</v>
      </c>
      <c r="K16" s="98">
        <f t="shared" si="7"/>
        <v>168099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52000</v>
      </c>
      <c r="Q16" s="98">
        <f t="shared" si="2"/>
        <v>220641</v>
      </c>
      <c r="R16" s="52">
        <f t="shared" si="3"/>
        <v>-100</v>
      </c>
      <c r="S16" s="53">
        <f t="shared" si="4"/>
        <v>219.9326253283088</v>
      </c>
      <c r="T16" s="52">
        <f>IF((SUM($E9:$E13))=0,0,(P16/(SUM($E9:$E13))*100))</f>
        <v>2.8888888888888888</v>
      </c>
      <c r="U16" s="54">
        <f>IF((SUM($E9:$E13))=0,0,(Q16/(SUM($E9:$E13))*100))</f>
        <v>12.257833333333332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1474000</v>
      </c>
      <c r="C33" s="93"/>
      <c r="D33" s="93"/>
      <c r="E33" s="93">
        <f>$B33      +$C33      +$D33</f>
        <v>1474000</v>
      </c>
      <c r="F33" s="94">
        <v>1474000</v>
      </c>
      <c r="G33" s="95">
        <v>1032000</v>
      </c>
      <c r="H33" s="94">
        <v>369000</v>
      </c>
      <c r="I33" s="95">
        <v>580073</v>
      </c>
      <c r="J33" s="94">
        <v>317000</v>
      </c>
      <c r="K33" s="95"/>
      <c r="L33" s="94"/>
      <c r="M33" s="95"/>
      <c r="N33" s="94"/>
      <c r="O33" s="95"/>
      <c r="P33" s="94">
        <f>$H33      +$J33      +$L33      +$N33</f>
        <v>686000</v>
      </c>
      <c r="Q33" s="95">
        <f>$I33      +$K33      +$M33      +$O33</f>
        <v>580073</v>
      </c>
      <c r="R33" s="48">
        <f>IF(($H33      =0),0,((($J33      -$H33      )/$H33      )*100))</f>
        <v>-14.092140921409213</v>
      </c>
      <c r="S33" s="49">
        <f>IF(($I33      =0),0,((($K33      -$I33      )/$I33      )*100))</f>
        <v>-100</v>
      </c>
      <c r="T33" s="48">
        <f>IF(($E33      =0),0,(($P33      /$E33      )*100))</f>
        <v>46.54002713704206</v>
      </c>
      <c r="U33" s="50">
        <f>IF(($E33      =0),0,(($Q33      /$E33      )*100))</f>
        <v>39.353663500678429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1474000</v>
      </c>
      <c r="C34" s="96">
        <f>C33</f>
        <v>0</v>
      </c>
      <c r="D34" s="96"/>
      <c r="E34" s="96">
        <f>$B34      +$C34      +$D34</f>
        <v>1474000</v>
      </c>
      <c r="F34" s="97">
        <f t="shared" ref="F34:O34" si="17">F33</f>
        <v>1474000</v>
      </c>
      <c r="G34" s="98">
        <f t="shared" si="17"/>
        <v>1032000</v>
      </c>
      <c r="H34" s="97">
        <f t="shared" si="17"/>
        <v>369000</v>
      </c>
      <c r="I34" s="98">
        <f t="shared" si="17"/>
        <v>580073</v>
      </c>
      <c r="J34" s="97">
        <f t="shared" si="17"/>
        <v>317000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686000</v>
      </c>
      <c r="Q34" s="98">
        <f>$I34      +$K34      +$M34      +$O34</f>
        <v>580073</v>
      </c>
      <c r="R34" s="52">
        <f>IF(($H34      =0),0,((($J34      -$H34      )/$H34      )*100))</f>
        <v>-14.092140921409213</v>
      </c>
      <c r="S34" s="53">
        <f>IF(($I34      =0),0,((($K34      -$I34      )/$I34      )*100))</f>
        <v>-100</v>
      </c>
      <c r="T34" s="52">
        <f>IF($E34   =0,0,($P34   /$E34   )*100)</f>
        <v>46.54002713704206</v>
      </c>
      <c r="U34" s="54">
        <f>IF($E34   =0,0,($Q34   /$E34   )*100)</f>
        <v>39.353663500678429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5798000</v>
      </c>
      <c r="C37" s="93"/>
      <c r="D37" s="93"/>
      <c r="E37" s="93">
        <f t="shared" si="18"/>
        <v>5798000</v>
      </c>
      <c r="F37" s="94">
        <v>5798000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5798000</v>
      </c>
      <c r="C41" s="96">
        <f>SUM(C36:C40)</f>
        <v>0</v>
      </c>
      <c r="D41" s="96"/>
      <c r="E41" s="96">
        <f t="shared" si="18"/>
        <v>5798000</v>
      </c>
      <c r="F41" s="97">
        <f t="shared" ref="F41:O41" si="25">SUM(F36:F40)</f>
        <v>5798000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12000000</v>
      </c>
      <c r="C52" s="93"/>
      <c r="D52" s="93"/>
      <c r="E52" s="93">
        <f t="shared" si="26"/>
        <v>12000000</v>
      </c>
      <c r="F52" s="94">
        <v>12000000</v>
      </c>
      <c r="G52" s="95">
        <v>4000000</v>
      </c>
      <c r="H52" s="94"/>
      <c r="I52" s="95"/>
      <c r="J52" s="94">
        <v>2001000</v>
      </c>
      <c r="K52" s="95"/>
      <c r="L52" s="94"/>
      <c r="M52" s="95"/>
      <c r="N52" s="94"/>
      <c r="O52" s="95"/>
      <c r="P52" s="94">
        <f t="shared" si="27"/>
        <v>2001000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16.675000000000001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12000000</v>
      </c>
      <c r="C54" s="96">
        <f>SUM(C43:C53)</f>
        <v>0</v>
      </c>
      <c r="D54" s="96"/>
      <c r="E54" s="96">
        <f t="shared" si="26"/>
        <v>12000000</v>
      </c>
      <c r="F54" s="97">
        <f t="shared" ref="F54:O54" si="33">SUM(F43:F53)</f>
        <v>12000000</v>
      </c>
      <c r="G54" s="98">
        <f t="shared" si="33"/>
        <v>4000000</v>
      </c>
      <c r="H54" s="97">
        <f t="shared" si="33"/>
        <v>0</v>
      </c>
      <c r="I54" s="98">
        <f t="shared" si="33"/>
        <v>0</v>
      </c>
      <c r="J54" s="97">
        <f t="shared" si="33"/>
        <v>2001000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2001000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16.675000000000001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21072000</v>
      </c>
      <c r="C68" s="105">
        <f>SUM(C9:C15,C18:C24,C27:C30,C33,C36:C40,C43:C53,C56:C59,C62:C66)</f>
        <v>0</v>
      </c>
      <c r="D68" s="105"/>
      <c r="E68" s="105">
        <f t="shared" si="35"/>
        <v>21072000</v>
      </c>
      <c r="F68" s="106">
        <f t="shared" ref="F68:O68" si="43">SUM(F9:F15,F18:F24,F27:F30,F33,F36:F40,F43:F53,F56:F59,F62:F66)</f>
        <v>21072000</v>
      </c>
      <c r="G68" s="107">
        <f t="shared" si="43"/>
        <v>6832000</v>
      </c>
      <c r="H68" s="106">
        <f t="shared" si="43"/>
        <v>421000</v>
      </c>
      <c r="I68" s="107">
        <f t="shared" si="43"/>
        <v>632615</v>
      </c>
      <c r="J68" s="106">
        <f t="shared" si="43"/>
        <v>2318000</v>
      </c>
      <c r="K68" s="107">
        <f t="shared" si="43"/>
        <v>168099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2739000</v>
      </c>
      <c r="Q68" s="107">
        <f t="shared" si="37"/>
        <v>800714</v>
      </c>
      <c r="R68" s="61">
        <f t="shared" si="38"/>
        <v>450.5938242280285</v>
      </c>
      <c r="S68" s="62">
        <f t="shared" si="39"/>
        <v>-73.427914292263068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17.932434201911747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5.2423333769804898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22874000</v>
      </c>
      <c r="C70" s="93">
        <v>-56000</v>
      </c>
      <c r="D70" s="93"/>
      <c r="E70" s="93">
        <f>$B70      +$C70      +$D70</f>
        <v>22818000</v>
      </c>
      <c r="F70" s="94">
        <v>22818000</v>
      </c>
      <c r="G70" s="95">
        <v>16863000</v>
      </c>
      <c r="H70" s="94">
        <v>4800000</v>
      </c>
      <c r="I70" s="95">
        <v>1432085</v>
      </c>
      <c r="J70" s="94">
        <v>5640000</v>
      </c>
      <c r="K70" s="95">
        <v>2690903</v>
      </c>
      <c r="L70" s="94"/>
      <c r="M70" s="95"/>
      <c r="N70" s="94"/>
      <c r="O70" s="95"/>
      <c r="P70" s="94">
        <f>$H70      +$J70      +$L70      +$N70</f>
        <v>10440000</v>
      </c>
      <c r="Q70" s="95">
        <f>$I70      +$K70      +$M70      +$O70</f>
        <v>4122988</v>
      </c>
      <c r="R70" s="48">
        <f>IF(($H70      =0),0,((($J70      -$H70      )/$H70      )*100))</f>
        <v>17.5</v>
      </c>
      <c r="S70" s="49">
        <f>IF(($I70      =0),0,((($K70      -$I70      )/$I70      )*100))</f>
        <v>87.901067324914379</v>
      </c>
      <c r="T70" s="48">
        <f>IF(($E70      =0),0,(($P70      /$E70      )*100))</f>
        <v>45.753352616355507</v>
      </c>
      <c r="U70" s="50">
        <f>IF(($E70      =0),0,(($Q70      /$E70      )*100))</f>
        <v>18.069015689368044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22874000</v>
      </c>
      <c r="C72" s="102">
        <f>SUM(C70:C71)</f>
        <v>-56000</v>
      </c>
      <c r="D72" s="102"/>
      <c r="E72" s="102">
        <f>$B72      +$C72      +$D72</f>
        <v>22818000</v>
      </c>
      <c r="F72" s="103">
        <f t="shared" ref="F72:O72" si="44">SUM(F70:F71)</f>
        <v>22818000</v>
      </c>
      <c r="G72" s="104">
        <f t="shared" si="44"/>
        <v>16863000</v>
      </c>
      <c r="H72" s="103">
        <f t="shared" si="44"/>
        <v>4800000</v>
      </c>
      <c r="I72" s="104">
        <f t="shared" si="44"/>
        <v>1432085</v>
      </c>
      <c r="J72" s="103">
        <f t="shared" si="44"/>
        <v>5640000</v>
      </c>
      <c r="K72" s="104">
        <f t="shared" si="44"/>
        <v>2690903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10440000</v>
      </c>
      <c r="Q72" s="104">
        <f>$I72      +$K72      +$M72      +$O72</f>
        <v>4122988</v>
      </c>
      <c r="R72" s="57">
        <f>IF(($H72      =0),0,((($J72      -$H72      )/$H72      )*100))</f>
        <v>17.5</v>
      </c>
      <c r="S72" s="58">
        <f>IF(($I72      =0),0,((($K72      -$I72      )/$I72      )*100))</f>
        <v>87.901067324914379</v>
      </c>
      <c r="T72" s="57">
        <f>IF(($E70      =0),0,(($P70      /$E70      )*100))</f>
        <v>45.753352616355507</v>
      </c>
      <c r="U72" s="59">
        <f>IF($E70   =0,0,($Q70   /$E70 )*100)</f>
        <v>18.069015689368044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22874000</v>
      </c>
      <c r="C73" s="105">
        <f>SUM(C70:C71)</f>
        <v>-56000</v>
      </c>
      <c r="D73" s="105"/>
      <c r="E73" s="105">
        <f>$B73      +$C73      +$D73</f>
        <v>22818000</v>
      </c>
      <c r="F73" s="106">
        <f t="shared" ref="F73:O73" si="45">SUM(F70:F71)</f>
        <v>22818000</v>
      </c>
      <c r="G73" s="107">
        <f t="shared" si="45"/>
        <v>16863000</v>
      </c>
      <c r="H73" s="106">
        <f t="shared" si="45"/>
        <v>4800000</v>
      </c>
      <c r="I73" s="107">
        <f t="shared" si="45"/>
        <v>1432085</v>
      </c>
      <c r="J73" s="106">
        <f t="shared" si="45"/>
        <v>5640000</v>
      </c>
      <c r="K73" s="107">
        <f t="shared" si="45"/>
        <v>2690903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10440000</v>
      </c>
      <c r="Q73" s="107">
        <f>$I73      +$K73      +$M73      +$O73</f>
        <v>4122988</v>
      </c>
      <c r="R73" s="61">
        <f>IF(($H73      =0),0,((($J73      -$H73      )/$H73      )*100))</f>
        <v>17.5</v>
      </c>
      <c r="S73" s="62">
        <f>IF(($I73      =0),0,((($K73      -$I73      )/$I73      )*100))</f>
        <v>87.901067324914379</v>
      </c>
      <c r="T73" s="61">
        <f>IF(($E70      =0),0,(($P70      /$E70      )*100))</f>
        <v>45.753352616355507</v>
      </c>
      <c r="U73" s="65">
        <f>IF($E70   =0,0,($Q70   /$E70 )*100)</f>
        <v>18.069015689368044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43946000</v>
      </c>
      <c r="C74" s="105">
        <f>SUM(C9:C15,C18:C24,C27:C30,C33,C36:C40,C43:C53,C56:C59,C62:C66,C70:C71)</f>
        <v>-56000</v>
      </c>
      <c r="D74" s="105"/>
      <c r="E74" s="105">
        <f>$B74      +$C74      +$D74</f>
        <v>43890000</v>
      </c>
      <c r="F74" s="106">
        <f t="shared" ref="F74:O74" si="46">SUM(F9:F15,F18:F24,F27:F30,F33,F36:F40,F43:F53,F56:F59,F62:F66,F70:F71)</f>
        <v>43890000</v>
      </c>
      <c r="G74" s="107">
        <f t="shared" si="46"/>
        <v>23695000</v>
      </c>
      <c r="H74" s="106">
        <f t="shared" si="46"/>
        <v>5221000</v>
      </c>
      <c r="I74" s="107">
        <f t="shared" si="46"/>
        <v>2064700</v>
      </c>
      <c r="J74" s="106">
        <f t="shared" si="46"/>
        <v>7958000</v>
      </c>
      <c r="K74" s="107">
        <f t="shared" si="46"/>
        <v>2859002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13179000</v>
      </c>
      <c r="Q74" s="107">
        <f>$I74      +$K74      +$M74      +$O74</f>
        <v>4923702</v>
      </c>
      <c r="R74" s="61">
        <f>IF(($H74      =0),0,((($J74      -$H74      )/$H74      )*100))</f>
        <v>52.42290748898678</v>
      </c>
      <c r="S74" s="62">
        <f>IF(($I74      =0),0,((($K74      -$I74      )/$I74      )*100))</f>
        <v>38.470576839250256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34.597815814344216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12.925816444397773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16691000</v>
      </c>
      <c r="C87" s="119">
        <f t="shared" si="55"/>
        <v>-476000</v>
      </c>
      <c r="D87" s="119">
        <f t="shared" si="55"/>
        <v>0</v>
      </c>
      <c r="E87" s="119">
        <f t="shared" si="55"/>
        <v>16215000</v>
      </c>
      <c r="F87" s="119">
        <f t="shared" si="55"/>
        <v>0</v>
      </c>
      <c r="G87" s="119">
        <f t="shared" si="55"/>
        <v>0</v>
      </c>
      <c r="H87" s="119">
        <f t="shared" si="55"/>
        <v>2659000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2659000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16.39839654640765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2969000</v>
      </c>
      <c r="C91" s="93">
        <v>-1176000</v>
      </c>
      <c r="D91" s="93"/>
      <c r="E91" s="93">
        <f t="shared" si="56"/>
        <v>1793000</v>
      </c>
      <c r="F91" s="93">
        <v>0</v>
      </c>
      <c r="G91" s="93">
        <v>0</v>
      </c>
      <c r="H91" s="93">
        <v>2659000</v>
      </c>
      <c r="I91" s="93"/>
      <c r="J91" s="93"/>
      <c r="K91" s="93"/>
      <c r="L91" s="93"/>
      <c r="M91" s="93"/>
      <c r="N91" s="93"/>
      <c r="O91" s="93"/>
      <c r="P91" s="93">
        <f t="shared" si="57"/>
        <v>2659000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148.29894032348022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12723000</v>
      </c>
      <c r="C93" s="93"/>
      <c r="D93" s="93"/>
      <c r="E93" s="93">
        <f t="shared" si="56"/>
        <v>12723000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999000</v>
      </c>
      <c r="C94" s="93">
        <v>500000</v>
      </c>
      <c r="D94" s="93"/>
      <c r="E94" s="93">
        <f t="shared" si="56"/>
        <v>1499000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>
        <v>200000</v>
      </c>
      <c r="D96" s="122"/>
      <c r="E96" s="122">
        <f t="shared" si="56"/>
        <v>200000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16691000</v>
      </c>
      <c r="C114" s="128">
        <f t="shared" si="69"/>
        <v>-476000</v>
      </c>
      <c r="D114" s="128">
        <f t="shared" si="69"/>
        <v>0</v>
      </c>
      <c r="E114" s="128">
        <f t="shared" si="69"/>
        <v>16215000</v>
      </c>
      <c r="F114" s="128">
        <f t="shared" si="69"/>
        <v>0</v>
      </c>
      <c r="G114" s="128">
        <f t="shared" si="69"/>
        <v>0</v>
      </c>
      <c r="H114" s="128">
        <f t="shared" si="69"/>
        <v>2659000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2659000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0.16398396546407648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16691000</v>
      </c>
      <c r="C115" s="130">
        <f t="shared" ref="C115:Q115" si="70">C87</f>
        <v>-476000</v>
      </c>
      <c r="D115" s="130">
        <f t="shared" si="70"/>
        <v>0</v>
      </c>
      <c r="E115" s="130">
        <f t="shared" si="70"/>
        <v>16215000</v>
      </c>
      <c r="F115" s="130">
        <f t="shared" si="70"/>
        <v>0</v>
      </c>
      <c r="G115" s="130">
        <f t="shared" si="70"/>
        <v>0</v>
      </c>
      <c r="H115" s="130">
        <f t="shared" si="70"/>
        <v>2659000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2659000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0.16398396546407648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s9lrRbVuWuGYVmUm8A7dmZ2hOfXfsq0k0OsIehKIepHe6YMa9PlnWEeiM3CwKAVFfu3iflyLKIL+Fg5LlTCY/g==" saltValue="nF9NikoQihzScjGaXwEZc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97000</v>
      </c>
      <c r="I10" s="95">
        <v>96674</v>
      </c>
      <c r="J10" s="94">
        <v>557000</v>
      </c>
      <c r="K10" s="95">
        <v>686039</v>
      </c>
      <c r="L10" s="94"/>
      <c r="M10" s="95"/>
      <c r="N10" s="94"/>
      <c r="O10" s="95"/>
      <c r="P10" s="94">
        <f t="shared" ref="P10:P16" si="1">$H10      +$J10      +$L10      +$N10</f>
        <v>654000</v>
      </c>
      <c r="Q10" s="95">
        <f t="shared" ref="Q10:Q16" si="2">$I10      +$K10      +$M10      +$O10</f>
        <v>782713</v>
      </c>
      <c r="R10" s="48">
        <f t="shared" ref="R10:R16" si="3">IF(($H10      =0),0,((($J10      -$H10      )/$H10      )*100))</f>
        <v>474.22680412371136</v>
      </c>
      <c r="S10" s="49">
        <f t="shared" ref="S10:S16" si="4">IF(($I10      =0),0,((($K10      -$I10      )/$I10      )*100))</f>
        <v>609.64168235513171</v>
      </c>
      <c r="T10" s="48">
        <f t="shared" ref="T10:T15" si="5">IF(($E10      =0),0,(($P10      /$E10      )*100))</f>
        <v>36.333333333333336</v>
      </c>
      <c r="U10" s="50">
        <f t="shared" ref="U10:U15" si="6">IF(($E10      =0),0,(($Q10      /$E10      )*100))</f>
        <v>43.484055555555557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10477000</v>
      </c>
      <c r="C13" s="93"/>
      <c r="D13" s="93"/>
      <c r="E13" s="93">
        <f t="shared" si="0"/>
        <v>10477000</v>
      </c>
      <c r="F13" s="94">
        <v>10477000</v>
      </c>
      <c r="G13" s="95">
        <v>5000000</v>
      </c>
      <c r="H13" s="94">
        <v>2500000</v>
      </c>
      <c r="I13" s="95">
        <v>5541875</v>
      </c>
      <c r="J13" s="94">
        <v>2121000</v>
      </c>
      <c r="K13" s="95">
        <v>4032087</v>
      </c>
      <c r="L13" s="94"/>
      <c r="M13" s="95"/>
      <c r="N13" s="94"/>
      <c r="O13" s="95"/>
      <c r="P13" s="94">
        <f t="shared" si="1"/>
        <v>4621000</v>
      </c>
      <c r="Q13" s="95">
        <f t="shared" si="2"/>
        <v>9573962</v>
      </c>
      <c r="R13" s="48">
        <f t="shared" si="3"/>
        <v>-15.160000000000002</v>
      </c>
      <c r="S13" s="49">
        <f t="shared" si="4"/>
        <v>-27.243270553738579</v>
      </c>
      <c r="T13" s="48">
        <f t="shared" si="5"/>
        <v>44.106137253030447</v>
      </c>
      <c r="U13" s="50">
        <f t="shared" si="6"/>
        <v>91.380757850529733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12277000</v>
      </c>
      <c r="C16" s="96">
        <f>SUM(C9:C15)</f>
        <v>0</v>
      </c>
      <c r="D16" s="96"/>
      <c r="E16" s="96">
        <f t="shared" si="0"/>
        <v>12277000</v>
      </c>
      <c r="F16" s="97">
        <f t="shared" ref="F16:O16" si="7">SUM(F9:F15)</f>
        <v>12277000</v>
      </c>
      <c r="G16" s="98">
        <f t="shared" si="7"/>
        <v>6800000</v>
      </c>
      <c r="H16" s="97">
        <f t="shared" si="7"/>
        <v>2597000</v>
      </c>
      <c r="I16" s="98">
        <f t="shared" si="7"/>
        <v>5638549</v>
      </c>
      <c r="J16" s="97">
        <f t="shared" si="7"/>
        <v>2678000</v>
      </c>
      <c r="K16" s="98">
        <f t="shared" si="7"/>
        <v>4718126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5275000</v>
      </c>
      <c r="Q16" s="98">
        <f t="shared" si="2"/>
        <v>10356675</v>
      </c>
      <c r="R16" s="52">
        <f t="shared" si="3"/>
        <v>3.1189834424335769</v>
      </c>
      <c r="S16" s="53">
        <f t="shared" si="4"/>
        <v>-16.323756342278838</v>
      </c>
      <c r="T16" s="52">
        <f>IF((SUM($E9:$E13))=0,0,(P16/(SUM($E9:$E13))*100))</f>
        <v>42.966522766148081</v>
      </c>
      <c r="U16" s="54">
        <f>IF((SUM($E9:$E13))=0,0,(Q16/(SUM($E9:$E13))*100))</f>
        <v>84.35835301783824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1279000</v>
      </c>
      <c r="C33" s="93"/>
      <c r="D33" s="93"/>
      <c r="E33" s="93">
        <f>$B33      +$C33      +$D33</f>
        <v>1279000</v>
      </c>
      <c r="F33" s="94">
        <v>1279000</v>
      </c>
      <c r="G33" s="95">
        <v>896000</v>
      </c>
      <c r="H33" s="94">
        <v>320000</v>
      </c>
      <c r="I33" s="95">
        <v>644521</v>
      </c>
      <c r="J33" s="94">
        <v>576000</v>
      </c>
      <c r="K33" s="95">
        <v>848995</v>
      </c>
      <c r="L33" s="94"/>
      <c r="M33" s="95"/>
      <c r="N33" s="94"/>
      <c r="O33" s="95"/>
      <c r="P33" s="94">
        <f>$H33      +$J33      +$L33      +$N33</f>
        <v>896000</v>
      </c>
      <c r="Q33" s="95">
        <f>$I33      +$K33      +$M33      +$O33</f>
        <v>1493516</v>
      </c>
      <c r="R33" s="48">
        <f>IF(($H33      =0),0,((($J33      -$H33      )/$H33      )*100))</f>
        <v>80</v>
      </c>
      <c r="S33" s="49">
        <f>IF(($I33      =0),0,((($K33      -$I33      )/$I33      )*100))</f>
        <v>31.724955432018508</v>
      </c>
      <c r="T33" s="48">
        <f>IF(($E33      =0),0,(($P33      /$E33      )*100))</f>
        <v>70.054730258014075</v>
      </c>
      <c r="U33" s="50">
        <f>IF(($E33      =0),0,(($Q33      /$E33      )*100))</f>
        <v>116.77216575449569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1279000</v>
      </c>
      <c r="C34" s="96">
        <f>C33</f>
        <v>0</v>
      </c>
      <c r="D34" s="96"/>
      <c r="E34" s="96">
        <f>$B34      +$C34      +$D34</f>
        <v>1279000</v>
      </c>
      <c r="F34" s="97">
        <f t="shared" ref="F34:O34" si="17">F33</f>
        <v>1279000</v>
      </c>
      <c r="G34" s="98">
        <f t="shared" si="17"/>
        <v>896000</v>
      </c>
      <c r="H34" s="97">
        <f t="shared" si="17"/>
        <v>320000</v>
      </c>
      <c r="I34" s="98">
        <f t="shared" si="17"/>
        <v>644521</v>
      </c>
      <c r="J34" s="97">
        <f t="shared" si="17"/>
        <v>576000</v>
      </c>
      <c r="K34" s="98">
        <f t="shared" si="17"/>
        <v>848995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896000</v>
      </c>
      <c r="Q34" s="98">
        <f>$I34      +$K34      +$M34      +$O34</f>
        <v>1493516</v>
      </c>
      <c r="R34" s="52">
        <f>IF(($H34      =0),0,((($J34      -$H34      )/$H34      )*100))</f>
        <v>80</v>
      </c>
      <c r="S34" s="53">
        <f>IF(($I34      =0),0,((($K34      -$I34      )/$I34      )*100))</f>
        <v>31.724955432018508</v>
      </c>
      <c r="T34" s="52">
        <f>IF($E34   =0,0,($P34   /$E34   )*100)</f>
        <v>70.054730258014075</v>
      </c>
      <c r="U34" s="54">
        <f>IF($E34   =0,0,($Q34   /$E34   )*100)</f>
        <v>116.77216575449569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15760000</v>
      </c>
      <c r="C36" s="93"/>
      <c r="D36" s="93"/>
      <c r="E36" s="93">
        <f t="shared" ref="E36:E41" si="18">$B36      +$C36      +$D36</f>
        <v>15760000</v>
      </c>
      <c r="F36" s="94">
        <v>8000000</v>
      </c>
      <c r="G36" s="95">
        <v>8000000</v>
      </c>
      <c r="H36" s="94">
        <v>288000</v>
      </c>
      <c r="I36" s="95"/>
      <c r="J36" s="94">
        <v>156000</v>
      </c>
      <c r="K36" s="95">
        <v>291616</v>
      </c>
      <c r="L36" s="94"/>
      <c r="M36" s="95"/>
      <c r="N36" s="94"/>
      <c r="O36" s="95"/>
      <c r="P36" s="94">
        <f t="shared" ref="P36:P41" si="19">$H36      +$J36      +$L36      +$N36</f>
        <v>444000</v>
      </c>
      <c r="Q36" s="95">
        <f t="shared" ref="Q36:Q41" si="20">$I36      +$K36      +$M36      +$O36</f>
        <v>291616</v>
      </c>
      <c r="R36" s="48">
        <f t="shared" ref="R36:R41" si="21">IF(($H36      =0),0,((($J36      -$H36      )/$H36      )*100))</f>
        <v>-45.833333333333329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2.8172588832487309</v>
      </c>
      <c r="U36" s="50">
        <f t="shared" ref="U36:U40" si="24">IF(($E36      =0),0,(($Q36      /$E36      )*100))</f>
        <v>1.8503553299492386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15760000</v>
      </c>
      <c r="C41" s="96">
        <f>SUM(C36:C40)</f>
        <v>0</v>
      </c>
      <c r="D41" s="96"/>
      <c r="E41" s="96">
        <f t="shared" si="18"/>
        <v>15760000</v>
      </c>
      <c r="F41" s="97">
        <f t="shared" ref="F41:O41" si="25">SUM(F36:F40)</f>
        <v>8000000</v>
      </c>
      <c r="G41" s="98">
        <f t="shared" si="25"/>
        <v>8000000</v>
      </c>
      <c r="H41" s="97">
        <f t="shared" si="25"/>
        <v>288000</v>
      </c>
      <c r="I41" s="98">
        <f t="shared" si="25"/>
        <v>0</v>
      </c>
      <c r="J41" s="97">
        <f t="shared" si="25"/>
        <v>156000</v>
      </c>
      <c r="K41" s="98">
        <f t="shared" si="25"/>
        <v>291616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444000</v>
      </c>
      <c r="Q41" s="98">
        <f t="shared" si="20"/>
        <v>291616</v>
      </c>
      <c r="R41" s="52">
        <f t="shared" si="21"/>
        <v>-45.833333333333329</v>
      </c>
      <c r="S41" s="53">
        <f t="shared" si="22"/>
        <v>0</v>
      </c>
      <c r="T41" s="52">
        <f>IF((+$E36+$E39) =0,0,(P41   /(+$E36+$E39) )*100)</f>
        <v>2.8172588832487309</v>
      </c>
      <c r="U41" s="54">
        <f>IF((+$E36+$E39) =0,0,(Q41   /(+$E36+$E39) )*100)</f>
        <v>1.8503553299492386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10000000</v>
      </c>
      <c r="C52" s="93"/>
      <c r="D52" s="93"/>
      <c r="E52" s="93">
        <f t="shared" si="26"/>
        <v>10000000</v>
      </c>
      <c r="F52" s="94">
        <v>10000000</v>
      </c>
      <c r="G52" s="95">
        <v>6000000</v>
      </c>
      <c r="H52" s="94">
        <v>242000</v>
      </c>
      <c r="I52" s="95">
        <v>269214</v>
      </c>
      <c r="J52" s="94">
        <v>2732000</v>
      </c>
      <c r="K52" s="95">
        <v>2938974</v>
      </c>
      <c r="L52" s="94"/>
      <c r="M52" s="95"/>
      <c r="N52" s="94"/>
      <c r="O52" s="95"/>
      <c r="P52" s="94">
        <f t="shared" si="27"/>
        <v>2974000</v>
      </c>
      <c r="Q52" s="95">
        <f t="shared" si="28"/>
        <v>3208188</v>
      </c>
      <c r="R52" s="48">
        <f t="shared" si="29"/>
        <v>1028.9256198347107</v>
      </c>
      <c r="S52" s="49">
        <f t="shared" si="30"/>
        <v>991.68691078472887</v>
      </c>
      <c r="T52" s="48">
        <f t="shared" si="31"/>
        <v>29.74</v>
      </c>
      <c r="U52" s="50">
        <f t="shared" si="32"/>
        <v>32.081879999999998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10000000</v>
      </c>
      <c r="C54" s="96">
        <f>SUM(C43:C53)</f>
        <v>0</v>
      </c>
      <c r="D54" s="96"/>
      <c r="E54" s="96">
        <f t="shared" si="26"/>
        <v>10000000</v>
      </c>
      <c r="F54" s="97">
        <f t="shared" ref="F54:O54" si="33">SUM(F43:F53)</f>
        <v>10000000</v>
      </c>
      <c r="G54" s="98">
        <f t="shared" si="33"/>
        <v>6000000</v>
      </c>
      <c r="H54" s="97">
        <f t="shared" si="33"/>
        <v>242000</v>
      </c>
      <c r="I54" s="98">
        <f t="shared" si="33"/>
        <v>269214</v>
      </c>
      <c r="J54" s="97">
        <f t="shared" si="33"/>
        <v>2732000</v>
      </c>
      <c r="K54" s="98">
        <f t="shared" si="33"/>
        <v>2938974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2974000</v>
      </c>
      <c r="Q54" s="98">
        <f t="shared" si="28"/>
        <v>3208188</v>
      </c>
      <c r="R54" s="52">
        <f t="shared" si="29"/>
        <v>1028.9256198347107</v>
      </c>
      <c r="S54" s="53">
        <f t="shared" si="30"/>
        <v>991.68691078472887</v>
      </c>
      <c r="T54" s="52">
        <f>IF((+$E44+$E46+$E48+$E49+$E52) =0,0,(P54   /(+$E44+$E46+$E48+$E49+$E52) )*100)</f>
        <v>29.74</v>
      </c>
      <c r="U54" s="54">
        <f>IF((+$E44+$E46+$E48+$E49+$E52) =0,0,(Q54   /(+$E44+$E46+$E48+$E49+$E52) )*100)</f>
        <v>32.081879999999998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39316000</v>
      </c>
      <c r="C68" s="105">
        <f>SUM(C9:C15,C18:C24,C27:C30,C33,C36:C40,C43:C53,C56:C59,C62:C66)</f>
        <v>0</v>
      </c>
      <c r="D68" s="105"/>
      <c r="E68" s="105">
        <f t="shared" si="35"/>
        <v>39316000</v>
      </c>
      <c r="F68" s="106">
        <f t="shared" ref="F68:O68" si="43">SUM(F9:F15,F18:F24,F27:F30,F33,F36:F40,F43:F53,F56:F59,F62:F66)</f>
        <v>31556000</v>
      </c>
      <c r="G68" s="107">
        <f t="shared" si="43"/>
        <v>21696000</v>
      </c>
      <c r="H68" s="106">
        <f t="shared" si="43"/>
        <v>3447000</v>
      </c>
      <c r="I68" s="107">
        <f t="shared" si="43"/>
        <v>6552284</v>
      </c>
      <c r="J68" s="106">
        <f t="shared" si="43"/>
        <v>6142000</v>
      </c>
      <c r="K68" s="107">
        <f t="shared" si="43"/>
        <v>8797711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9589000</v>
      </c>
      <c r="Q68" s="107">
        <f t="shared" si="37"/>
        <v>15349995</v>
      </c>
      <c r="R68" s="61">
        <f t="shared" si="38"/>
        <v>78.183928053379745</v>
      </c>
      <c r="S68" s="62">
        <f t="shared" si="39"/>
        <v>34.269378433535543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24.389561501678706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39.042616237664056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28582000</v>
      </c>
      <c r="C70" s="93">
        <v>-95000</v>
      </c>
      <c r="D70" s="93"/>
      <c r="E70" s="93">
        <f>$B70      +$C70      +$D70</f>
        <v>28487000</v>
      </c>
      <c r="F70" s="94">
        <v>28487000</v>
      </c>
      <c r="G70" s="95">
        <v>16508000</v>
      </c>
      <c r="H70" s="94">
        <v>3313000</v>
      </c>
      <c r="I70" s="95">
        <v>3312062</v>
      </c>
      <c r="J70" s="94">
        <v>8431000</v>
      </c>
      <c r="K70" s="95">
        <v>8429843</v>
      </c>
      <c r="L70" s="94"/>
      <c r="M70" s="95"/>
      <c r="N70" s="94"/>
      <c r="O70" s="95"/>
      <c r="P70" s="94">
        <f>$H70      +$J70      +$L70      +$N70</f>
        <v>11744000</v>
      </c>
      <c r="Q70" s="95">
        <f>$I70      +$K70      +$M70      +$O70</f>
        <v>11741905</v>
      </c>
      <c r="R70" s="48">
        <f>IF(($H70      =0),0,((($J70      -$H70      )/$H70      )*100))</f>
        <v>154.48234228795656</v>
      </c>
      <c r="S70" s="49">
        <f>IF(($I70      =0),0,((($K70      -$I70      )/$I70      )*100))</f>
        <v>154.51948061358755</v>
      </c>
      <c r="T70" s="48">
        <f>IF(($E70      =0),0,(($P70      /$E70      )*100))</f>
        <v>41.225822304911013</v>
      </c>
      <c r="U70" s="50">
        <f>IF(($E70      =0),0,(($Q70      /$E70      )*100))</f>
        <v>41.218468073156181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28582000</v>
      </c>
      <c r="C72" s="102">
        <f>SUM(C70:C71)</f>
        <v>-95000</v>
      </c>
      <c r="D72" s="102"/>
      <c r="E72" s="102">
        <f>$B72      +$C72      +$D72</f>
        <v>28487000</v>
      </c>
      <c r="F72" s="103">
        <f t="shared" ref="F72:O72" si="44">SUM(F70:F71)</f>
        <v>28487000</v>
      </c>
      <c r="G72" s="104">
        <f t="shared" si="44"/>
        <v>16508000</v>
      </c>
      <c r="H72" s="103">
        <f t="shared" si="44"/>
        <v>3313000</v>
      </c>
      <c r="I72" s="104">
        <f t="shared" si="44"/>
        <v>3312062</v>
      </c>
      <c r="J72" s="103">
        <f t="shared" si="44"/>
        <v>8431000</v>
      </c>
      <c r="K72" s="104">
        <f t="shared" si="44"/>
        <v>8429843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11744000</v>
      </c>
      <c r="Q72" s="104">
        <f>$I72      +$K72      +$M72      +$O72</f>
        <v>11741905</v>
      </c>
      <c r="R72" s="57">
        <f>IF(($H72      =0),0,((($J72      -$H72      )/$H72      )*100))</f>
        <v>154.48234228795656</v>
      </c>
      <c r="S72" s="58">
        <f>IF(($I72      =0),0,((($K72      -$I72      )/$I72      )*100))</f>
        <v>154.51948061358755</v>
      </c>
      <c r="T72" s="57">
        <f>IF(($E70      =0),0,(($P70      /$E70      )*100))</f>
        <v>41.225822304911013</v>
      </c>
      <c r="U72" s="59">
        <f>IF($E70   =0,0,($Q70   /$E70 )*100)</f>
        <v>41.218468073156181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28582000</v>
      </c>
      <c r="C73" s="105">
        <f>SUM(C70:C71)</f>
        <v>-95000</v>
      </c>
      <c r="D73" s="105"/>
      <c r="E73" s="105">
        <f>$B73      +$C73      +$D73</f>
        <v>28487000</v>
      </c>
      <c r="F73" s="106">
        <f t="shared" ref="F73:O73" si="45">SUM(F70:F71)</f>
        <v>28487000</v>
      </c>
      <c r="G73" s="107">
        <f t="shared" si="45"/>
        <v>16508000</v>
      </c>
      <c r="H73" s="106">
        <f t="shared" si="45"/>
        <v>3313000</v>
      </c>
      <c r="I73" s="107">
        <f t="shared" si="45"/>
        <v>3312062</v>
      </c>
      <c r="J73" s="106">
        <f t="shared" si="45"/>
        <v>8431000</v>
      </c>
      <c r="K73" s="107">
        <f t="shared" si="45"/>
        <v>8429843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11744000</v>
      </c>
      <c r="Q73" s="107">
        <f>$I73      +$K73      +$M73      +$O73</f>
        <v>11741905</v>
      </c>
      <c r="R73" s="61">
        <f>IF(($H73      =0),0,((($J73      -$H73      )/$H73      )*100))</f>
        <v>154.48234228795656</v>
      </c>
      <c r="S73" s="62">
        <f>IF(($I73      =0),0,((($K73      -$I73      )/$I73      )*100))</f>
        <v>154.51948061358755</v>
      </c>
      <c r="T73" s="61">
        <f>IF(($E70      =0),0,(($P70      /$E70      )*100))</f>
        <v>41.225822304911013</v>
      </c>
      <c r="U73" s="65">
        <f>IF($E70   =0,0,($Q70   /$E70 )*100)</f>
        <v>41.218468073156181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67898000</v>
      </c>
      <c r="C74" s="105">
        <f>SUM(C9:C15,C18:C24,C27:C30,C33,C36:C40,C43:C53,C56:C59,C62:C66,C70:C71)</f>
        <v>-95000</v>
      </c>
      <c r="D74" s="105"/>
      <c r="E74" s="105">
        <f>$B74      +$C74      +$D74</f>
        <v>67803000</v>
      </c>
      <c r="F74" s="106">
        <f t="shared" ref="F74:O74" si="46">SUM(F9:F15,F18:F24,F27:F30,F33,F36:F40,F43:F53,F56:F59,F62:F66,F70:F71)</f>
        <v>60043000</v>
      </c>
      <c r="G74" s="107">
        <f t="shared" si="46"/>
        <v>38204000</v>
      </c>
      <c r="H74" s="106">
        <f t="shared" si="46"/>
        <v>6760000</v>
      </c>
      <c r="I74" s="107">
        <f t="shared" si="46"/>
        <v>9864346</v>
      </c>
      <c r="J74" s="106">
        <f t="shared" si="46"/>
        <v>14573000</v>
      </c>
      <c r="K74" s="107">
        <f t="shared" si="46"/>
        <v>17227554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21333000</v>
      </c>
      <c r="Q74" s="107">
        <f>$I74      +$K74      +$M74      +$O74</f>
        <v>27091900</v>
      </c>
      <c r="R74" s="61">
        <f>IF(($H74      =0),0,((($J74      -$H74      )/$H74      )*100))</f>
        <v>115.57692307692307</v>
      </c>
      <c r="S74" s="62">
        <f>IF(($I74      =0),0,((($K74      -$I74      )/$I74      )*100))</f>
        <v>74.644664734996113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31.463209592495904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39.956786572865504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25786000</v>
      </c>
      <c r="C87" s="119">
        <f t="shared" si="55"/>
        <v>747000</v>
      </c>
      <c r="D87" s="119">
        <f t="shared" si="55"/>
        <v>0</v>
      </c>
      <c r="E87" s="119">
        <f t="shared" si="55"/>
        <v>26533000</v>
      </c>
      <c r="F87" s="119">
        <f t="shared" si="55"/>
        <v>0</v>
      </c>
      <c r="G87" s="119">
        <f t="shared" si="55"/>
        <v>0</v>
      </c>
      <c r="H87" s="119">
        <f t="shared" si="55"/>
        <v>2852000</v>
      </c>
      <c r="I87" s="119">
        <f t="shared" si="55"/>
        <v>0</v>
      </c>
      <c r="J87" s="119">
        <f t="shared" si="55"/>
        <v>1557000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4409000</v>
      </c>
      <c r="Q87" s="120">
        <f t="shared" si="55"/>
        <v>0</v>
      </c>
      <c r="R87" s="85">
        <f t="shared" si="55"/>
        <v>-45.406732117812062</v>
      </c>
      <c r="S87" s="85">
        <f t="shared" si="55"/>
        <v>0</v>
      </c>
      <c r="T87" s="86">
        <f>IF(SUM($E88:$E96) =0,0,(P87   /SUM($E88:$E96) )*100)</f>
        <v>16.617042927674973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5730000</v>
      </c>
      <c r="C91" s="93">
        <v>-828000</v>
      </c>
      <c r="D91" s="93"/>
      <c r="E91" s="93">
        <f t="shared" si="56"/>
        <v>4902000</v>
      </c>
      <c r="F91" s="93">
        <v>0</v>
      </c>
      <c r="G91" s="93">
        <v>0</v>
      </c>
      <c r="H91" s="93">
        <v>2852000</v>
      </c>
      <c r="I91" s="93"/>
      <c r="J91" s="93">
        <v>1557000</v>
      </c>
      <c r="K91" s="93"/>
      <c r="L91" s="93"/>
      <c r="M91" s="93"/>
      <c r="N91" s="93"/>
      <c r="O91" s="93"/>
      <c r="P91" s="93">
        <f t="shared" si="57"/>
        <v>4409000</v>
      </c>
      <c r="Q91" s="93">
        <f t="shared" si="58"/>
        <v>0</v>
      </c>
      <c r="R91" s="89">
        <f t="shared" si="59"/>
        <v>-45.406732117812062</v>
      </c>
      <c r="S91" s="89">
        <f t="shared" si="60"/>
        <v>0</v>
      </c>
      <c r="T91" s="89">
        <f t="shared" si="61"/>
        <v>89.942880456956345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11113000</v>
      </c>
      <c r="C93" s="93"/>
      <c r="D93" s="93"/>
      <c r="E93" s="93">
        <f t="shared" si="56"/>
        <v>11113000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8793000</v>
      </c>
      <c r="C94" s="93">
        <v>1000000</v>
      </c>
      <c r="D94" s="93"/>
      <c r="E94" s="93">
        <f t="shared" si="56"/>
        <v>9793000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150000</v>
      </c>
      <c r="C96" s="122">
        <v>575000</v>
      </c>
      <c r="D96" s="122"/>
      <c r="E96" s="122">
        <f t="shared" si="56"/>
        <v>725000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25786000</v>
      </c>
      <c r="C114" s="128">
        <f t="shared" si="69"/>
        <v>747000</v>
      </c>
      <c r="D114" s="128">
        <f t="shared" si="69"/>
        <v>0</v>
      </c>
      <c r="E114" s="128">
        <f t="shared" si="69"/>
        <v>26533000</v>
      </c>
      <c r="F114" s="128">
        <f t="shared" si="69"/>
        <v>0</v>
      </c>
      <c r="G114" s="128">
        <f t="shared" si="69"/>
        <v>0</v>
      </c>
      <c r="H114" s="128">
        <f t="shared" si="69"/>
        <v>2852000</v>
      </c>
      <c r="I114" s="128">
        <f t="shared" si="69"/>
        <v>0</v>
      </c>
      <c r="J114" s="128">
        <f t="shared" si="69"/>
        <v>1557000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4409000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0.16617042927674971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25786000</v>
      </c>
      <c r="C115" s="130">
        <f t="shared" ref="C115:Q115" si="70">C87</f>
        <v>747000</v>
      </c>
      <c r="D115" s="130">
        <f t="shared" si="70"/>
        <v>0</v>
      </c>
      <c r="E115" s="130">
        <f t="shared" si="70"/>
        <v>26533000</v>
      </c>
      <c r="F115" s="130">
        <f t="shared" si="70"/>
        <v>0</v>
      </c>
      <c r="G115" s="130">
        <f t="shared" si="70"/>
        <v>0</v>
      </c>
      <c r="H115" s="130">
        <f t="shared" si="70"/>
        <v>2852000</v>
      </c>
      <c r="I115" s="130">
        <f t="shared" si="70"/>
        <v>0</v>
      </c>
      <c r="J115" s="130">
        <f t="shared" si="70"/>
        <v>1557000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4409000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0.16617042927674971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8iRzL4YizIkwYNlyIF97TVMGW+4rjqJfoSwleG8eFuPSzVmWnuX2zE4Hq/Yv7k9e3O+ER0DVPKvcz2BYOk2MYw==" saltValue="FRyHtjqCT82RiNGDRUcGS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1000000</v>
      </c>
      <c r="C10" s="93"/>
      <c r="D10" s="93"/>
      <c r="E10" s="93">
        <f t="shared" ref="E10:E16" si="0">$B10      +$C10      +$D10</f>
        <v>1000000</v>
      </c>
      <c r="F10" s="94">
        <v>1000000</v>
      </c>
      <c r="G10" s="95">
        <v>1000000</v>
      </c>
      <c r="H10" s="94">
        <v>92000</v>
      </c>
      <c r="I10" s="95"/>
      <c r="J10" s="94">
        <v>150000</v>
      </c>
      <c r="K10" s="95">
        <v>239346</v>
      </c>
      <c r="L10" s="94"/>
      <c r="M10" s="95"/>
      <c r="N10" s="94"/>
      <c r="O10" s="95"/>
      <c r="P10" s="94">
        <f t="shared" ref="P10:P16" si="1">$H10      +$J10      +$L10      +$N10</f>
        <v>242000</v>
      </c>
      <c r="Q10" s="95">
        <f t="shared" ref="Q10:Q16" si="2">$I10      +$K10      +$M10      +$O10</f>
        <v>239346</v>
      </c>
      <c r="R10" s="48">
        <f t="shared" ref="R10:R16" si="3">IF(($H10      =0),0,((($J10      -$H10      )/$H10      )*100))</f>
        <v>63.04347826086957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24.2</v>
      </c>
      <c r="U10" s="50">
        <f t="shared" ref="U10:U15" si="6">IF(($E10      =0),0,(($Q10      /$E10      )*100))</f>
        <v>23.9346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1000000</v>
      </c>
      <c r="C16" s="96">
        <f>SUM(C9:C15)</f>
        <v>0</v>
      </c>
      <c r="D16" s="96"/>
      <c r="E16" s="96">
        <f t="shared" si="0"/>
        <v>1000000</v>
      </c>
      <c r="F16" s="97">
        <f t="shared" ref="F16:O16" si="7">SUM(F9:F15)</f>
        <v>1000000</v>
      </c>
      <c r="G16" s="98">
        <f t="shared" si="7"/>
        <v>1000000</v>
      </c>
      <c r="H16" s="97">
        <f t="shared" si="7"/>
        <v>92000</v>
      </c>
      <c r="I16" s="98">
        <f t="shared" si="7"/>
        <v>0</v>
      </c>
      <c r="J16" s="97">
        <f t="shared" si="7"/>
        <v>150000</v>
      </c>
      <c r="K16" s="98">
        <f t="shared" si="7"/>
        <v>239346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242000</v>
      </c>
      <c r="Q16" s="98">
        <f t="shared" si="2"/>
        <v>239346</v>
      </c>
      <c r="R16" s="52">
        <f t="shared" si="3"/>
        <v>63.04347826086957</v>
      </c>
      <c r="S16" s="53">
        <f t="shared" si="4"/>
        <v>0</v>
      </c>
      <c r="T16" s="52">
        <f>IF((SUM($E9:$E13))=0,0,(P16/(SUM($E9:$E13))*100))</f>
        <v>24.2</v>
      </c>
      <c r="U16" s="54">
        <f>IF((SUM($E9:$E13))=0,0,(Q16/(SUM($E9:$E13))*100))</f>
        <v>23.9346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1591000</v>
      </c>
      <c r="C20" s="93"/>
      <c r="D20" s="93"/>
      <c r="E20" s="93">
        <f t="shared" si="8"/>
        <v>1591000</v>
      </c>
      <c r="F20" s="94">
        <v>1591000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1591000</v>
      </c>
      <c r="C25" s="96">
        <f>SUM(C18:C24)</f>
        <v>0</v>
      </c>
      <c r="D25" s="96"/>
      <c r="E25" s="96">
        <f t="shared" si="8"/>
        <v>1591000</v>
      </c>
      <c r="F25" s="97">
        <f t="shared" ref="F25:O25" si="15">SUM(F18:F24)</f>
        <v>1591000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2721000</v>
      </c>
      <c r="C30" s="93"/>
      <c r="D30" s="93"/>
      <c r="E30" s="93">
        <f>$B30      +$C30      +$D30</f>
        <v>2721000</v>
      </c>
      <c r="F30" s="94">
        <v>2721000</v>
      </c>
      <c r="G30" s="95">
        <v>1905000</v>
      </c>
      <c r="H30" s="94">
        <v>383000</v>
      </c>
      <c r="I30" s="95"/>
      <c r="J30" s="94">
        <v>570000</v>
      </c>
      <c r="K30" s="95">
        <v>907087</v>
      </c>
      <c r="L30" s="94"/>
      <c r="M30" s="95"/>
      <c r="N30" s="94"/>
      <c r="O30" s="95"/>
      <c r="P30" s="94">
        <f>$H30      +$J30      +$L30      +$N30</f>
        <v>953000</v>
      </c>
      <c r="Q30" s="95">
        <f>$I30      +$K30      +$M30      +$O30</f>
        <v>907087</v>
      </c>
      <c r="R30" s="48">
        <f>IF(($H30      =0),0,((($J30      -$H30      )/$H30      )*100))</f>
        <v>48.825065274151434</v>
      </c>
      <c r="S30" s="49">
        <f>IF(($I30      =0),0,((($K30      -$I30      )/$I30      )*100))</f>
        <v>0</v>
      </c>
      <c r="T30" s="48">
        <f>IF(($E30      =0),0,(($P30      /$E30      )*100))</f>
        <v>35.023888276368979</v>
      </c>
      <c r="U30" s="50">
        <f>IF(($E30      =0),0,(($Q30      /$E30      )*100))</f>
        <v>33.336530687247333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2721000</v>
      </c>
      <c r="C31" s="96">
        <f>SUM(C27:C30)</f>
        <v>0</v>
      </c>
      <c r="D31" s="96"/>
      <c r="E31" s="96">
        <f>$B31      +$C31      +$D31</f>
        <v>2721000</v>
      </c>
      <c r="F31" s="97">
        <f t="shared" ref="F31:O31" si="16">SUM(F27:F30)</f>
        <v>2721000</v>
      </c>
      <c r="G31" s="98">
        <f t="shared" si="16"/>
        <v>1905000</v>
      </c>
      <c r="H31" s="97">
        <f t="shared" si="16"/>
        <v>383000</v>
      </c>
      <c r="I31" s="98">
        <f t="shared" si="16"/>
        <v>0</v>
      </c>
      <c r="J31" s="97">
        <f t="shared" si="16"/>
        <v>570000</v>
      </c>
      <c r="K31" s="98">
        <f t="shared" si="16"/>
        <v>907087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953000</v>
      </c>
      <c r="Q31" s="98">
        <f>$I31      +$K31      +$M31      +$O31</f>
        <v>907087</v>
      </c>
      <c r="R31" s="52">
        <f>IF(($H31      =0),0,((($J31      -$H31      )/$H31      )*100))</f>
        <v>48.825065274151434</v>
      </c>
      <c r="S31" s="53">
        <f>IF(($I31      =0),0,((($K31      -$I31      )/$I31      )*100))</f>
        <v>0</v>
      </c>
      <c r="T31" s="52">
        <f>IF($E31   =0,0,($P31   /$E31   )*100)</f>
        <v>35.023888276368979</v>
      </c>
      <c r="U31" s="54">
        <f>IF($E31   =0,0,($Q31   /$E31   )*100)</f>
        <v>33.336530687247333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1545000</v>
      </c>
      <c r="C33" s="93"/>
      <c r="D33" s="93"/>
      <c r="E33" s="93">
        <f>$B33      +$C33      +$D33</f>
        <v>1545000</v>
      </c>
      <c r="F33" s="94">
        <v>1545000</v>
      </c>
      <c r="G33" s="95">
        <v>1082000</v>
      </c>
      <c r="H33" s="94">
        <v>387000</v>
      </c>
      <c r="I33" s="95"/>
      <c r="J33" s="94">
        <v>239000</v>
      </c>
      <c r="K33" s="95">
        <v>486560</v>
      </c>
      <c r="L33" s="94"/>
      <c r="M33" s="95"/>
      <c r="N33" s="94"/>
      <c r="O33" s="95"/>
      <c r="P33" s="94">
        <f>$H33      +$J33      +$L33      +$N33</f>
        <v>626000</v>
      </c>
      <c r="Q33" s="95">
        <f>$I33      +$K33      +$M33      +$O33</f>
        <v>486560</v>
      </c>
      <c r="R33" s="48">
        <f>IF(($H33      =0),0,((($J33      -$H33      )/$H33      )*100))</f>
        <v>-38.24289405684754</v>
      </c>
      <c r="S33" s="49">
        <f>IF(($I33      =0),0,((($K33      -$I33      )/$I33      )*100))</f>
        <v>0</v>
      </c>
      <c r="T33" s="48">
        <f>IF(($E33      =0),0,(($P33      /$E33      )*100))</f>
        <v>40.517799352750814</v>
      </c>
      <c r="U33" s="50">
        <f>IF(($E33      =0),0,(($Q33      /$E33      )*100))</f>
        <v>31.492556634304208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1545000</v>
      </c>
      <c r="C34" s="96">
        <f>C33</f>
        <v>0</v>
      </c>
      <c r="D34" s="96"/>
      <c r="E34" s="96">
        <f>$B34      +$C34      +$D34</f>
        <v>1545000</v>
      </c>
      <c r="F34" s="97">
        <f t="shared" ref="F34:O34" si="17">F33</f>
        <v>1545000</v>
      </c>
      <c r="G34" s="98">
        <f t="shared" si="17"/>
        <v>1082000</v>
      </c>
      <c r="H34" s="97">
        <f t="shared" si="17"/>
        <v>387000</v>
      </c>
      <c r="I34" s="98">
        <f t="shared" si="17"/>
        <v>0</v>
      </c>
      <c r="J34" s="97">
        <f t="shared" si="17"/>
        <v>239000</v>
      </c>
      <c r="K34" s="98">
        <f t="shared" si="17"/>
        <v>486560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626000</v>
      </c>
      <c r="Q34" s="98">
        <f>$I34      +$K34      +$M34      +$O34</f>
        <v>486560</v>
      </c>
      <c r="R34" s="52">
        <f>IF(($H34      =0),0,((($J34      -$H34      )/$H34      )*100))</f>
        <v>-38.24289405684754</v>
      </c>
      <c r="S34" s="53">
        <f>IF(($I34      =0),0,((($K34      -$I34      )/$I34      )*100))</f>
        <v>0</v>
      </c>
      <c r="T34" s="52">
        <f>IF($E34   =0,0,($P34   /$E34   )*100)</f>
        <v>40.517799352750814</v>
      </c>
      <c r="U34" s="54">
        <f>IF($E34   =0,0,($Q34   /$E34   )*100)</f>
        <v>31.492556634304208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6857000</v>
      </c>
      <c r="C68" s="105">
        <f>SUM(C9:C15,C18:C24,C27:C30,C33,C36:C40,C43:C53,C56:C59,C62:C66)</f>
        <v>0</v>
      </c>
      <c r="D68" s="105"/>
      <c r="E68" s="105">
        <f t="shared" si="35"/>
        <v>6857000</v>
      </c>
      <c r="F68" s="106">
        <f t="shared" ref="F68:O68" si="43">SUM(F9:F15,F18:F24,F27:F30,F33,F36:F40,F43:F53,F56:F59,F62:F66)</f>
        <v>6857000</v>
      </c>
      <c r="G68" s="107">
        <f t="shared" si="43"/>
        <v>3987000</v>
      </c>
      <c r="H68" s="106">
        <f t="shared" si="43"/>
        <v>862000</v>
      </c>
      <c r="I68" s="107">
        <f t="shared" si="43"/>
        <v>0</v>
      </c>
      <c r="J68" s="106">
        <f t="shared" si="43"/>
        <v>959000</v>
      </c>
      <c r="K68" s="107">
        <f t="shared" si="43"/>
        <v>1632993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1821000</v>
      </c>
      <c r="Q68" s="107">
        <f t="shared" si="37"/>
        <v>1632993</v>
      </c>
      <c r="R68" s="61">
        <f t="shared" si="38"/>
        <v>11.252900232018561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34.580326623623243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31.010121534371436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6857000</v>
      </c>
      <c r="C74" s="105">
        <f>SUM(C9:C15,C18:C24,C27:C30,C33,C36:C40,C43:C53,C56:C59,C62:C66,C70:C71)</f>
        <v>0</v>
      </c>
      <c r="D74" s="105"/>
      <c r="E74" s="105">
        <f>$B74      +$C74      +$D74</f>
        <v>6857000</v>
      </c>
      <c r="F74" s="106">
        <f t="shared" ref="F74:O74" si="46">SUM(F9:F15,F18:F24,F27:F30,F33,F36:F40,F43:F53,F56:F59,F62:F66,F70:F71)</f>
        <v>6857000</v>
      </c>
      <c r="G74" s="107">
        <f t="shared" si="46"/>
        <v>3987000</v>
      </c>
      <c r="H74" s="106">
        <f t="shared" si="46"/>
        <v>862000</v>
      </c>
      <c r="I74" s="107">
        <f t="shared" si="46"/>
        <v>0</v>
      </c>
      <c r="J74" s="106">
        <f t="shared" si="46"/>
        <v>959000</v>
      </c>
      <c r="K74" s="107">
        <f t="shared" si="46"/>
        <v>1632993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1821000</v>
      </c>
      <c r="Q74" s="107">
        <f>$I74      +$K74      +$M74      +$O74</f>
        <v>1632993</v>
      </c>
      <c r="R74" s="61">
        <f>IF(($H74      =0),0,((($J74      -$H74      )/$H74      )*100))</f>
        <v>11.252900232018561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34.580326623623243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31.010121534371436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6139000</v>
      </c>
      <c r="C87" s="119">
        <f t="shared" si="55"/>
        <v>7000000</v>
      </c>
      <c r="D87" s="119">
        <f t="shared" si="55"/>
        <v>0</v>
      </c>
      <c r="E87" s="119">
        <f t="shared" si="55"/>
        <v>13139000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2179000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2179000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16.584214932643278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>
        <v>5000000</v>
      </c>
      <c r="D91" s="93"/>
      <c r="E91" s="93">
        <f t="shared" si="56"/>
        <v>5000000</v>
      </c>
      <c r="F91" s="93">
        <v>0</v>
      </c>
      <c r="G91" s="93">
        <v>0</v>
      </c>
      <c r="H91" s="93"/>
      <c r="I91" s="93"/>
      <c r="J91" s="93">
        <v>2179000</v>
      </c>
      <c r="K91" s="93"/>
      <c r="L91" s="93"/>
      <c r="M91" s="93"/>
      <c r="N91" s="93"/>
      <c r="O91" s="93"/>
      <c r="P91" s="93">
        <f t="shared" si="57"/>
        <v>2179000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43.580000000000005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5139000</v>
      </c>
      <c r="C94" s="93">
        <v>1800000</v>
      </c>
      <c r="D94" s="93"/>
      <c r="E94" s="93">
        <f t="shared" si="56"/>
        <v>6939000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1000000</v>
      </c>
      <c r="C96" s="122">
        <v>200000</v>
      </c>
      <c r="D96" s="122"/>
      <c r="E96" s="122">
        <f t="shared" si="56"/>
        <v>1200000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6139000</v>
      </c>
      <c r="C114" s="128">
        <f t="shared" si="69"/>
        <v>7000000</v>
      </c>
      <c r="D114" s="128">
        <f t="shared" si="69"/>
        <v>0</v>
      </c>
      <c r="E114" s="128">
        <f t="shared" si="69"/>
        <v>13139000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2179000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2179000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0.16584214932643276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6139000</v>
      </c>
      <c r="C115" s="130">
        <f t="shared" ref="C115:Q115" si="70">C87</f>
        <v>7000000</v>
      </c>
      <c r="D115" s="130">
        <f t="shared" si="70"/>
        <v>0</v>
      </c>
      <c r="E115" s="130">
        <f t="shared" si="70"/>
        <v>13139000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2179000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2179000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0.16584214932643276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0cSR18UOWbOTiZkaE6hQDTWnBtHTFQeG3bBMDg6GpyO5citkPIZMc/tALRb77xy88r4zv4qSgL+mK9C5vNDGDw==" saltValue="nq5tIvvOBbUGa+X6ym9Ss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267000</v>
      </c>
      <c r="I10" s="95">
        <v>1213334</v>
      </c>
      <c r="J10" s="94">
        <v>548000</v>
      </c>
      <c r="K10" s="95">
        <v>548268</v>
      </c>
      <c r="L10" s="94"/>
      <c r="M10" s="95"/>
      <c r="N10" s="94"/>
      <c r="O10" s="95"/>
      <c r="P10" s="94">
        <f t="shared" ref="P10:P16" si="1">$H10      +$J10      +$L10      +$N10</f>
        <v>815000</v>
      </c>
      <c r="Q10" s="95">
        <f t="shared" ref="Q10:Q16" si="2">$I10      +$K10      +$M10      +$O10</f>
        <v>1761602</v>
      </c>
      <c r="R10" s="48">
        <f t="shared" ref="R10:R16" si="3">IF(($H10      =0),0,((($J10      -$H10      )/$H10      )*100))</f>
        <v>105.24344569288388</v>
      </c>
      <c r="S10" s="49">
        <f t="shared" ref="S10:S16" si="4">IF(($I10      =0),0,((($K10      -$I10      )/$I10      )*100))</f>
        <v>-54.813101751042993</v>
      </c>
      <c r="T10" s="48">
        <f t="shared" ref="T10:T15" si="5">IF(($E10      =0),0,(($P10      /$E10      )*100))</f>
        <v>45.277777777777779</v>
      </c>
      <c r="U10" s="50">
        <f t="shared" ref="U10:U15" si="6">IF(($E10      =0),0,(($Q10      /$E10      )*100))</f>
        <v>97.866777777777784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1800000</v>
      </c>
      <c r="C16" s="96">
        <f>SUM(C9:C15)</f>
        <v>0</v>
      </c>
      <c r="D16" s="96"/>
      <c r="E16" s="96">
        <f t="shared" si="0"/>
        <v>1800000</v>
      </c>
      <c r="F16" s="97">
        <f t="shared" ref="F16:O16" si="7">SUM(F9:F15)</f>
        <v>1800000</v>
      </c>
      <c r="G16" s="98">
        <f t="shared" si="7"/>
        <v>1800000</v>
      </c>
      <c r="H16" s="97">
        <f t="shared" si="7"/>
        <v>267000</v>
      </c>
      <c r="I16" s="98">
        <f t="shared" si="7"/>
        <v>1213334</v>
      </c>
      <c r="J16" s="97">
        <f t="shared" si="7"/>
        <v>548000</v>
      </c>
      <c r="K16" s="98">
        <f t="shared" si="7"/>
        <v>548268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815000</v>
      </c>
      <c r="Q16" s="98">
        <f t="shared" si="2"/>
        <v>1761602</v>
      </c>
      <c r="R16" s="52">
        <f t="shared" si="3"/>
        <v>105.24344569288388</v>
      </c>
      <c r="S16" s="53">
        <f t="shared" si="4"/>
        <v>-54.813101751042993</v>
      </c>
      <c r="T16" s="52">
        <f>IF((SUM($E9:$E13))=0,0,(P16/(SUM($E9:$E13))*100))</f>
        <v>45.277777777777779</v>
      </c>
      <c r="U16" s="54">
        <f>IF((SUM($E9:$E13))=0,0,(Q16/(SUM($E9:$E13))*100))</f>
        <v>97.866777777777784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1209000</v>
      </c>
      <c r="C33" s="93"/>
      <c r="D33" s="93"/>
      <c r="E33" s="93">
        <f>$B33      +$C33      +$D33</f>
        <v>1209000</v>
      </c>
      <c r="F33" s="94">
        <v>1209000</v>
      </c>
      <c r="G33" s="95">
        <v>847000</v>
      </c>
      <c r="H33" s="94">
        <v>306000</v>
      </c>
      <c r="I33" s="95">
        <v>793470</v>
      </c>
      <c r="J33" s="94">
        <v>418000</v>
      </c>
      <c r="K33" s="95">
        <v>401845</v>
      </c>
      <c r="L33" s="94"/>
      <c r="M33" s="95"/>
      <c r="N33" s="94"/>
      <c r="O33" s="95"/>
      <c r="P33" s="94">
        <f>$H33      +$J33      +$L33      +$N33</f>
        <v>724000</v>
      </c>
      <c r="Q33" s="95">
        <f>$I33      +$K33      +$M33      +$O33</f>
        <v>1195315</v>
      </c>
      <c r="R33" s="48">
        <f>IF(($H33      =0),0,((($J33      -$H33      )/$H33      )*100))</f>
        <v>36.601307189542482</v>
      </c>
      <c r="S33" s="49">
        <f>IF(($I33      =0),0,((($K33      -$I33      )/$I33      )*100))</f>
        <v>-49.355993295272668</v>
      </c>
      <c r="T33" s="48">
        <f>IF(($E33      =0),0,(($P33      /$E33      )*100))</f>
        <v>59.884201819685693</v>
      </c>
      <c r="U33" s="50">
        <f>IF(($E33      =0),0,(($Q33      /$E33      )*100))</f>
        <v>98.868072787427636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1209000</v>
      </c>
      <c r="C34" s="96">
        <f>C33</f>
        <v>0</v>
      </c>
      <c r="D34" s="96"/>
      <c r="E34" s="96">
        <f>$B34      +$C34      +$D34</f>
        <v>1209000</v>
      </c>
      <c r="F34" s="97">
        <f t="shared" ref="F34:O34" si="17">F33</f>
        <v>1209000</v>
      </c>
      <c r="G34" s="98">
        <f t="shared" si="17"/>
        <v>847000</v>
      </c>
      <c r="H34" s="97">
        <f t="shared" si="17"/>
        <v>306000</v>
      </c>
      <c r="I34" s="98">
        <f t="shared" si="17"/>
        <v>793470</v>
      </c>
      <c r="J34" s="97">
        <f t="shared" si="17"/>
        <v>418000</v>
      </c>
      <c r="K34" s="98">
        <f t="shared" si="17"/>
        <v>401845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724000</v>
      </c>
      <c r="Q34" s="98">
        <f>$I34      +$K34      +$M34      +$O34</f>
        <v>1195315</v>
      </c>
      <c r="R34" s="52">
        <f>IF(($H34      =0),0,((($J34      -$H34      )/$H34      )*100))</f>
        <v>36.601307189542482</v>
      </c>
      <c r="S34" s="53">
        <f>IF(($I34      =0),0,((($K34      -$I34      )/$I34      )*100))</f>
        <v>-49.355993295272668</v>
      </c>
      <c r="T34" s="52">
        <f>IF($E34   =0,0,($P34   /$E34   )*100)</f>
        <v>59.884201819685693</v>
      </c>
      <c r="U34" s="54">
        <f>IF($E34   =0,0,($Q34   /$E34   )*100)</f>
        <v>98.868072787427636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14209000</v>
      </c>
      <c r="C52" s="93"/>
      <c r="D52" s="93"/>
      <c r="E52" s="93">
        <f t="shared" si="26"/>
        <v>14209000</v>
      </c>
      <c r="F52" s="94">
        <v>14209000</v>
      </c>
      <c r="G52" s="95">
        <v>11000000</v>
      </c>
      <c r="H52" s="94">
        <v>527000</v>
      </c>
      <c r="I52" s="95">
        <v>21736862</v>
      </c>
      <c r="J52" s="94">
        <v>8358000</v>
      </c>
      <c r="K52" s="95">
        <v>6912398</v>
      </c>
      <c r="L52" s="94"/>
      <c r="M52" s="95"/>
      <c r="N52" s="94"/>
      <c r="O52" s="95"/>
      <c r="P52" s="94">
        <f t="shared" si="27"/>
        <v>8885000</v>
      </c>
      <c r="Q52" s="95">
        <f t="shared" si="28"/>
        <v>28649260</v>
      </c>
      <c r="R52" s="48">
        <f t="shared" si="29"/>
        <v>1485.9582542694498</v>
      </c>
      <c r="S52" s="49">
        <f t="shared" si="30"/>
        <v>-68.199650897171821</v>
      </c>
      <c r="T52" s="48">
        <f t="shared" si="31"/>
        <v>62.53079034414808</v>
      </c>
      <c r="U52" s="50">
        <f t="shared" si="32"/>
        <v>201.6275599971849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14209000</v>
      </c>
      <c r="C54" s="96">
        <f>SUM(C43:C53)</f>
        <v>0</v>
      </c>
      <c r="D54" s="96"/>
      <c r="E54" s="96">
        <f t="shared" si="26"/>
        <v>14209000</v>
      </c>
      <c r="F54" s="97">
        <f t="shared" ref="F54:O54" si="33">SUM(F43:F53)</f>
        <v>14209000</v>
      </c>
      <c r="G54" s="98">
        <f t="shared" si="33"/>
        <v>11000000</v>
      </c>
      <c r="H54" s="97">
        <f t="shared" si="33"/>
        <v>527000</v>
      </c>
      <c r="I54" s="98">
        <f t="shared" si="33"/>
        <v>21736862</v>
      </c>
      <c r="J54" s="97">
        <f t="shared" si="33"/>
        <v>8358000</v>
      </c>
      <c r="K54" s="98">
        <f t="shared" si="33"/>
        <v>6912398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8885000</v>
      </c>
      <c r="Q54" s="98">
        <f t="shared" si="28"/>
        <v>28649260</v>
      </c>
      <c r="R54" s="52">
        <f t="shared" si="29"/>
        <v>1485.9582542694498</v>
      </c>
      <c r="S54" s="53">
        <f t="shared" si="30"/>
        <v>-68.199650897171821</v>
      </c>
      <c r="T54" s="52">
        <f>IF((+$E44+$E46+$E48+$E49+$E52) =0,0,(P54   /(+$E44+$E46+$E48+$E49+$E52) )*100)</f>
        <v>62.53079034414808</v>
      </c>
      <c r="U54" s="54">
        <f>IF((+$E44+$E46+$E48+$E49+$E52) =0,0,(Q54   /(+$E44+$E46+$E48+$E49+$E52) )*100)</f>
        <v>201.6275599971849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17218000</v>
      </c>
      <c r="C68" s="105">
        <f>SUM(C9:C15,C18:C24,C27:C30,C33,C36:C40,C43:C53,C56:C59,C62:C66)</f>
        <v>0</v>
      </c>
      <c r="D68" s="105"/>
      <c r="E68" s="105">
        <f t="shared" si="35"/>
        <v>17218000</v>
      </c>
      <c r="F68" s="106">
        <f t="shared" ref="F68:O68" si="43">SUM(F9:F15,F18:F24,F27:F30,F33,F36:F40,F43:F53,F56:F59,F62:F66)</f>
        <v>17218000</v>
      </c>
      <c r="G68" s="107">
        <f t="shared" si="43"/>
        <v>13647000</v>
      </c>
      <c r="H68" s="106">
        <f t="shared" si="43"/>
        <v>1100000</v>
      </c>
      <c r="I68" s="107">
        <f t="shared" si="43"/>
        <v>23743666</v>
      </c>
      <c r="J68" s="106">
        <f t="shared" si="43"/>
        <v>9324000</v>
      </c>
      <c r="K68" s="107">
        <f t="shared" si="43"/>
        <v>7862511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10424000</v>
      </c>
      <c r="Q68" s="107">
        <f t="shared" si="37"/>
        <v>31606177</v>
      </c>
      <c r="R68" s="61">
        <f t="shared" si="38"/>
        <v>747.63636363636363</v>
      </c>
      <c r="S68" s="62">
        <f t="shared" si="39"/>
        <v>-66.885859159238521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60.541293994656755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183.56474038796608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6919000</v>
      </c>
      <c r="C70" s="93">
        <v>-3000</v>
      </c>
      <c r="D70" s="93"/>
      <c r="E70" s="93">
        <f>$B70      +$C70      +$D70</f>
        <v>6916000</v>
      </c>
      <c r="F70" s="94">
        <v>6916000</v>
      </c>
      <c r="G70" s="95">
        <v>4798000</v>
      </c>
      <c r="H70" s="94">
        <v>616000</v>
      </c>
      <c r="I70" s="95">
        <v>14648664</v>
      </c>
      <c r="J70" s="94">
        <v>3840000</v>
      </c>
      <c r="K70" s="95">
        <v>3233364</v>
      </c>
      <c r="L70" s="94"/>
      <c r="M70" s="95"/>
      <c r="N70" s="94"/>
      <c r="O70" s="95"/>
      <c r="P70" s="94">
        <f>$H70      +$J70      +$L70      +$N70</f>
        <v>4456000</v>
      </c>
      <c r="Q70" s="95">
        <f>$I70      +$K70      +$M70      +$O70</f>
        <v>17882028</v>
      </c>
      <c r="R70" s="48">
        <f>IF(($H70      =0),0,((($J70      -$H70      )/$H70      )*100))</f>
        <v>523.37662337662346</v>
      </c>
      <c r="S70" s="49">
        <f>IF(($I70      =0),0,((($K70      -$I70      )/$I70      )*100))</f>
        <v>-77.927243057796943</v>
      </c>
      <c r="T70" s="48">
        <f>IF(($E70      =0),0,(($P70      /$E70      )*100))</f>
        <v>64.430306535569699</v>
      </c>
      <c r="U70" s="50">
        <f>IF(($E70      =0),0,(($Q70      /$E70      )*100))</f>
        <v>258.56026604973977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6919000</v>
      </c>
      <c r="C72" s="102">
        <f>SUM(C70:C71)</f>
        <v>-3000</v>
      </c>
      <c r="D72" s="102"/>
      <c r="E72" s="102">
        <f>$B72      +$C72      +$D72</f>
        <v>6916000</v>
      </c>
      <c r="F72" s="103">
        <f t="shared" ref="F72:O72" si="44">SUM(F70:F71)</f>
        <v>6916000</v>
      </c>
      <c r="G72" s="104">
        <f t="shared" si="44"/>
        <v>4798000</v>
      </c>
      <c r="H72" s="103">
        <f t="shared" si="44"/>
        <v>616000</v>
      </c>
      <c r="I72" s="104">
        <f t="shared" si="44"/>
        <v>14648664</v>
      </c>
      <c r="J72" s="103">
        <f t="shared" si="44"/>
        <v>3840000</v>
      </c>
      <c r="K72" s="104">
        <f t="shared" si="44"/>
        <v>3233364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4456000</v>
      </c>
      <c r="Q72" s="104">
        <f>$I72      +$K72      +$M72      +$O72</f>
        <v>17882028</v>
      </c>
      <c r="R72" s="57">
        <f>IF(($H72      =0),0,((($J72      -$H72      )/$H72      )*100))</f>
        <v>523.37662337662346</v>
      </c>
      <c r="S72" s="58">
        <f>IF(($I72      =0),0,((($K72      -$I72      )/$I72      )*100))</f>
        <v>-77.927243057796943</v>
      </c>
      <c r="T72" s="57">
        <f>IF(($E70      =0),0,(($P70      /$E70      )*100))</f>
        <v>64.430306535569699</v>
      </c>
      <c r="U72" s="59">
        <f>IF($E70   =0,0,($Q70   /$E70 )*100)</f>
        <v>258.56026604973977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6919000</v>
      </c>
      <c r="C73" s="105">
        <f>SUM(C70:C71)</f>
        <v>-3000</v>
      </c>
      <c r="D73" s="105"/>
      <c r="E73" s="105">
        <f>$B73      +$C73      +$D73</f>
        <v>6916000</v>
      </c>
      <c r="F73" s="106">
        <f t="shared" ref="F73:O73" si="45">SUM(F70:F71)</f>
        <v>6916000</v>
      </c>
      <c r="G73" s="107">
        <f t="shared" si="45"/>
        <v>4798000</v>
      </c>
      <c r="H73" s="106">
        <f t="shared" si="45"/>
        <v>616000</v>
      </c>
      <c r="I73" s="107">
        <f t="shared" si="45"/>
        <v>14648664</v>
      </c>
      <c r="J73" s="106">
        <f t="shared" si="45"/>
        <v>3840000</v>
      </c>
      <c r="K73" s="107">
        <f t="shared" si="45"/>
        <v>3233364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4456000</v>
      </c>
      <c r="Q73" s="107">
        <f>$I73      +$K73      +$M73      +$O73</f>
        <v>17882028</v>
      </c>
      <c r="R73" s="61">
        <f>IF(($H73      =0),0,((($J73      -$H73      )/$H73      )*100))</f>
        <v>523.37662337662346</v>
      </c>
      <c r="S73" s="62">
        <f>IF(($I73      =0),0,((($K73      -$I73      )/$I73      )*100))</f>
        <v>-77.927243057796943</v>
      </c>
      <c r="T73" s="61">
        <f>IF(($E70      =0),0,(($P70      /$E70      )*100))</f>
        <v>64.430306535569699</v>
      </c>
      <c r="U73" s="65">
        <f>IF($E70   =0,0,($Q70   /$E70 )*100)</f>
        <v>258.56026604973977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24137000</v>
      </c>
      <c r="C74" s="105">
        <f>SUM(C9:C15,C18:C24,C27:C30,C33,C36:C40,C43:C53,C56:C59,C62:C66,C70:C71)</f>
        <v>-3000</v>
      </c>
      <c r="D74" s="105"/>
      <c r="E74" s="105">
        <f>$B74      +$C74      +$D74</f>
        <v>24134000</v>
      </c>
      <c r="F74" s="106">
        <f t="shared" ref="F74:O74" si="46">SUM(F9:F15,F18:F24,F27:F30,F33,F36:F40,F43:F53,F56:F59,F62:F66,F70:F71)</f>
        <v>24134000</v>
      </c>
      <c r="G74" s="107">
        <f t="shared" si="46"/>
        <v>18445000</v>
      </c>
      <c r="H74" s="106">
        <f t="shared" si="46"/>
        <v>1716000</v>
      </c>
      <c r="I74" s="107">
        <f t="shared" si="46"/>
        <v>38392330</v>
      </c>
      <c r="J74" s="106">
        <f t="shared" si="46"/>
        <v>13164000</v>
      </c>
      <c r="K74" s="107">
        <f t="shared" si="46"/>
        <v>11095875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14880000</v>
      </c>
      <c r="Q74" s="107">
        <f>$I74      +$K74      +$M74      +$O74</f>
        <v>49488205</v>
      </c>
      <c r="R74" s="61">
        <f>IF(($H74      =0),0,((($J74      -$H74      )/$H74      )*100))</f>
        <v>667.1328671328672</v>
      </c>
      <c r="S74" s="62">
        <f>IF(($I74      =0),0,((($K74      -$I74      )/$I74      )*100))</f>
        <v>-71.098719457766691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61.655755365873866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205.05595839893925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6314000</v>
      </c>
      <c r="C87" s="119">
        <f t="shared" si="55"/>
        <v>560000</v>
      </c>
      <c r="D87" s="119">
        <f t="shared" si="55"/>
        <v>0</v>
      </c>
      <c r="E87" s="119">
        <f t="shared" si="55"/>
        <v>6874000</v>
      </c>
      <c r="F87" s="119">
        <f t="shared" si="55"/>
        <v>0</v>
      </c>
      <c r="G87" s="119">
        <f t="shared" si="55"/>
        <v>0</v>
      </c>
      <c r="H87" s="119">
        <f t="shared" si="55"/>
        <v>529000</v>
      </c>
      <c r="I87" s="119">
        <f t="shared" si="55"/>
        <v>0</v>
      </c>
      <c r="J87" s="119">
        <f t="shared" si="55"/>
        <v>4000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533000</v>
      </c>
      <c r="Q87" s="120">
        <f t="shared" si="55"/>
        <v>0</v>
      </c>
      <c r="R87" s="85">
        <f t="shared" si="55"/>
        <v>-99.243856332703217</v>
      </c>
      <c r="S87" s="85">
        <f t="shared" si="55"/>
        <v>0</v>
      </c>
      <c r="T87" s="86">
        <f>IF(SUM($E88:$E96) =0,0,(P87   /SUM($E88:$E96) )*100)</f>
        <v>7.7538551061972649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994000</v>
      </c>
      <c r="C91" s="93"/>
      <c r="D91" s="93"/>
      <c r="E91" s="93">
        <f t="shared" si="56"/>
        <v>994000</v>
      </c>
      <c r="F91" s="93">
        <v>0</v>
      </c>
      <c r="G91" s="93">
        <v>0</v>
      </c>
      <c r="H91" s="93">
        <v>529000</v>
      </c>
      <c r="I91" s="93"/>
      <c r="J91" s="93">
        <v>4000</v>
      </c>
      <c r="K91" s="93"/>
      <c r="L91" s="93"/>
      <c r="M91" s="93"/>
      <c r="N91" s="93"/>
      <c r="O91" s="93"/>
      <c r="P91" s="93">
        <f t="shared" si="57"/>
        <v>533000</v>
      </c>
      <c r="Q91" s="93">
        <f t="shared" si="58"/>
        <v>0</v>
      </c>
      <c r="R91" s="89">
        <f t="shared" si="59"/>
        <v>-99.243856332703217</v>
      </c>
      <c r="S91" s="89">
        <f t="shared" si="60"/>
        <v>0</v>
      </c>
      <c r="T91" s="89">
        <f t="shared" si="61"/>
        <v>53.621730382293762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2687000</v>
      </c>
      <c r="C93" s="93"/>
      <c r="D93" s="93"/>
      <c r="E93" s="93">
        <f t="shared" si="56"/>
        <v>2687000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2633000</v>
      </c>
      <c r="C94" s="93">
        <v>560000</v>
      </c>
      <c r="D94" s="93"/>
      <c r="E94" s="93">
        <f t="shared" si="56"/>
        <v>3193000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6314000</v>
      </c>
      <c r="C114" s="128">
        <f t="shared" si="69"/>
        <v>560000</v>
      </c>
      <c r="D114" s="128">
        <f t="shared" si="69"/>
        <v>0</v>
      </c>
      <c r="E114" s="128">
        <f t="shared" si="69"/>
        <v>6874000</v>
      </c>
      <c r="F114" s="128">
        <f t="shared" si="69"/>
        <v>0</v>
      </c>
      <c r="G114" s="128">
        <f t="shared" si="69"/>
        <v>0</v>
      </c>
      <c r="H114" s="128">
        <f t="shared" si="69"/>
        <v>529000</v>
      </c>
      <c r="I114" s="128">
        <f t="shared" si="69"/>
        <v>0</v>
      </c>
      <c r="J114" s="128">
        <f t="shared" si="69"/>
        <v>4000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533000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7.7538551061972646E-2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6314000</v>
      </c>
      <c r="C115" s="130">
        <f t="shared" ref="C115:Q115" si="70">C87</f>
        <v>560000</v>
      </c>
      <c r="D115" s="130">
        <f t="shared" si="70"/>
        <v>0</v>
      </c>
      <c r="E115" s="130">
        <f t="shared" si="70"/>
        <v>6874000</v>
      </c>
      <c r="F115" s="130">
        <f t="shared" si="70"/>
        <v>0</v>
      </c>
      <c r="G115" s="130">
        <f t="shared" si="70"/>
        <v>0</v>
      </c>
      <c r="H115" s="130">
        <f t="shared" si="70"/>
        <v>529000</v>
      </c>
      <c r="I115" s="130">
        <f t="shared" si="70"/>
        <v>0</v>
      </c>
      <c r="J115" s="130">
        <f t="shared" si="70"/>
        <v>4000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533000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7.7538551061972646E-2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U8/FHZB7hSobr3YPBqxzHiIwS149fBdygD43udvc7QXCXheH6H6P+MarMumhkSax/xtwo91flPi6lY1g4y2sRA==" saltValue="qHBpiYfPFWX63KITmrCKR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140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832000</v>
      </c>
      <c r="I10" s="95">
        <v>832688</v>
      </c>
      <c r="J10" s="94">
        <v>261000</v>
      </c>
      <c r="K10" s="95">
        <v>261300</v>
      </c>
      <c r="L10" s="94"/>
      <c r="M10" s="95"/>
      <c r="N10" s="94"/>
      <c r="O10" s="95"/>
      <c r="P10" s="94">
        <f t="shared" ref="P10:P16" si="1">$H10      +$J10      +$L10      +$N10</f>
        <v>1093000</v>
      </c>
      <c r="Q10" s="95">
        <f t="shared" ref="Q10:Q16" si="2">$I10      +$K10      +$M10      +$O10</f>
        <v>1093988</v>
      </c>
      <c r="R10" s="48">
        <f t="shared" ref="R10:R16" si="3">IF(($H10      =0),0,((($J10      -$H10      )/$H10      )*100))</f>
        <v>-68.629807692307693</v>
      </c>
      <c r="S10" s="49">
        <f t="shared" ref="S10:S16" si="4">IF(($I10      =0),0,((($K10      -$I10      )/$I10      )*100))</f>
        <v>-68.619699094979154</v>
      </c>
      <c r="T10" s="48">
        <f t="shared" ref="T10:T15" si="5">IF(($E10      =0),0,(($P10      /$E10      )*100))</f>
        <v>60.722222222222221</v>
      </c>
      <c r="U10" s="50">
        <f t="shared" ref="U10:U15" si="6">IF(($E10      =0),0,(($Q10      /$E10      )*100))</f>
        <v>60.777111111111118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1800000</v>
      </c>
      <c r="C16" s="96">
        <f>SUM(C9:C15)</f>
        <v>0</v>
      </c>
      <c r="D16" s="96"/>
      <c r="E16" s="96">
        <f t="shared" si="0"/>
        <v>1800000</v>
      </c>
      <c r="F16" s="97">
        <f t="shared" ref="F16:O16" si="7">SUM(F9:F15)</f>
        <v>1800000</v>
      </c>
      <c r="G16" s="98">
        <f t="shared" si="7"/>
        <v>1800000</v>
      </c>
      <c r="H16" s="97">
        <f t="shared" si="7"/>
        <v>832000</v>
      </c>
      <c r="I16" s="98">
        <f t="shared" si="7"/>
        <v>832688</v>
      </c>
      <c r="J16" s="97">
        <f t="shared" si="7"/>
        <v>261000</v>
      </c>
      <c r="K16" s="98">
        <f t="shared" si="7"/>
        <v>261300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1093000</v>
      </c>
      <c r="Q16" s="98">
        <f t="shared" si="2"/>
        <v>1093988</v>
      </c>
      <c r="R16" s="52">
        <f t="shared" si="3"/>
        <v>-68.629807692307693</v>
      </c>
      <c r="S16" s="53">
        <f t="shared" si="4"/>
        <v>-68.619699094979154</v>
      </c>
      <c r="T16" s="52">
        <f>IF((SUM($E9:$E13))=0,0,(P16/(SUM($E9:$E13))*100))</f>
        <v>60.722222222222221</v>
      </c>
      <c r="U16" s="54">
        <f>IF((SUM($E9:$E13))=0,0,(Q16/(SUM($E9:$E13))*100))</f>
        <v>60.777111111111118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840000</v>
      </c>
      <c r="H33" s="94">
        <v>102000</v>
      </c>
      <c r="I33" s="95">
        <v>102546</v>
      </c>
      <c r="J33" s="94">
        <v>174000</v>
      </c>
      <c r="K33" s="95">
        <v>304418</v>
      </c>
      <c r="L33" s="94"/>
      <c r="M33" s="95"/>
      <c r="N33" s="94"/>
      <c r="O33" s="95"/>
      <c r="P33" s="94">
        <f>$H33      +$J33      +$L33      +$N33</f>
        <v>276000</v>
      </c>
      <c r="Q33" s="95">
        <f>$I33      +$K33      +$M33      +$O33</f>
        <v>406964</v>
      </c>
      <c r="R33" s="48">
        <f>IF(($H33      =0),0,((($J33      -$H33      )/$H33      )*100))</f>
        <v>70.588235294117652</v>
      </c>
      <c r="S33" s="49">
        <f>IF(($I33      =0),0,((($K33      -$I33      )/$I33      )*100))</f>
        <v>196.85994578043025</v>
      </c>
      <c r="T33" s="48">
        <f>IF(($E33      =0),0,(($P33      /$E33      )*100))</f>
        <v>23</v>
      </c>
      <c r="U33" s="50">
        <f>IF(($E33      =0),0,(($Q33      /$E33      )*100))</f>
        <v>33.913666666666664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840000</v>
      </c>
      <c r="H34" s="97">
        <f t="shared" si="17"/>
        <v>102000</v>
      </c>
      <c r="I34" s="98">
        <f t="shared" si="17"/>
        <v>102546</v>
      </c>
      <c r="J34" s="97">
        <f t="shared" si="17"/>
        <v>174000</v>
      </c>
      <c r="K34" s="98">
        <f t="shared" si="17"/>
        <v>304418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276000</v>
      </c>
      <c r="Q34" s="98">
        <f>$I34      +$K34      +$M34      +$O34</f>
        <v>406964</v>
      </c>
      <c r="R34" s="52">
        <f>IF(($H34      =0),0,((($J34      -$H34      )/$H34      )*100))</f>
        <v>70.588235294117652</v>
      </c>
      <c r="S34" s="53">
        <f>IF(($I34      =0),0,((($K34      -$I34      )/$I34      )*100))</f>
        <v>196.85994578043025</v>
      </c>
      <c r="T34" s="52">
        <f>IF($E34   =0,0,($P34   /$E34   )*100)</f>
        <v>23</v>
      </c>
      <c r="U34" s="54">
        <f>IF($E34   =0,0,($Q34   /$E34   )*100)</f>
        <v>33.913666666666664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15000000</v>
      </c>
      <c r="C52" s="93"/>
      <c r="D52" s="93"/>
      <c r="E52" s="93">
        <f t="shared" si="26"/>
        <v>15000000</v>
      </c>
      <c r="F52" s="94">
        <v>15000000</v>
      </c>
      <c r="G52" s="95">
        <v>10000000</v>
      </c>
      <c r="H52" s="94">
        <v>1183000</v>
      </c>
      <c r="I52" s="95">
        <v>1189062</v>
      </c>
      <c r="J52" s="94">
        <v>2123000</v>
      </c>
      <c r="K52" s="95">
        <v>2118228</v>
      </c>
      <c r="L52" s="94"/>
      <c r="M52" s="95"/>
      <c r="N52" s="94"/>
      <c r="O52" s="95"/>
      <c r="P52" s="94">
        <f t="shared" si="27"/>
        <v>3306000</v>
      </c>
      <c r="Q52" s="95">
        <f t="shared" si="28"/>
        <v>3307290</v>
      </c>
      <c r="R52" s="48">
        <f t="shared" si="29"/>
        <v>79.45900253592562</v>
      </c>
      <c r="S52" s="49">
        <f t="shared" si="30"/>
        <v>78.142771360955109</v>
      </c>
      <c r="T52" s="48">
        <f t="shared" si="31"/>
        <v>22.040000000000003</v>
      </c>
      <c r="U52" s="50">
        <f t="shared" si="32"/>
        <v>22.0486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15000000</v>
      </c>
      <c r="C54" s="96">
        <f>SUM(C43:C53)</f>
        <v>0</v>
      </c>
      <c r="D54" s="96"/>
      <c r="E54" s="96">
        <f t="shared" si="26"/>
        <v>15000000</v>
      </c>
      <c r="F54" s="97">
        <f t="shared" ref="F54:O54" si="33">SUM(F43:F53)</f>
        <v>15000000</v>
      </c>
      <c r="G54" s="98">
        <f t="shared" si="33"/>
        <v>10000000</v>
      </c>
      <c r="H54" s="97">
        <f t="shared" si="33"/>
        <v>1183000</v>
      </c>
      <c r="I54" s="98">
        <f t="shared" si="33"/>
        <v>1189062</v>
      </c>
      <c r="J54" s="97">
        <f t="shared" si="33"/>
        <v>2123000</v>
      </c>
      <c r="K54" s="98">
        <f t="shared" si="33"/>
        <v>2118228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3306000</v>
      </c>
      <c r="Q54" s="98">
        <f t="shared" si="28"/>
        <v>3307290</v>
      </c>
      <c r="R54" s="52">
        <f t="shared" si="29"/>
        <v>79.45900253592562</v>
      </c>
      <c r="S54" s="53">
        <f t="shared" si="30"/>
        <v>78.142771360955109</v>
      </c>
      <c r="T54" s="52">
        <f>IF((+$E44+$E46+$E48+$E49+$E52) =0,0,(P54   /(+$E44+$E46+$E48+$E49+$E52) )*100)</f>
        <v>22.040000000000003</v>
      </c>
      <c r="U54" s="54">
        <f>IF((+$E44+$E46+$E48+$E49+$E52) =0,0,(Q54   /(+$E44+$E46+$E48+$E49+$E52) )*100)</f>
        <v>22.0486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18000000</v>
      </c>
      <c r="C68" s="105">
        <f>SUM(C9:C15,C18:C24,C27:C30,C33,C36:C40,C43:C53,C56:C59,C62:C66)</f>
        <v>0</v>
      </c>
      <c r="D68" s="105"/>
      <c r="E68" s="105">
        <f t="shared" si="35"/>
        <v>18000000</v>
      </c>
      <c r="F68" s="106">
        <f t="shared" ref="F68:O68" si="43">SUM(F9:F15,F18:F24,F27:F30,F33,F36:F40,F43:F53,F56:F59,F62:F66)</f>
        <v>18000000</v>
      </c>
      <c r="G68" s="107">
        <f t="shared" si="43"/>
        <v>12640000</v>
      </c>
      <c r="H68" s="106">
        <f t="shared" si="43"/>
        <v>2117000</v>
      </c>
      <c r="I68" s="107">
        <f t="shared" si="43"/>
        <v>2124296</v>
      </c>
      <c r="J68" s="106">
        <f t="shared" si="43"/>
        <v>2558000</v>
      </c>
      <c r="K68" s="107">
        <f t="shared" si="43"/>
        <v>2683946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4675000</v>
      </c>
      <c r="Q68" s="107">
        <f t="shared" si="37"/>
        <v>4808242</v>
      </c>
      <c r="R68" s="61">
        <f t="shared" si="38"/>
        <v>20.831365139348136</v>
      </c>
      <c r="S68" s="62">
        <f t="shared" si="39"/>
        <v>26.345198597558912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25.972222222222225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26.712455555555554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8032000</v>
      </c>
      <c r="C70" s="93">
        <v>-7000</v>
      </c>
      <c r="D70" s="93"/>
      <c r="E70" s="93">
        <f>$B70      +$C70      +$D70</f>
        <v>8025000</v>
      </c>
      <c r="F70" s="94">
        <v>8025000</v>
      </c>
      <c r="G70" s="95">
        <v>6832000</v>
      </c>
      <c r="H70" s="94">
        <v>2515000</v>
      </c>
      <c r="I70" s="95">
        <v>2517320</v>
      </c>
      <c r="J70" s="94">
        <v>1898000</v>
      </c>
      <c r="K70" s="95">
        <v>2541310</v>
      </c>
      <c r="L70" s="94"/>
      <c r="M70" s="95"/>
      <c r="N70" s="94"/>
      <c r="O70" s="95"/>
      <c r="P70" s="94">
        <f>$H70      +$J70      +$L70      +$N70</f>
        <v>4413000</v>
      </c>
      <c r="Q70" s="95">
        <f>$I70      +$K70      +$M70      +$O70</f>
        <v>5058630</v>
      </c>
      <c r="R70" s="48">
        <f>IF(($H70      =0),0,((($J70      -$H70      )/$H70      )*100))</f>
        <v>-24.532803180914513</v>
      </c>
      <c r="S70" s="49">
        <f>IF(($I70      =0),0,((($K70      -$I70      )/$I70      )*100))</f>
        <v>0.95299763240271396</v>
      </c>
      <c r="T70" s="48">
        <f>IF(($E70      =0),0,(($P70      /$E70      )*100))</f>
        <v>54.990654205607484</v>
      </c>
      <c r="U70" s="50">
        <f>IF(($E70      =0),0,(($Q70      /$E70      )*100))</f>
        <v>63.03588785046729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8032000</v>
      </c>
      <c r="C72" s="102">
        <f>SUM(C70:C71)</f>
        <v>-7000</v>
      </c>
      <c r="D72" s="102"/>
      <c r="E72" s="102">
        <f>$B72      +$C72      +$D72</f>
        <v>8025000</v>
      </c>
      <c r="F72" s="103">
        <f t="shared" ref="F72:O72" si="44">SUM(F70:F71)</f>
        <v>8025000</v>
      </c>
      <c r="G72" s="104">
        <f t="shared" si="44"/>
        <v>6832000</v>
      </c>
      <c r="H72" s="103">
        <f t="shared" si="44"/>
        <v>2515000</v>
      </c>
      <c r="I72" s="104">
        <f t="shared" si="44"/>
        <v>2517320</v>
      </c>
      <c r="J72" s="103">
        <f t="shared" si="44"/>
        <v>1898000</v>
      </c>
      <c r="K72" s="104">
        <f t="shared" si="44"/>
        <v>2541310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4413000</v>
      </c>
      <c r="Q72" s="104">
        <f>$I72      +$K72      +$M72      +$O72</f>
        <v>5058630</v>
      </c>
      <c r="R72" s="57">
        <f>IF(($H72      =0),0,((($J72      -$H72      )/$H72      )*100))</f>
        <v>-24.532803180914513</v>
      </c>
      <c r="S72" s="58">
        <f>IF(($I72      =0),0,((($K72      -$I72      )/$I72      )*100))</f>
        <v>0.95299763240271396</v>
      </c>
      <c r="T72" s="57">
        <f>IF(($E70      =0),0,(($P70      /$E70      )*100))</f>
        <v>54.990654205607484</v>
      </c>
      <c r="U72" s="59">
        <f>IF($E70   =0,0,($Q70   /$E70 )*100)</f>
        <v>63.03588785046729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8032000</v>
      </c>
      <c r="C73" s="105">
        <f>SUM(C70:C71)</f>
        <v>-7000</v>
      </c>
      <c r="D73" s="105"/>
      <c r="E73" s="105">
        <f>$B73      +$C73      +$D73</f>
        <v>8025000</v>
      </c>
      <c r="F73" s="106">
        <f t="shared" ref="F73:O73" si="45">SUM(F70:F71)</f>
        <v>8025000</v>
      </c>
      <c r="G73" s="107">
        <f t="shared" si="45"/>
        <v>6832000</v>
      </c>
      <c r="H73" s="106">
        <f t="shared" si="45"/>
        <v>2515000</v>
      </c>
      <c r="I73" s="107">
        <f t="shared" si="45"/>
        <v>2517320</v>
      </c>
      <c r="J73" s="106">
        <f t="shared" si="45"/>
        <v>1898000</v>
      </c>
      <c r="K73" s="107">
        <f t="shared" si="45"/>
        <v>2541310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4413000</v>
      </c>
      <c r="Q73" s="107">
        <f>$I73      +$K73      +$M73      +$O73</f>
        <v>5058630</v>
      </c>
      <c r="R73" s="61">
        <f>IF(($H73      =0),0,((($J73      -$H73      )/$H73      )*100))</f>
        <v>-24.532803180914513</v>
      </c>
      <c r="S73" s="62">
        <f>IF(($I73      =0),0,((($K73      -$I73      )/$I73      )*100))</f>
        <v>0.95299763240271396</v>
      </c>
      <c r="T73" s="61">
        <f>IF(($E70      =0),0,(($P70      /$E70      )*100))</f>
        <v>54.990654205607484</v>
      </c>
      <c r="U73" s="65">
        <f>IF($E70   =0,0,($Q70   /$E70 )*100)</f>
        <v>63.03588785046729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26032000</v>
      </c>
      <c r="C74" s="105">
        <f>SUM(C9:C15,C18:C24,C27:C30,C33,C36:C40,C43:C53,C56:C59,C62:C66,C70:C71)</f>
        <v>-7000</v>
      </c>
      <c r="D74" s="105"/>
      <c r="E74" s="105">
        <f>$B74      +$C74      +$D74</f>
        <v>26025000</v>
      </c>
      <c r="F74" s="106">
        <f t="shared" ref="F74:O74" si="46">SUM(F9:F15,F18:F24,F27:F30,F33,F36:F40,F43:F53,F56:F59,F62:F66,F70:F71)</f>
        <v>26025000</v>
      </c>
      <c r="G74" s="107">
        <f t="shared" si="46"/>
        <v>19472000</v>
      </c>
      <c r="H74" s="106">
        <f t="shared" si="46"/>
        <v>4632000</v>
      </c>
      <c r="I74" s="107">
        <f t="shared" si="46"/>
        <v>4641616</v>
      </c>
      <c r="J74" s="106">
        <f t="shared" si="46"/>
        <v>4456000</v>
      </c>
      <c r="K74" s="107">
        <f t="shared" si="46"/>
        <v>5225256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9088000</v>
      </c>
      <c r="Q74" s="107">
        <f>$I74      +$K74      +$M74      +$O74</f>
        <v>9866872</v>
      </c>
      <c r="R74" s="61">
        <f>IF(($H74      =0),0,((($J74      -$H74      )/$H74      )*100))</f>
        <v>-3.7996545768566494</v>
      </c>
      <c r="S74" s="62">
        <f>IF(($I74      =0),0,((($K74      -$I74      )/$I74      )*100))</f>
        <v>12.574069031130538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34.920268972142168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37.913052833813644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5305000</v>
      </c>
      <c r="C87" s="119">
        <f t="shared" si="55"/>
        <v>1411000</v>
      </c>
      <c r="D87" s="119">
        <f t="shared" si="55"/>
        <v>0</v>
      </c>
      <c r="E87" s="119">
        <f t="shared" si="55"/>
        <v>6716000</v>
      </c>
      <c r="F87" s="119">
        <f t="shared" si="55"/>
        <v>0</v>
      </c>
      <c r="G87" s="119">
        <f t="shared" si="55"/>
        <v>0</v>
      </c>
      <c r="H87" s="119">
        <f t="shared" si="55"/>
        <v>177000</v>
      </c>
      <c r="I87" s="119">
        <f t="shared" si="55"/>
        <v>0</v>
      </c>
      <c r="J87" s="119">
        <f t="shared" si="55"/>
        <v>141000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318000</v>
      </c>
      <c r="Q87" s="120">
        <f t="shared" si="55"/>
        <v>0</v>
      </c>
      <c r="R87" s="85">
        <f t="shared" si="55"/>
        <v>-20.33898305084746</v>
      </c>
      <c r="S87" s="85">
        <f t="shared" si="55"/>
        <v>0</v>
      </c>
      <c r="T87" s="86">
        <f>IF(SUM($E88:$E96) =0,0,(P87   /SUM($E88:$E96) )*100)</f>
        <v>4.734961286480047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376000</v>
      </c>
      <c r="C91" s="93"/>
      <c r="D91" s="93"/>
      <c r="E91" s="93">
        <f t="shared" si="56"/>
        <v>376000</v>
      </c>
      <c r="F91" s="93">
        <v>0</v>
      </c>
      <c r="G91" s="93">
        <v>0</v>
      </c>
      <c r="H91" s="93">
        <v>177000</v>
      </c>
      <c r="I91" s="93"/>
      <c r="J91" s="93">
        <v>141000</v>
      </c>
      <c r="K91" s="93"/>
      <c r="L91" s="93"/>
      <c r="M91" s="93"/>
      <c r="N91" s="93"/>
      <c r="O91" s="93"/>
      <c r="P91" s="93">
        <f t="shared" si="57"/>
        <v>318000</v>
      </c>
      <c r="Q91" s="93">
        <f t="shared" si="58"/>
        <v>0</v>
      </c>
      <c r="R91" s="89">
        <f t="shared" si="59"/>
        <v>-20.33898305084746</v>
      </c>
      <c r="S91" s="89">
        <f t="shared" si="60"/>
        <v>0</v>
      </c>
      <c r="T91" s="89">
        <f t="shared" si="61"/>
        <v>84.574468085106375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2323000</v>
      </c>
      <c r="C93" s="93"/>
      <c r="D93" s="93"/>
      <c r="E93" s="93">
        <f t="shared" si="56"/>
        <v>2323000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2606000</v>
      </c>
      <c r="C94" s="93">
        <v>954000</v>
      </c>
      <c r="D94" s="93"/>
      <c r="E94" s="93">
        <f t="shared" si="56"/>
        <v>3560000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>
        <v>457000</v>
      </c>
      <c r="D96" s="122"/>
      <c r="E96" s="122">
        <f t="shared" si="56"/>
        <v>457000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5305000</v>
      </c>
      <c r="C114" s="128">
        <f t="shared" si="69"/>
        <v>1411000</v>
      </c>
      <c r="D114" s="128">
        <f t="shared" si="69"/>
        <v>0</v>
      </c>
      <c r="E114" s="128">
        <f t="shared" si="69"/>
        <v>6716000</v>
      </c>
      <c r="F114" s="128">
        <f t="shared" si="69"/>
        <v>0</v>
      </c>
      <c r="G114" s="128">
        <f t="shared" si="69"/>
        <v>0</v>
      </c>
      <c r="H114" s="128">
        <f t="shared" si="69"/>
        <v>177000</v>
      </c>
      <c r="I114" s="128">
        <f t="shared" si="69"/>
        <v>0</v>
      </c>
      <c r="J114" s="128">
        <f t="shared" si="69"/>
        <v>141000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318000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4.7349612864800474E-2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5305000</v>
      </c>
      <c r="C115" s="130">
        <f t="shared" ref="C115:Q115" si="70">C87</f>
        <v>1411000</v>
      </c>
      <c r="D115" s="130">
        <f t="shared" si="70"/>
        <v>0</v>
      </c>
      <c r="E115" s="130">
        <f t="shared" si="70"/>
        <v>6716000</v>
      </c>
      <c r="F115" s="130">
        <f t="shared" si="70"/>
        <v>0</v>
      </c>
      <c r="G115" s="130">
        <f t="shared" si="70"/>
        <v>0</v>
      </c>
      <c r="H115" s="130">
        <f t="shared" si="70"/>
        <v>177000</v>
      </c>
      <c r="I115" s="130">
        <f t="shared" si="70"/>
        <v>0</v>
      </c>
      <c r="J115" s="130">
        <f t="shared" si="70"/>
        <v>141000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318000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4.7349612864800474E-2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XHE2y3Rq0864oTHadPow/kmofWqOg9P5qLxaH9M8P2QX3NpAhf9dWgS3J5R55yvrwoqJYTBZVCy/nU+nBryXUw==" saltValue="G8dQdSXbfbc39c8hvWVW3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773000</v>
      </c>
      <c r="I10" s="95">
        <v>773127</v>
      </c>
      <c r="J10" s="94">
        <v>263000</v>
      </c>
      <c r="K10" s="95">
        <v>262976</v>
      </c>
      <c r="L10" s="94"/>
      <c r="M10" s="95"/>
      <c r="N10" s="94"/>
      <c r="O10" s="95"/>
      <c r="P10" s="94">
        <f t="shared" ref="P10:P16" si="1">$H10      +$J10      +$L10      +$N10</f>
        <v>1036000</v>
      </c>
      <c r="Q10" s="95">
        <f t="shared" ref="Q10:Q16" si="2">$I10      +$K10      +$M10      +$O10</f>
        <v>1036103</v>
      </c>
      <c r="R10" s="48">
        <f t="shared" ref="R10:R16" si="3">IF(($H10      =0),0,((($J10      -$H10      )/$H10      )*100))</f>
        <v>-65.976714100905568</v>
      </c>
      <c r="S10" s="49">
        <f t="shared" ref="S10:S16" si="4">IF(($I10      =0),0,((($K10      -$I10      )/$I10      )*100))</f>
        <v>-65.985407313416815</v>
      </c>
      <c r="T10" s="48">
        <f t="shared" ref="T10:T15" si="5">IF(($E10      =0),0,(($P10      /$E10      )*100))</f>
        <v>57.555555555555557</v>
      </c>
      <c r="U10" s="50">
        <f t="shared" ref="U10:U15" si="6">IF(($E10      =0),0,(($Q10      /$E10      )*100))</f>
        <v>57.561277777777775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1800000</v>
      </c>
      <c r="C16" s="96">
        <f>SUM(C9:C15)</f>
        <v>0</v>
      </c>
      <c r="D16" s="96"/>
      <c r="E16" s="96">
        <f t="shared" si="0"/>
        <v>1800000</v>
      </c>
      <c r="F16" s="97">
        <f t="shared" ref="F16:O16" si="7">SUM(F9:F15)</f>
        <v>1800000</v>
      </c>
      <c r="G16" s="98">
        <f t="shared" si="7"/>
        <v>1800000</v>
      </c>
      <c r="H16" s="97">
        <f t="shared" si="7"/>
        <v>773000</v>
      </c>
      <c r="I16" s="98">
        <f t="shared" si="7"/>
        <v>773127</v>
      </c>
      <c r="J16" s="97">
        <f t="shared" si="7"/>
        <v>263000</v>
      </c>
      <c r="K16" s="98">
        <f t="shared" si="7"/>
        <v>262976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1036000</v>
      </c>
      <c r="Q16" s="98">
        <f t="shared" si="2"/>
        <v>1036103</v>
      </c>
      <c r="R16" s="52">
        <f t="shared" si="3"/>
        <v>-65.976714100905568</v>
      </c>
      <c r="S16" s="53">
        <f t="shared" si="4"/>
        <v>-65.985407313416815</v>
      </c>
      <c r="T16" s="52">
        <f>IF((SUM($E9:$E13))=0,0,(P16/(SUM($E9:$E13))*100))</f>
        <v>57.555555555555557</v>
      </c>
      <c r="U16" s="54">
        <f>IF((SUM($E9:$E13))=0,0,(Q16/(SUM($E9:$E13))*100))</f>
        <v>57.561277777777775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1389000</v>
      </c>
      <c r="C33" s="93"/>
      <c r="D33" s="93"/>
      <c r="E33" s="93">
        <f>$B33      +$C33      +$D33</f>
        <v>1389000</v>
      </c>
      <c r="F33" s="94">
        <v>1389000</v>
      </c>
      <c r="G33" s="95">
        <v>973000</v>
      </c>
      <c r="H33" s="94">
        <v>348000</v>
      </c>
      <c r="I33" s="95">
        <v>748187</v>
      </c>
      <c r="J33" s="94">
        <v>625000</v>
      </c>
      <c r="K33" s="95">
        <v>640812</v>
      </c>
      <c r="L33" s="94"/>
      <c r="M33" s="95"/>
      <c r="N33" s="94"/>
      <c r="O33" s="95"/>
      <c r="P33" s="94">
        <f>$H33      +$J33      +$L33      +$N33</f>
        <v>973000</v>
      </c>
      <c r="Q33" s="95">
        <f>$I33      +$K33      +$M33      +$O33</f>
        <v>1388999</v>
      </c>
      <c r="R33" s="48">
        <f>IF(($H33      =0),0,((($J33      -$H33      )/$H33      )*100))</f>
        <v>79.597701149425291</v>
      </c>
      <c r="S33" s="49">
        <f>IF(($I33      =0),0,((($K33      -$I33      )/$I33      )*100))</f>
        <v>-14.351358684393073</v>
      </c>
      <c r="T33" s="48">
        <f>IF(($E33      =0),0,(($P33      /$E33      )*100))</f>
        <v>70.050395968322533</v>
      </c>
      <c r="U33" s="50">
        <f>IF(($E33      =0),0,(($Q33      /$E33      )*100))</f>
        <v>99.999928005759543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1389000</v>
      </c>
      <c r="C34" s="96">
        <f>C33</f>
        <v>0</v>
      </c>
      <c r="D34" s="96"/>
      <c r="E34" s="96">
        <f>$B34      +$C34      +$D34</f>
        <v>1389000</v>
      </c>
      <c r="F34" s="97">
        <f t="shared" ref="F34:O34" si="17">F33</f>
        <v>1389000</v>
      </c>
      <c r="G34" s="98">
        <f t="shared" si="17"/>
        <v>973000</v>
      </c>
      <c r="H34" s="97">
        <f t="shared" si="17"/>
        <v>348000</v>
      </c>
      <c r="I34" s="98">
        <f t="shared" si="17"/>
        <v>748187</v>
      </c>
      <c r="J34" s="97">
        <f t="shared" si="17"/>
        <v>625000</v>
      </c>
      <c r="K34" s="98">
        <f t="shared" si="17"/>
        <v>640812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973000</v>
      </c>
      <c r="Q34" s="98">
        <f>$I34      +$K34      +$M34      +$O34</f>
        <v>1388999</v>
      </c>
      <c r="R34" s="52">
        <f>IF(($H34      =0),0,((($J34      -$H34      )/$H34      )*100))</f>
        <v>79.597701149425291</v>
      </c>
      <c r="S34" s="53">
        <f>IF(($I34      =0),0,((($K34      -$I34      )/$I34      )*100))</f>
        <v>-14.351358684393073</v>
      </c>
      <c r="T34" s="52">
        <f>IF($E34   =0,0,($P34   /$E34   )*100)</f>
        <v>70.050395968322533</v>
      </c>
      <c r="U34" s="54">
        <f>IF($E34   =0,0,($Q34   /$E34   )*100)</f>
        <v>99.999928005759543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1851000</v>
      </c>
      <c r="C36" s="93"/>
      <c r="D36" s="93"/>
      <c r="E36" s="93">
        <f t="shared" ref="E36:E41" si="18">$B36      +$C36      +$D36</f>
        <v>1851000</v>
      </c>
      <c r="F36" s="94">
        <v>1851000</v>
      </c>
      <c r="G36" s="95">
        <v>1851000</v>
      </c>
      <c r="H36" s="94">
        <v>1000000</v>
      </c>
      <c r="I36" s="95"/>
      <c r="J36" s="94"/>
      <c r="K36" s="95">
        <v>249999</v>
      </c>
      <c r="L36" s="94"/>
      <c r="M36" s="95"/>
      <c r="N36" s="94"/>
      <c r="O36" s="95"/>
      <c r="P36" s="94">
        <f t="shared" ref="P36:P41" si="19">$H36      +$J36      +$L36      +$N36</f>
        <v>1000000</v>
      </c>
      <c r="Q36" s="95">
        <f t="shared" ref="Q36:Q41" si="20">$I36      +$K36      +$M36      +$O36</f>
        <v>249999</v>
      </c>
      <c r="R36" s="48">
        <f t="shared" ref="R36:R41" si="21">IF(($H36      =0),0,((($J36      -$H36      )/$H36      )*100))</f>
        <v>-100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54.024851431658561</v>
      </c>
      <c r="U36" s="50">
        <f t="shared" ref="U36:U40" si="24">IF(($E36      =0),0,(($Q36      /$E36      )*100))</f>
        <v>13.506158833063209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135000</v>
      </c>
      <c r="C37" s="93"/>
      <c r="D37" s="93"/>
      <c r="E37" s="93">
        <f t="shared" si="18"/>
        <v>135000</v>
      </c>
      <c r="F37" s="94">
        <v>135000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1986000</v>
      </c>
      <c r="C41" s="96">
        <f>SUM(C36:C40)</f>
        <v>0</v>
      </c>
      <c r="D41" s="96"/>
      <c r="E41" s="96">
        <f t="shared" si="18"/>
        <v>1986000</v>
      </c>
      <c r="F41" s="97">
        <f t="shared" ref="F41:O41" si="25">SUM(F36:F40)</f>
        <v>1986000</v>
      </c>
      <c r="G41" s="98">
        <f t="shared" si="25"/>
        <v>1851000</v>
      </c>
      <c r="H41" s="97">
        <f t="shared" si="25"/>
        <v>1000000</v>
      </c>
      <c r="I41" s="98">
        <f t="shared" si="25"/>
        <v>0</v>
      </c>
      <c r="J41" s="97">
        <f t="shared" si="25"/>
        <v>0</v>
      </c>
      <c r="K41" s="98">
        <f t="shared" si="25"/>
        <v>249999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1000000</v>
      </c>
      <c r="Q41" s="98">
        <f t="shared" si="20"/>
        <v>249999</v>
      </c>
      <c r="R41" s="52">
        <f t="shared" si="21"/>
        <v>-100</v>
      </c>
      <c r="S41" s="53">
        <f t="shared" si="22"/>
        <v>0</v>
      </c>
      <c r="T41" s="52">
        <f>IF((+$E36+$E39) =0,0,(P41   /(+$E36+$E39) )*100)</f>
        <v>54.024851431658561</v>
      </c>
      <c r="U41" s="54">
        <f>IF((+$E36+$E39) =0,0,(Q41   /(+$E36+$E39) )*100)</f>
        <v>13.506158833063209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5175000</v>
      </c>
      <c r="C68" s="105">
        <f>SUM(C9:C15,C18:C24,C27:C30,C33,C36:C40,C43:C53,C56:C59,C62:C66)</f>
        <v>0</v>
      </c>
      <c r="D68" s="105"/>
      <c r="E68" s="105">
        <f t="shared" si="35"/>
        <v>5175000</v>
      </c>
      <c r="F68" s="106">
        <f t="shared" ref="F68:O68" si="43">SUM(F9:F15,F18:F24,F27:F30,F33,F36:F40,F43:F53,F56:F59,F62:F66)</f>
        <v>5175000</v>
      </c>
      <c r="G68" s="107">
        <f t="shared" si="43"/>
        <v>4624000</v>
      </c>
      <c r="H68" s="106">
        <f t="shared" si="43"/>
        <v>2121000</v>
      </c>
      <c r="I68" s="107">
        <f t="shared" si="43"/>
        <v>1521314</v>
      </c>
      <c r="J68" s="106">
        <f t="shared" si="43"/>
        <v>888000</v>
      </c>
      <c r="K68" s="107">
        <f t="shared" si="43"/>
        <v>1153787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3009000</v>
      </c>
      <c r="Q68" s="107">
        <f t="shared" si="37"/>
        <v>2675101</v>
      </c>
      <c r="R68" s="61">
        <f t="shared" si="38"/>
        <v>-58.132956152758133</v>
      </c>
      <c r="S68" s="62">
        <f t="shared" si="39"/>
        <v>-24.158523486933007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59.702380952380949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53.077400793650796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24210000</v>
      </c>
      <c r="C70" s="93">
        <v>-74000</v>
      </c>
      <c r="D70" s="93"/>
      <c r="E70" s="93">
        <f>$B70      +$C70      +$D70</f>
        <v>24136000</v>
      </c>
      <c r="F70" s="94">
        <v>24136000</v>
      </c>
      <c r="G70" s="95">
        <v>20914000</v>
      </c>
      <c r="H70" s="94">
        <v>1966000</v>
      </c>
      <c r="I70" s="95">
        <v>2120766</v>
      </c>
      <c r="J70" s="94">
        <v>7886000</v>
      </c>
      <c r="K70" s="95">
        <v>8069499</v>
      </c>
      <c r="L70" s="94"/>
      <c r="M70" s="95"/>
      <c r="N70" s="94"/>
      <c r="O70" s="95"/>
      <c r="P70" s="94">
        <f>$H70      +$J70      +$L70      +$N70</f>
        <v>9852000</v>
      </c>
      <c r="Q70" s="95">
        <f>$I70      +$K70      +$M70      +$O70</f>
        <v>10190265</v>
      </c>
      <c r="R70" s="48">
        <f>IF(($H70      =0),0,((($J70      -$H70      )/$H70      )*100))</f>
        <v>301.11902339776196</v>
      </c>
      <c r="S70" s="49">
        <f>IF(($I70      =0),0,((($K70      -$I70      )/$I70      )*100))</f>
        <v>280.49926300214167</v>
      </c>
      <c r="T70" s="48">
        <f>IF(($E70      =0),0,(($P70      /$E70      )*100))</f>
        <v>40.818694066953924</v>
      </c>
      <c r="U70" s="50">
        <f>IF(($E70      =0),0,(($Q70      /$E70      )*100))</f>
        <v>42.220189758037783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24210000</v>
      </c>
      <c r="C72" s="102">
        <f>SUM(C70:C71)</f>
        <v>-74000</v>
      </c>
      <c r="D72" s="102"/>
      <c r="E72" s="102">
        <f>$B72      +$C72      +$D72</f>
        <v>24136000</v>
      </c>
      <c r="F72" s="103">
        <f t="shared" ref="F72:O72" si="44">SUM(F70:F71)</f>
        <v>24136000</v>
      </c>
      <c r="G72" s="104">
        <f t="shared" si="44"/>
        <v>20914000</v>
      </c>
      <c r="H72" s="103">
        <f t="shared" si="44"/>
        <v>1966000</v>
      </c>
      <c r="I72" s="104">
        <f t="shared" si="44"/>
        <v>2120766</v>
      </c>
      <c r="J72" s="103">
        <f t="shared" si="44"/>
        <v>7886000</v>
      </c>
      <c r="K72" s="104">
        <f t="shared" si="44"/>
        <v>8069499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9852000</v>
      </c>
      <c r="Q72" s="104">
        <f>$I72      +$K72      +$M72      +$O72</f>
        <v>10190265</v>
      </c>
      <c r="R72" s="57">
        <f>IF(($H72      =0),0,((($J72      -$H72      )/$H72      )*100))</f>
        <v>301.11902339776196</v>
      </c>
      <c r="S72" s="58">
        <f>IF(($I72      =0),0,((($K72      -$I72      )/$I72      )*100))</f>
        <v>280.49926300214167</v>
      </c>
      <c r="T72" s="57">
        <f>IF(($E70      =0),0,(($P70      /$E70      )*100))</f>
        <v>40.818694066953924</v>
      </c>
      <c r="U72" s="59">
        <f>IF($E70   =0,0,($Q70   /$E70 )*100)</f>
        <v>42.220189758037783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24210000</v>
      </c>
      <c r="C73" s="105">
        <f>SUM(C70:C71)</f>
        <v>-74000</v>
      </c>
      <c r="D73" s="105"/>
      <c r="E73" s="105">
        <f>$B73      +$C73      +$D73</f>
        <v>24136000</v>
      </c>
      <c r="F73" s="106">
        <f t="shared" ref="F73:O73" si="45">SUM(F70:F71)</f>
        <v>24136000</v>
      </c>
      <c r="G73" s="107">
        <f t="shared" si="45"/>
        <v>20914000</v>
      </c>
      <c r="H73" s="106">
        <f t="shared" si="45"/>
        <v>1966000</v>
      </c>
      <c r="I73" s="107">
        <f t="shared" si="45"/>
        <v>2120766</v>
      </c>
      <c r="J73" s="106">
        <f t="shared" si="45"/>
        <v>7886000</v>
      </c>
      <c r="K73" s="107">
        <f t="shared" si="45"/>
        <v>8069499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9852000</v>
      </c>
      <c r="Q73" s="107">
        <f>$I73      +$K73      +$M73      +$O73</f>
        <v>10190265</v>
      </c>
      <c r="R73" s="61">
        <f>IF(($H73      =0),0,((($J73      -$H73      )/$H73      )*100))</f>
        <v>301.11902339776196</v>
      </c>
      <c r="S73" s="62">
        <f>IF(($I73      =0),0,((($K73      -$I73      )/$I73      )*100))</f>
        <v>280.49926300214167</v>
      </c>
      <c r="T73" s="61">
        <f>IF(($E70      =0),0,(($P70      /$E70      )*100))</f>
        <v>40.818694066953924</v>
      </c>
      <c r="U73" s="65">
        <f>IF($E70   =0,0,($Q70   /$E70 )*100)</f>
        <v>42.220189758037783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29385000</v>
      </c>
      <c r="C74" s="105">
        <f>SUM(C9:C15,C18:C24,C27:C30,C33,C36:C40,C43:C53,C56:C59,C62:C66,C70:C71)</f>
        <v>-74000</v>
      </c>
      <c r="D74" s="105"/>
      <c r="E74" s="105">
        <f>$B74      +$C74      +$D74</f>
        <v>29311000</v>
      </c>
      <c r="F74" s="106">
        <f t="shared" ref="F74:O74" si="46">SUM(F9:F15,F18:F24,F27:F30,F33,F36:F40,F43:F53,F56:F59,F62:F66,F70:F71)</f>
        <v>29311000</v>
      </c>
      <c r="G74" s="107">
        <f t="shared" si="46"/>
        <v>25538000</v>
      </c>
      <c r="H74" s="106">
        <f t="shared" si="46"/>
        <v>4087000</v>
      </c>
      <c r="I74" s="107">
        <f t="shared" si="46"/>
        <v>3642080</v>
      </c>
      <c r="J74" s="106">
        <f t="shared" si="46"/>
        <v>8774000</v>
      </c>
      <c r="K74" s="107">
        <f t="shared" si="46"/>
        <v>9223286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12861000</v>
      </c>
      <c r="Q74" s="107">
        <f>$I74      +$K74      +$M74      +$O74</f>
        <v>12865366</v>
      </c>
      <c r="R74" s="61">
        <f>IF(($H74      =0),0,((($J74      -$H74      )/$H74      )*100))</f>
        <v>114.68069488622461</v>
      </c>
      <c r="S74" s="62">
        <f>IF(($I74      =0),0,((($K74      -$I74      )/$I74      )*100))</f>
        <v>153.24226815446119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44.080751302440362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44.095715656704144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21671000</v>
      </c>
      <c r="C87" s="119">
        <f t="shared" si="55"/>
        <v>3893000</v>
      </c>
      <c r="D87" s="119">
        <f t="shared" si="55"/>
        <v>0</v>
      </c>
      <c r="E87" s="119">
        <f t="shared" si="55"/>
        <v>25564000</v>
      </c>
      <c r="F87" s="119">
        <f t="shared" si="55"/>
        <v>0</v>
      </c>
      <c r="G87" s="119">
        <f t="shared" si="55"/>
        <v>0</v>
      </c>
      <c r="H87" s="119">
        <f t="shared" si="55"/>
        <v>7390000</v>
      </c>
      <c r="I87" s="119">
        <f t="shared" si="55"/>
        <v>0</v>
      </c>
      <c r="J87" s="119">
        <f t="shared" si="55"/>
        <v>1954000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9344000</v>
      </c>
      <c r="Q87" s="120">
        <f t="shared" si="55"/>
        <v>0</v>
      </c>
      <c r="R87" s="85">
        <f t="shared" si="55"/>
        <v>-73.558863328822738</v>
      </c>
      <c r="S87" s="85">
        <f t="shared" si="55"/>
        <v>0</v>
      </c>
      <c r="T87" s="86">
        <f>IF(SUM($E88:$E96) =0,0,(P87   /SUM($E88:$E96) )*100)</f>
        <v>36.55140040682209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7026000</v>
      </c>
      <c r="C91" s="93">
        <v>1893000</v>
      </c>
      <c r="D91" s="93"/>
      <c r="E91" s="93">
        <f t="shared" si="56"/>
        <v>8919000</v>
      </c>
      <c r="F91" s="93">
        <v>0</v>
      </c>
      <c r="G91" s="93">
        <v>0</v>
      </c>
      <c r="H91" s="93">
        <v>7390000</v>
      </c>
      <c r="I91" s="93"/>
      <c r="J91" s="93">
        <v>1954000</v>
      </c>
      <c r="K91" s="93"/>
      <c r="L91" s="93"/>
      <c r="M91" s="93"/>
      <c r="N91" s="93"/>
      <c r="O91" s="93"/>
      <c r="P91" s="93">
        <f t="shared" si="57"/>
        <v>9344000</v>
      </c>
      <c r="Q91" s="93">
        <f t="shared" si="58"/>
        <v>0</v>
      </c>
      <c r="R91" s="89">
        <f t="shared" si="59"/>
        <v>-73.558863328822738</v>
      </c>
      <c r="S91" s="89">
        <f t="shared" si="60"/>
        <v>0</v>
      </c>
      <c r="T91" s="89">
        <f t="shared" si="61"/>
        <v>104.7651081959861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10401000</v>
      </c>
      <c r="C93" s="93"/>
      <c r="D93" s="93"/>
      <c r="E93" s="93">
        <f t="shared" si="56"/>
        <v>10401000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4244000</v>
      </c>
      <c r="C94" s="93">
        <v>400000</v>
      </c>
      <c r="D94" s="93"/>
      <c r="E94" s="93">
        <f t="shared" si="56"/>
        <v>4644000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>
        <v>1600000</v>
      </c>
      <c r="D96" s="122"/>
      <c r="E96" s="122">
        <f t="shared" si="56"/>
        <v>1600000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21671000</v>
      </c>
      <c r="C114" s="128">
        <f t="shared" si="69"/>
        <v>3893000</v>
      </c>
      <c r="D114" s="128">
        <f t="shared" si="69"/>
        <v>0</v>
      </c>
      <c r="E114" s="128">
        <f t="shared" si="69"/>
        <v>25564000</v>
      </c>
      <c r="F114" s="128">
        <f t="shared" si="69"/>
        <v>0</v>
      </c>
      <c r="G114" s="128">
        <f t="shared" si="69"/>
        <v>0</v>
      </c>
      <c r="H114" s="128">
        <f t="shared" si="69"/>
        <v>7390000</v>
      </c>
      <c r="I114" s="128">
        <f t="shared" si="69"/>
        <v>0</v>
      </c>
      <c r="J114" s="128">
        <f t="shared" si="69"/>
        <v>1954000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9344000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0.36551400406822093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21671000</v>
      </c>
      <c r="C115" s="130">
        <f t="shared" ref="C115:Q115" si="70">C87</f>
        <v>3893000</v>
      </c>
      <c r="D115" s="130">
        <f t="shared" si="70"/>
        <v>0</v>
      </c>
      <c r="E115" s="130">
        <f t="shared" si="70"/>
        <v>25564000</v>
      </c>
      <c r="F115" s="130">
        <f t="shared" si="70"/>
        <v>0</v>
      </c>
      <c r="G115" s="130">
        <f t="shared" si="70"/>
        <v>0</v>
      </c>
      <c r="H115" s="130">
        <f t="shared" si="70"/>
        <v>7390000</v>
      </c>
      <c r="I115" s="130">
        <f t="shared" si="70"/>
        <v>0</v>
      </c>
      <c r="J115" s="130">
        <f t="shared" si="70"/>
        <v>1954000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9344000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0.36551400406822093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udSTa7LRQUt2ym1pE+/0J/oq0+bFztAqEWWefb46D3l36u2O4XfPrXbT0sJ9ZTAX8/dCiXM42WhEG/OMk6o46g==" saltValue="c8jQHQJ9wgxk9PeP061IS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141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2000000</v>
      </c>
      <c r="C10" s="93"/>
      <c r="D10" s="93"/>
      <c r="E10" s="93">
        <f t="shared" ref="E10:E16" si="0">$B10      +$C10      +$D10</f>
        <v>2000000</v>
      </c>
      <c r="F10" s="94">
        <v>2000000</v>
      </c>
      <c r="G10" s="95">
        <v>2000000</v>
      </c>
      <c r="H10" s="94">
        <v>808000</v>
      </c>
      <c r="I10" s="95">
        <v>840288</v>
      </c>
      <c r="J10" s="94">
        <v>435000</v>
      </c>
      <c r="K10" s="95">
        <v>327505</v>
      </c>
      <c r="L10" s="94"/>
      <c r="M10" s="95"/>
      <c r="N10" s="94"/>
      <c r="O10" s="95"/>
      <c r="P10" s="94">
        <f t="shared" ref="P10:P16" si="1">$H10      +$J10      +$L10      +$N10</f>
        <v>1243000</v>
      </c>
      <c r="Q10" s="95">
        <f t="shared" ref="Q10:Q16" si="2">$I10      +$K10      +$M10      +$O10</f>
        <v>1167793</v>
      </c>
      <c r="R10" s="48">
        <f t="shared" ref="R10:R16" si="3">IF(($H10      =0),0,((($J10      -$H10      )/$H10      )*100))</f>
        <v>-46.163366336633665</v>
      </c>
      <c r="S10" s="49">
        <f t="shared" ref="S10:S16" si="4">IF(($I10      =0),0,((($K10      -$I10      )/$I10      )*100))</f>
        <v>-61.024672493240416</v>
      </c>
      <c r="T10" s="48">
        <f t="shared" ref="T10:T15" si="5">IF(($E10      =0),0,(($P10      /$E10      )*100))</f>
        <v>62.150000000000006</v>
      </c>
      <c r="U10" s="50">
        <f t="shared" ref="U10:U15" si="6">IF(($E10      =0),0,(($Q10      /$E10      )*100))</f>
        <v>58.389650000000003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2000000</v>
      </c>
      <c r="C16" s="96">
        <f>SUM(C9:C15)</f>
        <v>0</v>
      </c>
      <c r="D16" s="96"/>
      <c r="E16" s="96">
        <f t="shared" si="0"/>
        <v>2000000</v>
      </c>
      <c r="F16" s="97">
        <f t="shared" ref="F16:O16" si="7">SUM(F9:F15)</f>
        <v>2000000</v>
      </c>
      <c r="G16" s="98">
        <f t="shared" si="7"/>
        <v>2000000</v>
      </c>
      <c r="H16" s="97">
        <f t="shared" si="7"/>
        <v>808000</v>
      </c>
      <c r="I16" s="98">
        <f t="shared" si="7"/>
        <v>840288</v>
      </c>
      <c r="J16" s="97">
        <f t="shared" si="7"/>
        <v>435000</v>
      </c>
      <c r="K16" s="98">
        <f t="shared" si="7"/>
        <v>327505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1243000</v>
      </c>
      <c r="Q16" s="98">
        <f t="shared" si="2"/>
        <v>1167793</v>
      </c>
      <c r="R16" s="52">
        <f t="shared" si="3"/>
        <v>-46.163366336633665</v>
      </c>
      <c r="S16" s="53">
        <f t="shared" si="4"/>
        <v>-61.024672493240416</v>
      </c>
      <c r="T16" s="52">
        <f>IF((SUM($E9:$E13))=0,0,(P16/(SUM($E9:$E13))*100))</f>
        <v>62.150000000000006</v>
      </c>
      <c r="U16" s="54">
        <f>IF((SUM($E9:$E13))=0,0,(Q16/(SUM($E9:$E13))*100))</f>
        <v>58.389650000000003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1226000</v>
      </c>
      <c r="C33" s="93"/>
      <c r="D33" s="93"/>
      <c r="E33" s="93">
        <f>$B33      +$C33      +$D33</f>
        <v>1226000</v>
      </c>
      <c r="F33" s="94">
        <v>1226000</v>
      </c>
      <c r="G33" s="95">
        <v>859000</v>
      </c>
      <c r="H33" s="94">
        <v>210000</v>
      </c>
      <c r="I33" s="95">
        <v>329170</v>
      </c>
      <c r="J33" s="94">
        <v>399000</v>
      </c>
      <c r="K33" s="95">
        <v>405269</v>
      </c>
      <c r="L33" s="94"/>
      <c r="M33" s="95"/>
      <c r="N33" s="94"/>
      <c r="O33" s="95"/>
      <c r="P33" s="94">
        <f>$H33      +$J33      +$L33      +$N33</f>
        <v>609000</v>
      </c>
      <c r="Q33" s="95">
        <f>$I33      +$K33      +$M33      +$O33</f>
        <v>734439</v>
      </c>
      <c r="R33" s="48">
        <f>IF(($H33      =0),0,((($J33      -$H33      )/$H33      )*100))</f>
        <v>90</v>
      </c>
      <c r="S33" s="49">
        <f>IF(($I33      =0),0,((($K33      -$I33      )/$I33      )*100))</f>
        <v>23.118449433423461</v>
      </c>
      <c r="T33" s="48">
        <f>IF(($E33      =0),0,(($P33      /$E33      )*100))</f>
        <v>49.673735725938009</v>
      </c>
      <c r="U33" s="50">
        <f>IF(($E33      =0),0,(($Q33      /$E33      )*100))</f>
        <v>59.9053017944535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1226000</v>
      </c>
      <c r="C34" s="96">
        <f>C33</f>
        <v>0</v>
      </c>
      <c r="D34" s="96"/>
      <c r="E34" s="96">
        <f>$B34      +$C34      +$D34</f>
        <v>1226000</v>
      </c>
      <c r="F34" s="97">
        <f t="shared" ref="F34:O34" si="17">F33</f>
        <v>1226000</v>
      </c>
      <c r="G34" s="98">
        <f t="shared" si="17"/>
        <v>859000</v>
      </c>
      <c r="H34" s="97">
        <f t="shared" si="17"/>
        <v>210000</v>
      </c>
      <c r="I34" s="98">
        <f t="shared" si="17"/>
        <v>329170</v>
      </c>
      <c r="J34" s="97">
        <f t="shared" si="17"/>
        <v>399000</v>
      </c>
      <c r="K34" s="98">
        <f t="shared" si="17"/>
        <v>405269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609000</v>
      </c>
      <c r="Q34" s="98">
        <f>$I34      +$K34      +$M34      +$O34</f>
        <v>734439</v>
      </c>
      <c r="R34" s="52">
        <f>IF(($H34      =0),0,((($J34      -$H34      )/$H34      )*100))</f>
        <v>90</v>
      </c>
      <c r="S34" s="53">
        <f>IF(($I34      =0),0,((($K34      -$I34      )/$I34      )*100))</f>
        <v>23.118449433423461</v>
      </c>
      <c r="T34" s="52">
        <f>IF($E34   =0,0,($P34   /$E34   )*100)</f>
        <v>49.673735725938009</v>
      </c>
      <c r="U34" s="54">
        <f>IF($E34   =0,0,($Q34   /$E34   )*100)</f>
        <v>59.9053017944535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7310000</v>
      </c>
      <c r="C36" s="93"/>
      <c r="D36" s="93"/>
      <c r="E36" s="93">
        <f t="shared" ref="E36:E41" si="18">$B36      +$C36      +$D36</f>
        <v>7310000</v>
      </c>
      <c r="F36" s="94">
        <v>5310000</v>
      </c>
      <c r="G36" s="95">
        <v>3310000</v>
      </c>
      <c r="H36" s="94"/>
      <c r="I36" s="95"/>
      <c r="J36" s="94">
        <v>2597000</v>
      </c>
      <c r="K36" s="95">
        <v>2596830</v>
      </c>
      <c r="L36" s="94"/>
      <c r="M36" s="95"/>
      <c r="N36" s="94"/>
      <c r="O36" s="95"/>
      <c r="P36" s="94">
        <f t="shared" ref="P36:P41" si="19">$H36      +$J36      +$L36      +$N36</f>
        <v>2597000</v>
      </c>
      <c r="Q36" s="95">
        <f t="shared" ref="Q36:Q41" si="20">$I36      +$K36      +$M36      +$O36</f>
        <v>2596830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35.526675786593707</v>
      </c>
      <c r="U36" s="50">
        <f t="shared" ref="U36:U40" si="24">IF(($E36      =0),0,(($Q36      /$E36      )*100))</f>
        <v>35.52435020519836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7310000</v>
      </c>
      <c r="C41" s="96">
        <f>SUM(C36:C40)</f>
        <v>0</v>
      </c>
      <c r="D41" s="96"/>
      <c r="E41" s="96">
        <f t="shared" si="18"/>
        <v>7310000</v>
      </c>
      <c r="F41" s="97">
        <f t="shared" ref="F41:O41" si="25">SUM(F36:F40)</f>
        <v>5310000</v>
      </c>
      <c r="G41" s="98">
        <f t="shared" si="25"/>
        <v>3310000</v>
      </c>
      <c r="H41" s="97">
        <f t="shared" si="25"/>
        <v>0</v>
      </c>
      <c r="I41" s="98">
        <f t="shared" si="25"/>
        <v>0</v>
      </c>
      <c r="J41" s="97">
        <f t="shared" si="25"/>
        <v>2597000</v>
      </c>
      <c r="K41" s="98">
        <f t="shared" si="25"/>
        <v>2596830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2597000</v>
      </c>
      <c r="Q41" s="98">
        <f t="shared" si="20"/>
        <v>2596830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35.526675786593707</v>
      </c>
      <c r="U41" s="54">
        <f>IF((+$E36+$E39) =0,0,(Q41   /(+$E36+$E39) )*100)</f>
        <v>35.52435020519836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10536000</v>
      </c>
      <c r="C68" s="105">
        <f>SUM(C9:C15,C18:C24,C27:C30,C33,C36:C40,C43:C53,C56:C59,C62:C66)</f>
        <v>0</v>
      </c>
      <c r="D68" s="105"/>
      <c r="E68" s="105">
        <f t="shared" si="35"/>
        <v>10536000</v>
      </c>
      <c r="F68" s="106">
        <f t="shared" ref="F68:O68" si="43">SUM(F9:F15,F18:F24,F27:F30,F33,F36:F40,F43:F53,F56:F59,F62:F66)</f>
        <v>8536000</v>
      </c>
      <c r="G68" s="107">
        <f t="shared" si="43"/>
        <v>6169000</v>
      </c>
      <c r="H68" s="106">
        <f t="shared" si="43"/>
        <v>1018000</v>
      </c>
      <c r="I68" s="107">
        <f t="shared" si="43"/>
        <v>1169458</v>
      </c>
      <c r="J68" s="106">
        <f t="shared" si="43"/>
        <v>3431000</v>
      </c>
      <c r="K68" s="107">
        <f t="shared" si="43"/>
        <v>3329604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4449000</v>
      </c>
      <c r="Q68" s="107">
        <f t="shared" si="37"/>
        <v>4499062</v>
      </c>
      <c r="R68" s="61">
        <f t="shared" si="38"/>
        <v>237.03339882121804</v>
      </c>
      <c r="S68" s="62">
        <f t="shared" si="39"/>
        <v>184.71343135024944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42.226651480637813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42.701803340926347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15643000</v>
      </c>
      <c r="C70" s="93">
        <v>-12000</v>
      </c>
      <c r="D70" s="93"/>
      <c r="E70" s="93">
        <f>$B70      +$C70      +$D70</f>
        <v>15631000</v>
      </c>
      <c r="F70" s="94">
        <v>15631000</v>
      </c>
      <c r="G70" s="95">
        <v>13743000</v>
      </c>
      <c r="H70" s="94">
        <v>12432000</v>
      </c>
      <c r="I70" s="95">
        <v>12431758</v>
      </c>
      <c r="J70" s="94">
        <v>1311000</v>
      </c>
      <c r="K70" s="95">
        <v>2907816</v>
      </c>
      <c r="L70" s="94"/>
      <c r="M70" s="95"/>
      <c r="N70" s="94"/>
      <c r="O70" s="95"/>
      <c r="P70" s="94">
        <f>$H70      +$J70      +$L70      +$N70</f>
        <v>13743000</v>
      </c>
      <c r="Q70" s="95">
        <f>$I70      +$K70      +$M70      +$O70</f>
        <v>15339574</v>
      </c>
      <c r="R70" s="48">
        <f>IF(($H70      =0),0,((($J70      -$H70      )/$H70      )*100))</f>
        <v>-89.454633204633211</v>
      </c>
      <c r="S70" s="49">
        <f>IF(($I70      =0),0,((($K70      -$I70      )/$I70      )*100))</f>
        <v>-76.60977634860653</v>
      </c>
      <c r="T70" s="48">
        <f>IF(($E70      =0),0,(($P70      /$E70      )*100))</f>
        <v>87.921438167743588</v>
      </c>
      <c r="U70" s="50">
        <f>IF(($E70      =0),0,(($Q70      /$E70      )*100))</f>
        <v>98.135589533619097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15643000</v>
      </c>
      <c r="C72" s="102">
        <f>SUM(C70:C71)</f>
        <v>-12000</v>
      </c>
      <c r="D72" s="102"/>
      <c r="E72" s="102">
        <f>$B72      +$C72      +$D72</f>
        <v>15631000</v>
      </c>
      <c r="F72" s="103">
        <f t="shared" ref="F72:O72" si="44">SUM(F70:F71)</f>
        <v>15631000</v>
      </c>
      <c r="G72" s="104">
        <f t="shared" si="44"/>
        <v>13743000</v>
      </c>
      <c r="H72" s="103">
        <f t="shared" si="44"/>
        <v>12432000</v>
      </c>
      <c r="I72" s="104">
        <f t="shared" si="44"/>
        <v>12431758</v>
      </c>
      <c r="J72" s="103">
        <f t="shared" si="44"/>
        <v>1311000</v>
      </c>
      <c r="K72" s="104">
        <f t="shared" si="44"/>
        <v>2907816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13743000</v>
      </c>
      <c r="Q72" s="104">
        <f>$I72      +$K72      +$M72      +$O72</f>
        <v>15339574</v>
      </c>
      <c r="R72" s="57">
        <f>IF(($H72      =0),0,((($J72      -$H72      )/$H72      )*100))</f>
        <v>-89.454633204633211</v>
      </c>
      <c r="S72" s="58">
        <f>IF(($I72      =0),0,((($K72      -$I72      )/$I72      )*100))</f>
        <v>-76.60977634860653</v>
      </c>
      <c r="T72" s="57">
        <f>IF(($E70      =0),0,(($P70      /$E70      )*100))</f>
        <v>87.921438167743588</v>
      </c>
      <c r="U72" s="59">
        <f>IF($E70   =0,0,($Q70   /$E70 )*100)</f>
        <v>98.135589533619097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15643000</v>
      </c>
      <c r="C73" s="105">
        <f>SUM(C70:C71)</f>
        <v>-12000</v>
      </c>
      <c r="D73" s="105"/>
      <c r="E73" s="105">
        <f>$B73      +$C73      +$D73</f>
        <v>15631000</v>
      </c>
      <c r="F73" s="106">
        <f t="shared" ref="F73:O73" si="45">SUM(F70:F71)</f>
        <v>15631000</v>
      </c>
      <c r="G73" s="107">
        <f t="shared" si="45"/>
        <v>13743000</v>
      </c>
      <c r="H73" s="106">
        <f t="shared" si="45"/>
        <v>12432000</v>
      </c>
      <c r="I73" s="107">
        <f t="shared" si="45"/>
        <v>12431758</v>
      </c>
      <c r="J73" s="106">
        <f t="shared" si="45"/>
        <v>1311000</v>
      </c>
      <c r="K73" s="107">
        <f t="shared" si="45"/>
        <v>2907816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13743000</v>
      </c>
      <c r="Q73" s="107">
        <f>$I73      +$K73      +$M73      +$O73</f>
        <v>15339574</v>
      </c>
      <c r="R73" s="61">
        <f>IF(($H73      =0),0,((($J73      -$H73      )/$H73      )*100))</f>
        <v>-89.454633204633211</v>
      </c>
      <c r="S73" s="62">
        <f>IF(($I73      =0),0,((($K73      -$I73      )/$I73      )*100))</f>
        <v>-76.60977634860653</v>
      </c>
      <c r="T73" s="61">
        <f>IF(($E70      =0),0,(($P70      /$E70      )*100))</f>
        <v>87.921438167743588</v>
      </c>
      <c r="U73" s="65">
        <f>IF($E70   =0,0,($Q70   /$E70 )*100)</f>
        <v>98.135589533619097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26179000</v>
      </c>
      <c r="C74" s="105">
        <f>SUM(C9:C15,C18:C24,C27:C30,C33,C36:C40,C43:C53,C56:C59,C62:C66,C70:C71)</f>
        <v>-12000</v>
      </c>
      <c r="D74" s="105"/>
      <c r="E74" s="105">
        <f>$B74      +$C74      +$D74</f>
        <v>26167000</v>
      </c>
      <c r="F74" s="106">
        <f t="shared" ref="F74:O74" si="46">SUM(F9:F15,F18:F24,F27:F30,F33,F36:F40,F43:F53,F56:F59,F62:F66,F70:F71)</f>
        <v>24167000</v>
      </c>
      <c r="G74" s="107">
        <f t="shared" si="46"/>
        <v>19912000</v>
      </c>
      <c r="H74" s="106">
        <f t="shared" si="46"/>
        <v>13450000</v>
      </c>
      <c r="I74" s="107">
        <f t="shared" si="46"/>
        <v>13601216</v>
      </c>
      <c r="J74" s="106">
        <f t="shared" si="46"/>
        <v>4742000</v>
      </c>
      <c r="K74" s="107">
        <f t="shared" si="46"/>
        <v>6237420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18192000</v>
      </c>
      <c r="Q74" s="107">
        <f>$I74      +$K74      +$M74      +$O74</f>
        <v>19838636</v>
      </c>
      <c r="R74" s="61">
        <f>IF(($H74      =0),0,((($J74      -$H74      )/$H74      )*100))</f>
        <v>-64.74349442379183</v>
      </c>
      <c r="S74" s="62">
        <f>IF(($I74      =0),0,((($K74      -$I74      )/$I74      )*100))</f>
        <v>-54.140718006390017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69.522681239729437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75.815477509840633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17287000</v>
      </c>
      <c r="C87" s="119">
        <f t="shared" si="55"/>
        <v>5777000</v>
      </c>
      <c r="D87" s="119">
        <f t="shared" si="55"/>
        <v>0</v>
      </c>
      <c r="E87" s="119">
        <f t="shared" si="55"/>
        <v>23064000</v>
      </c>
      <c r="F87" s="119">
        <f t="shared" si="55"/>
        <v>0</v>
      </c>
      <c r="G87" s="119">
        <f t="shared" si="55"/>
        <v>0</v>
      </c>
      <c r="H87" s="119">
        <f t="shared" si="55"/>
        <v>6017000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6017000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26.088276101283387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5401000</v>
      </c>
      <c r="C91" s="93">
        <v>1000</v>
      </c>
      <c r="D91" s="93"/>
      <c r="E91" s="93">
        <f t="shared" si="56"/>
        <v>5402000</v>
      </c>
      <c r="F91" s="93">
        <v>0</v>
      </c>
      <c r="G91" s="93">
        <v>0</v>
      </c>
      <c r="H91" s="93">
        <v>6017000</v>
      </c>
      <c r="I91" s="93"/>
      <c r="J91" s="93"/>
      <c r="K91" s="93"/>
      <c r="L91" s="93"/>
      <c r="M91" s="93"/>
      <c r="N91" s="93"/>
      <c r="O91" s="93"/>
      <c r="P91" s="93">
        <f t="shared" si="57"/>
        <v>6017000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111.38467234357645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8560000</v>
      </c>
      <c r="C93" s="93">
        <v>1100000</v>
      </c>
      <c r="D93" s="93"/>
      <c r="E93" s="93">
        <f t="shared" si="56"/>
        <v>9660000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2726000</v>
      </c>
      <c r="C94" s="93">
        <v>2241000</v>
      </c>
      <c r="D94" s="93"/>
      <c r="E94" s="93">
        <f t="shared" si="56"/>
        <v>4967000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600000</v>
      </c>
      <c r="C96" s="122">
        <v>2435000</v>
      </c>
      <c r="D96" s="122"/>
      <c r="E96" s="122">
        <f t="shared" si="56"/>
        <v>3035000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17287000</v>
      </c>
      <c r="C114" s="128">
        <f t="shared" si="69"/>
        <v>5777000</v>
      </c>
      <c r="D114" s="128">
        <f t="shared" si="69"/>
        <v>0</v>
      </c>
      <c r="E114" s="128">
        <f t="shared" si="69"/>
        <v>23064000</v>
      </c>
      <c r="F114" s="128">
        <f t="shared" si="69"/>
        <v>0</v>
      </c>
      <c r="G114" s="128">
        <f t="shared" si="69"/>
        <v>0</v>
      </c>
      <c r="H114" s="128">
        <f t="shared" si="69"/>
        <v>6017000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6017000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0.26088276101283386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17287000</v>
      </c>
      <c r="C115" s="130">
        <f t="shared" ref="C115:Q115" si="70">C87</f>
        <v>5777000</v>
      </c>
      <c r="D115" s="130">
        <f t="shared" si="70"/>
        <v>0</v>
      </c>
      <c r="E115" s="130">
        <f t="shared" si="70"/>
        <v>23064000</v>
      </c>
      <c r="F115" s="130">
        <f t="shared" si="70"/>
        <v>0</v>
      </c>
      <c r="G115" s="130">
        <f t="shared" si="70"/>
        <v>0</v>
      </c>
      <c r="H115" s="130">
        <f t="shared" si="70"/>
        <v>6017000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6017000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0.26088276101283386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29Yu/1D17zOHXnhBUHsGjTwNcV7lfZZKm1MUrcjbBJ+XhcK/y2P7TKmIn0satm/ySrVk/VHWKxpb8WndSTgO7Q==" saltValue="+72Y4vo+/y/J80WaT0P7W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142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1000000</v>
      </c>
      <c r="C10" s="93"/>
      <c r="D10" s="93"/>
      <c r="E10" s="93">
        <f t="shared" ref="E10:E16" si="0">$B10      +$C10      +$D10</f>
        <v>1000000</v>
      </c>
      <c r="F10" s="94">
        <v>1000000</v>
      </c>
      <c r="G10" s="95">
        <v>1000000</v>
      </c>
      <c r="H10" s="94">
        <v>107000</v>
      </c>
      <c r="I10" s="95">
        <v>69960</v>
      </c>
      <c r="J10" s="94">
        <v>119000</v>
      </c>
      <c r="K10" s="95">
        <v>203109</v>
      </c>
      <c r="L10" s="94"/>
      <c r="M10" s="95"/>
      <c r="N10" s="94"/>
      <c r="O10" s="95"/>
      <c r="P10" s="94">
        <f t="shared" ref="P10:P16" si="1">$H10      +$J10      +$L10      +$N10</f>
        <v>226000</v>
      </c>
      <c r="Q10" s="95">
        <f t="shared" ref="Q10:Q16" si="2">$I10      +$K10      +$M10      +$O10</f>
        <v>273069</v>
      </c>
      <c r="R10" s="48">
        <f t="shared" ref="R10:R16" si="3">IF(($H10      =0),0,((($J10      -$H10      )/$H10      )*100))</f>
        <v>11.214953271028037</v>
      </c>
      <c r="S10" s="49">
        <f t="shared" ref="S10:S16" si="4">IF(($I10      =0),0,((($K10      -$I10      )/$I10      )*100))</f>
        <v>190.32161234991423</v>
      </c>
      <c r="T10" s="48">
        <f t="shared" ref="T10:T15" si="5">IF(($E10      =0),0,(($P10      /$E10      )*100))</f>
        <v>22.6</v>
      </c>
      <c r="U10" s="50">
        <f t="shared" ref="U10:U15" si="6">IF(($E10      =0),0,(($Q10      /$E10      )*100))</f>
        <v>27.306899999999999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1000000</v>
      </c>
      <c r="C16" s="96">
        <f>SUM(C9:C15)</f>
        <v>0</v>
      </c>
      <c r="D16" s="96"/>
      <c r="E16" s="96">
        <f t="shared" si="0"/>
        <v>1000000</v>
      </c>
      <c r="F16" s="97">
        <f t="shared" ref="F16:O16" si="7">SUM(F9:F15)</f>
        <v>1000000</v>
      </c>
      <c r="G16" s="98">
        <f t="shared" si="7"/>
        <v>1000000</v>
      </c>
      <c r="H16" s="97">
        <f t="shared" si="7"/>
        <v>107000</v>
      </c>
      <c r="I16" s="98">
        <f t="shared" si="7"/>
        <v>69960</v>
      </c>
      <c r="J16" s="97">
        <f t="shared" si="7"/>
        <v>119000</v>
      </c>
      <c r="K16" s="98">
        <f t="shared" si="7"/>
        <v>203109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226000</v>
      </c>
      <c r="Q16" s="98">
        <f t="shared" si="2"/>
        <v>273069</v>
      </c>
      <c r="R16" s="52">
        <f t="shared" si="3"/>
        <v>11.214953271028037</v>
      </c>
      <c r="S16" s="53">
        <f t="shared" si="4"/>
        <v>190.32161234991423</v>
      </c>
      <c r="T16" s="52">
        <f>IF((SUM($E9:$E13))=0,0,(P16/(SUM($E9:$E13))*100))</f>
        <v>22.6</v>
      </c>
      <c r="U16" s="54">
        <f>IF((SUM($E9:$E13))=0,0,(Q16/(SUM($E9:$E13))*100))</f>
        <v>27.306899999999999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1506000</v>
      </c>
      <c r="C20" s="93"/>
      <c r="D20" s="93"/>
      <c r="E20" s="93">
        <f t="shared" si="8"/>
        <v>1506000</v>
      </c>
      <c r="F20" s="94">
        <v>1506000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1506000</v>
      </c>
      <c r="C25" s="96">
        <f>SUM(C18:C24)</f>
        <v>0</v>
      </c>
      <c r="D25" s="96"/>
      <c r="E25" s="96">
        <f t="shared" si="8"/>
        <v>1506000</v>
      </c>
      <c r="F25" s="97">
        <f t="shared" ref="F25:O25" si="15">SUM(F18:F24)</f>
        <v>1506000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2156000</v>
      </c>
      <c r="C30" s="93"/>
      <c r="D30" s="93"/>
      <c r="E30" s="93">
        <f>$B30      +$C30      +$D30</f>
        <v>2156000</v>
      </c>
      <c r="F30" s="94">
        <v>2156000</v>
      </c>
      <c r="G30" s="95">
        <v>1509000</v>
      </c>
      <c r="H30" s="94">
        <v>143000</v>
      </c>
      <c r="I30" s="95">
        <v>142544</v>
      </c>
      <c r="J30" s="94">
        <v>397000</v>
      </c>
      <c r="K30" s="95">
        <v>476026</v>
      </c>
      <c r="L30" s="94"/>
      <c r="M30" s="95"/>
      <c r="N30" s="94"/>
      <c r="O30" s="95"/>
      <c r="P30" s="94">
        <f>$H30      +$J30      +$L30      +$N30</f>
        <v>540000</v>
      </c>
      <c r="Q30" s="95">
        <f>$I30      +$K30      +$M30      +$O30</f>
        <v>618570</v>
      </c>
      <c r="R30" s="48">
        <f>IF(($H30      =0),0,((($J30      -$H30      )/$H30      )*100))</f>
        <v>177.62237762237763</v>
      </c>
      <c r="S30" s="49">
        <f>IF(($I30      =0),0,((($K30      -$I30      )/$I30      )*100))</f>
        <v>233.9502188797845</v>
      </c>
      <c r="T30" s="48">
        <f>IF(($E30      =0),0,(($P30      /$E30      )*100))</f>
        <v>25.046382189239331</v>
      </c>
      <c r="U30" s="50">
        <f>IF(($E30      =0),0,(($Q30      /$E30      )*100))</f>
        <v>28.690630797773654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2156000</v>
      </c>
      <c r="C31" s="96">
        <f>SUM(C27:C30)</f>
        <v>0</v>
      </c>
      <c r="D31" s="96"/>
      <c r="E31" s="96">
        <f>$B31      +$C31      +$D31</f>
        <v>2156000</v>
      </c>
      <c r="F31" s="97">
        <f t="shared" ref="F31:O31" si="16">SUM(F27:F30)</f>
        <v>2156000</v>
      </c>
      <c r="G31" s="98">
        <f t="shared" si="16"/>
        <v>1509000</v>
      </c>
      <c r="H31" s="97">
        <f t="shared" si="16"/>
        <v>143000</v>
      </c>
      <c r="I31" s="98">
        <f t="shared" si="16"/>
        <v>142544</v>
      </c>
      <c r="J31" s="97">
        <f t="shared" si="16"/>
        <v>397000</v>
      </c>
      <c r="K31" s="98">
        <f t="shared" si="16"/>
        <v>476026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540000</v>
      </c>
      <c r="Q31" s="98">
        <f>$I31      +$K31      +$M31      +$O31</f>
        <v>618570</v>
      </c>
      <c r="R31" s="52">
        <f>IF(($H31      =0),0,((($J31      -$H31      )/$H31      )*100))</f>
        <v>177.62237762237763</v>
      </c>
      <c r="S31" s="53">
        <f>IF(($I31      =0),0,((($K31      -$I31      )/$I31      )*100))</f>
        <v>233.9502188797845</v>
      </c>
      <c r="T31" s="52">
        <f>IF($E31   =0,0,($P31   /$E31   )*100)</f>
        <v>25.046382189239331</v>
      </c>
      <c r="U31" s="54">
        <f>IF($E31   =0,0,($Q31   /$E31   )*100)</f>
        <v>28.690630797773654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1203000</v>
      </c>
      <c r="C33" s="93"/>
      <c r="D33" s="93"/>
      <c r="E33" s="93">
        <f>$B33      +$C33      +$D33</f>
        <v>1203000</v>
      </c>
      <c r="F33" s="94">
        <v>1203000</v>
      </c>
      <c r="G33" s="95">
        <v>843000</v>
      </c>
      <c r="H33" s="94"/>
      <c r="I33" s="95">
        <v>475</v>
      </c>
      <c r="J33" s="94">
        <v>241000</v>
      </c>
      <c r="K33" s="95">
        <v>384097</v>
      </c>
      <c r="L33" s="94"/>
      <c r="M33" s="95"/>
      <c r="N33" s="94"/>
      <c r="O33" s="95"/>
      <c r="P33" s="94">
        <f>$H33      +$J33      +$L33      +$N33</f>
        <v>241000</v>
      </c>
      <c r="Q33" s="95">
        <f>$I33      +$K33      +$M33      +$O33</f>
        <v>384572</v>
      </c>
      <c r="R33" s="48">
        <f>IF(($H33      =0),0,((($J33      -$H33      )/$H33      )*100))</f>
        <v>0</v>
      </c>
      <c r="S33" s="49">
        <f>IF(($I33      =0),0,((($K33      -$I33      )/$I33      )*100))</f>
        <v>80762.526315789481</v>
      </c>
      <c r="T33" s="48">
        <f>IF(($E33      =0),0,(($P33      /$E33      )*100))</f>
        <v>20.033250207813801</v>
      </c>
      <c r="U33" s="50">
        <f>IF(($E33      =0),0,(($Q33      /$E33      )*100))</f>
        <v>31.967747298420612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1203000</v>
      </c>
      <c r="C34" s="96">
        <f>C33</f>
        <v>0</v>
      </c>
      <c r="D34" s="96"/>
      <c r="E34" s="96">
        <f>$B34      +$C34      +$D34</f>
        <v>1203000</v>
      </c>
      <c r="F34" s="97">
        <f t="shared" ref="F34:O34" si="17">F33</f>
        <v>1203000</v>
      </c>
      <c r="G34" s="98">
        <f t="shared" si="17"/>
        <v>843000</v>
      </c>
      <c r="H34" s="97">
        <f t="shared" si="17"/>
        <v>0</v>
      </c>
      <c r="I34" s="98">
        <f t="shared" si="17"/>
        <v>475</v>
      </c>
      <c r="J34" s="97">
        <f t="shared" si="17"/>
        <v>241000</v>
      </c>
      <c r="K34" s="98">
        <f t="shared" si="17"/>
        <v>384097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241000</v>
      </c>
      <c r="Q34" s="98">
        <f>$I34      +$K34      +$M34      +$O34</f>
        <v>384572</v>
      </c>
      <c r="R34" s="52">
        <f>IF(($H34      =0),0,((($J34      -$H34      )/$H34      )*100))</f>
        <v>0</v>
      </c>
      <c r="S34" s="53">
        <f>IF(($I34      =0),0,((($K34      -$I34      )/$I34      )*100))</f>
        <v>80762.526315789481</v>
      </c>
      <c r="T34" s="52">
        <f>IF($E34   =0,0,($P34   /$E34   )*100)</f>
        <v>20.033250207813801</v>
      </c>
      <c r="U34" s="54">
        <f>IF($E34   =0,0,($Q34   /$E34   )*100)</f>
        <v>31.967747298420612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5865000</v>
      </c>
      <c r="C68" s="105">
        <f>SUM(C9:C15,C18:C24,C27:C30,C33,C36:C40,C43:C53,C56:C59,C62:C66)</f>
        <v>0</v>
      </c>
      <c r="D68" s="105"/>
      <c r="E68" s="105">
        <f t="shared" si="35"/>
        <v>5865000</v>
      </c>
      <c r="F68" s="106">
        <f t="shared" ref="F68:O68" si="43">SUM(F9:F15,F18:F24,F27:F30,F33,F36:F40,F43:F53,F56:F59,F62:F66)</f>
        <v>5865000</v>
      </c>
      <c r="G68" s="107">
        <f t="shared" si="43"/>
        <v>3352000</v>
      </c>
      <c r="H68" s="106">
        <f t="shared" si="43"/>
        <v>250000</v>
      </c>
      <c r="I68" s="107">
        <f t="shared" si="43"/>
        <v>212979</v>
      </c>
      <c r="J68" s="106">
        <f t="shared" si="43"/>
        <v>757000</v>
      </c>
      <c r="K68" s="107">
        <f t="shared" si="43"/>
        <v>1063232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1007000</v>
      </c>
      <c r="Q68" s="107">
        <f t="shared" si="37"/>
        <v>1276211</v>
      </c>
      <c r="R68" s="61">
        <f t="shared" si="38"/>
        <v>202.8</v>
      </c>
      <c r="S68" s="62">
        <f t="shared" si="39"/>
        <v>399.21917184323337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23.101628813948153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29.277609543473275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5865000</v>
      </c>
      <c r="C74" s="105">
        <f>SUM(C9:C15,C18:C24,C27:C30,C33,C36:C40,C43:C53,C56:C59,C62:C66,C70:C71)</f>
        <v>0</v>
      </c>
      <c r="D74" s="105"/>
      <c r="E74" s="105">
        <f>$B74      +$C74      +$D74</f>
        <v>5865000</v>
      </c>
      <c r="F74" s="106">
        <f t="shared" ref="F74:O74" si="46">SUM(F9:F15,F18:F24,F27:F30,F33,F36:F40,F43:F53,F56:F59,F62:F66,F70:F71)</f>
        <v>5865000</v>
      </c>
      <c r="G74" s="107">
        <f t="shared" si="46"/>
        <v>3352000</v>
      </c>
      <c r="H74" s="106">
        <f t="shared" si="46"/>
        <v>250000</v>
      </c>
      <c r="I74" s="107">
        <f t="shared" si="46"/>
        <v>212979</v>
      </c>
      <c r="J74" s="106">
        <f t="shared" si="46"/>
        <v>757000</v>
      </c>
      <c r="K74" s="107">
        <f t="shared" si="46"/>
        <v>1063232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1007000</v>
      </c>
      <c r="Q74" s="107">
        <f>$I74      +$K74      +$M74      +$O74</f>
        <v>1276211</v>
      </c>
      <c r="R74" s="61">
        <f>IF(($H74      =0),0,((($J74      -$H74      )/$H74      )*100))</f>
        <v>202.8</v>
      </c>
      <c r="S74" s="62">
        <f>IF(($I74      =0),0,((($K74      -$I74      )/$I74      )*100))</f>
        <v>399.21917184323337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23.101628813948153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29.277609543473275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2926000</v>
      </c>
      <c r="C87" s="119">
        <f t="shared" si="55"/>
        <v>1300000</v>
      </c>
      <c r="D87" s="119">
        <f t="shared" si="55"/>
        <v>0</v>
      </c>
      <c r="E87" s="119">
        <f t="shared" si="55"/>
        <v>4226000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95000</v>
      </c>
      <c r="C91" s="93"/>
      <c r="D91" s="93"/>
      <c r="E91" s="93">
        <f t="shared" si="56"/>
        <v>95000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1500000</v>
      </c>
      <c r="C94" s="93">
        <v>1200000</v>
      </c>
      <c r="D94" s="93"/>
      <c r="E94" s="93">
        <f t="shared" si="56"/>
        <v>2700000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1331000</v>
      </c>
      <c r="C96" s="122">
        <v>100000</v>
      </c>
      <c r="D96" s="122"/>
      <c r="E96" s="122">
        <f t="shared" si="56"/>
        <v>1431000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2926000</v>
      </c>
      <c r="C114" s="128">
        <f t="shared" si="69"/>
        <v>1300000</v>
      </c>
      <c r="D114" s="128">
        <f t="shared" si="69"/>
        <v>0</v>
      </c>
      <c r="E114" s="128">
        <f t="shared" si="69"/>
        <v>4226000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2926000</v>
      </c>
      <c r="C115" s="130">
        <f t="shared" ref="C115:Q115" si="70">C87</f>
        <v>1300000</v>
      </c>
      <c r="D115" s="130">
        <f t="shared" si="70"/>
        <v>0</v>
      </c>
      <c r="E115" s="130">
        <f t="shared" si="70"/>
        <v>4226000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0CCo6e9qCN75dtgRbAelvsDjAxHDGNJUR5nfBnOj5sZJfIyMJKKbXd8KWsxJ1BsZREV40b6/IyGU09WHDMB8sw==" saltValue="PO1VVQ0+TkGusjxyz5uEr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2000000</v>
      </c>
      <c r="C10" s="93"/>
      <c r="D10" s="93"/>
      <c r="E10" s="93">
        <f t="shared" ref="E10:E16" si="0">$B10      +$C10      +$D10</f>
        <v>2000000</v>
      </c>
      <c r="F10" s="94">
        <v>2000000</v>
      </c>
      <c r="G10" s="95">
        <v>2000000</v>
      </c>
      <c r="H10" s="94">
        <v>132000</v>
      </c>
      <c r="I10" s="95">
        <v>130779</v>
      </c>
      <c r="J10" s="94">
        <v>709000</v>
      </c>
      <c r="K10" s="95">
        <v>709119</v>
      </c>
      <c r="L10" s="94"/>
      <c r="M10" s="95"/>
      <c r="N10" s="94"/>
      <c r="O10" s="95"/>
      <c r="P10" s="94">
        <f t="shared" ref="P10:P16" si="1">$H10      +$J10      +$L10      +$N10</f>
        <v>841000</v>
      </c>
      <c r="Q10" s="95">
        <f t="shared" ref="Q10:Q16" si="2">$I10      +$K10      +$M10      +$O10</f>
        <v>839898</v>
      </c>
      <c r="R10" s="48">
        <f t="shared" ref="R10:R16" si="3">IF(($H10      =0),0,((($J10      -$H10      )/$H10      )*100))</f>
        <v>437.12121212121212</v>
      </c>
      <c r="S10" s="49">
        <f t="shared" ref="S10:S16" si="4">IF(($I10      =0),0,((($K10      -$I10      )/$I10      )*100))</f>
        <v>442.22696304452552</v>
      </c>
      <c r="T10" s="48">
        <f t="shared" ref="T10:T15" si="5">IF(($E10      =0),0,(($P10      /$E10      )*100))</f>
        <v>42.05</v>
      </c>
      <c r="U10" s="50">
        <f t="shared" ref="U10:U15" si="6">IF(($E10      =0),0,(($Q10      /$E10      )*100))</f>
        <v>41.994900000000001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2000000</v>
      </c>
      <c r="C16" s="96">
        <f>SUM(C9:C15)</f>
        <v>0</v>
      </c>
      <c r="D16" s="96"/>
      <c r="E16" s="96">
        <f t="shared" si="0"/>
        <v>2000000</v>
      </c>
      <c r="F16" s="97">
        <f t="shared" ref="F16:O16" si="7">SUM(F9:F15)</f>
        <v>2000000</v>
      </c>
      <c r="G16" s="98">
        <f t="shared" si="7"/>
        <v>2000000</v>
      </c>
      <c r="H16" s="97">
        <f t="shared" si="7"/>
        <v>132000</v>
      </c>
      <c r="I16" s="98">
        <f t="shared" si="7"/>
        <v>130779</v>
      </c>
      <c r="J16" s="97">
        <f t="shared" si="7"/>
        <v>709000</v>
      </c>
      <c r="K16" s="98">
        <f t="shared" si="7"/>
        <v>709119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841000</v>
      </c>
      <c r="Q16" s="98">
        <f t="shared" si="2"/>
        <v>839898</v>
      </c>
      <c r="R16" s="52">
        <f t="shared" si="3"/>
        <v>437.12121212121212</v>
      </c>
      <c r="S16" s="53">
        <f t="shared" si="4"/>
        <v>442.22696304452552</v>
      </c>
      <c r="T16" s="52">
        <f>IF((SUM($E9:$E13))=0,0,(P16/(SUM($E9:$E13))*100))</f>
        <v>42.05</v>
      </c>
      <c r="U16" s="54">
        <f>IF((SUM($E9:$E13))=0,0,(Q16/(SUM($E9:$E13))*100))</f>
        <v>41.994900000000001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1534000</v>
      </c>
      <c r="C33" s="93"/>
      <c r="D33" s="93"/>
      <c r="E33" s="93">
        <f>$B33      +$C33      +$D33</f>
        <v>1534000</v>
      </c>
      <c r="F33" s="94">
        <v>1534000</v>
      </c>
      <c r="G33" s="95">
        <v>1074000</v>
      </c>
      <c r="H33" s="94">
        <v>110000</v>
      </c>
      <c r="I33" s="95">
        <v>110249</v>
      </c>
      <c r="J33" s="94">
        <v>625000</v>
      </c>
      <c r="K33" s="95">
        <v>625253</v>
      </c>
      <c r="L33" s="94"/>
      <c r="M33" s="95"/>
      <c r="N33" s="94"/>
      <c r="O33" s="95"/>
      <c r="P33" s="94">
        <f>$H33      +$J33      +$L33      +$N33</f>
        <v>735000</v>
      </c>
      <c r="Q33" s="95">
        <f>$I33      +$K33      +$M33      +$O33</f>
        <v>735502</v>
      </c>
      <c r="R33" s="48">
        <f>IF(($H33      =0),0,((($J33      -$H33      )/$H33      )*100))</f>
        <v>468.18181818181819</v>
      </c>
      <c r="S33" s="49">
        <f>IF(($I33      =0),0,((($K33      -$I33      )/$I33      )*100))</f>
        <v>467.12804651289355</v>
      </c>
      <c r="T33" s="48">
        <f>IF(($E33      =0),0,(($P33      /$E33      )*100))</f>
        <v>47.913950456323342</v>
      </c>
      <c r="U33" s="50">
        <f>IF(($E33      =0),0,(($Q33      /$E33      )*100))</f>
        <v>47.946675358539764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1534000</v>
      </c>
      <c r="C34" s="96">
        <f>C33</f>
        <v>0</v>
      </c>
      <c r="D34" s="96"/>
      <c r="E34" s="96">
        <f>$B34      +$C34      +$D34</f>
        <v>1534000</v>
      </c>
      <c r="F34" s="97">
        <f t="shared" ref="F34:O34" si="17">F33</f>
        <v>1534000</v>
      </c>
      <c r="G34" s="98">
        <f t="shared" si="17"/>
        <v>1074000</v>
      </c>
      <c r="H34" s="97">
        <f t="shared" si="17"/>
        <v>110000</v>
      </c>
      <c r="I34" s="98">
        <f t="shared" si="17"/>
        <v>110249</v>
      </c>
      <c r="J34" s="97">
        <f t="shared" si="17"/>
        <v>625000</v>
      </c>
      <c r="K34" s="98">
        <f t="shared" si="17"/>
        <v>625253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735000</v>
      </c>
      <c r="Q34" s="98">
        <f>$I34      +$K34      +$M34      +$O34</f>
        <v>735502</v>
      </c>
      <c r="R34" s="52">
        <f>IF(($H34      =0),0,((($J34      -$H34      )/$H34      )*100))</f>
        <v>468.18181818181819</v>
      </c>
      <c r="S34" s="53">
        <f>IF(($I34      =0),0,((($K34      -$I34      )/$I34      )*100))</f>
        <v>467.12804651289355</v>
      </c>
      <c r="T34" s="52">
        <f>IF($E34   =0,0,($P34   /$E34   )*100)</f>
        <v>47.913950456323342</v>
      </c>
      <c r="U34" s="54">
        <f>IF($E34   =0,0,($Q34   /$E34   )*100)</f>
        <v>47.946675358539764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13469000</v>
      </c>
      <c r="C36" s="93"/>
      <c r="D36" s="93"/>
      <c r="E36" s="93">
        <f t="shared" ref="E36:E41" si="18">$B36      +$C36      +$D36</f>
        <v>13469000</v>
      </c>
      <c r="F36" s="94">
        <v>13469000</v>
      </c>
      <c r="G36" s="95">
        <v>10000000</v>
      </c>
      <c r="H36" s="94">
        <v>3426000</v>
      </c>
      <c r="I36" s="95">
        <v>1476862</v>
      </c>
      <c r="J36" s="94">
        <v>3900000</v>
      </c>
      <c r="K36" s="95">
        <v>7823734</v>
      </c>
      <c r="L36" s="94"/>
      <c r="M36" s="95"/>
      <c r="N36" s="94"/>
      <c r="O36" s="95"/>
      <c r="P36" s="94">
        <f t="shared" ref="P36:P41" si="19">$H36      +$J36      +$L36      +$N36</f>
        <v>7326000</v>
      </c>
      <c r="Q36" s="95">
        <f t="shared" ref="Q36:Q41" si="20">$I36      +$K36      +$M36      +$O36</f>
        <v>9300596</v>
      </c>
      <c r="R36" s="48">
        <f t="shared" ref="R36:R41" si="21">IF(($H36      =0),0,((($J36      -$H36      )/$H36      )*100))</f>
        <v>13.835376532399298</v>
      </c>
      <c r="S36" s="49">
        <f t="shared" ref="S36:S41" si="22">IF(($I36      =0),0,((($K36      -$I36      )/$I36      )*100))</f>
        <v>429.75389711428693</v>
      </c>
      <c r="T36" s="48">
        <f t="shared" ref="T36:T40" si="23">IF(($E36      =0),0,(($P36      /$E36      )*100))</f>
        <v>54.391565817803844</v>
      </c>
      <c r="U36" s="50">
        <f t="shared" ref="U36:U40" si="24">IF(($E36      =0),0,(($Q36      /$E36      )*100))</f>
        <v>69.051867250723888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16018000</v>
      </c>
      <c r="C37" s="93"/>
      <c r="D37" s="93"/>
      <c r="E37" s="93">
        <f t="shared" si="18"/>
        <v>16018000</v>
      </c>
      <c r="F37" s="94">
        <v>16018000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29487000</v>
      </c>
      <c r="C41" s="96">
        <f>SUM(C36:C40)</f>
        <v>0</v>
      </c>
      <c r="D41" s="96"/>
      <c r="E41" s="96">
        <f t="shared" si="18"/>
        <v>29487000</v>
      </c>
      <c r="F41" s="97">
        <f t="shared" ref="F41:O41" si="25">SUM(F36:F40)</f>
        <v>29487000</v>
      </c>
      <c r="G41" s="98">
        <f t="shared" si="25"/>
        <v>10000000</v>
      </c>
      <c r="H41" s="97">
        <f t="shared" si="25"/>
        <v>3426000</v>
      </c>
      <c r="I41" s="98">
        <f t="shared" si="25"/>
        <v>1476862</v>
      </c>
      <c r="J41" s="97">
        <f t="shared" si="25"/>
        <v>3900000</v>
      </c>
      <c r="K41" s="98">
        <f t="shared" si="25"/>
        <v>7823734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7326000</v>
      </c>
      <c r="Q41" s="98">
        <f t="shared" si="20"/>
        <v>9300596</v>
      </c>
      <c r="R41" s="52">
        <f t="shared" si="21"/>
        <v>13.835376532399298</v>
      </c>
      <c r="S41" s="53">
        <f t="shared" si="22"/>
        <v>429.75389711428693</v>
      </c>
      <c r="T41" s="52">
        <f>IF((+$E36+$E39) =0,0,(P41   /(+$E36+$E39) )*100)</f>
        <v>54.391565817803844</v>
      </c>
      <c r="U41" s="54">
        <f>IF((+$E36+$E39) =0,0,(Q41   /(+$E36+$E39) )*100)</f>
        <v>69.051867250723888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14831000</v>
      </c>
      <c r="C45" s="93"/>
      <c r="D45" s="93"/>
      <c r="E45" s="93">
        <f t="shared" si="26"/>
        <v>14831000</v>
      </c>
      <c r="F45" s="94">
        <v>14831000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10000000</v>
      </c>
      <c r="C52" s="93"/>
      <c r="D52" s="93"/>
      <c r="E52" s="93">
        <f t="shared" si="26"/>
        <v>10000000</v>
      </c>
      <c r="F52" s="94">
        <v>10000000</v>
      </c>
      <c r="G52" s="95">
        <v>6200000</v>
      </c>
      <c r="H52" s="94"/>
      <c r="I52" s="95"/>
      <c r="J52" s="94">
        <v>1101000</v>
      </c>
      <c r="K52" s="95">
        <v>1176229</v>
      </c>
      <c r="L52" s="94"/>
      <c r="M52" s="95"/>
      <c r="N52" s="94"/>
      <c r="O52" s="95"/>
      <c r="P52" s="94">
        <f t="shared" si="27"/>
        <v>1101000</v>
      </c>
      <c r="Q52" s="95">
        <f t="shared" si="28"/>
        <v>1176229</v>
      </c>
      <c r="R52" s="48">
        <f t="shared" si="29"/>
        <v>0</v>
      </c>
      <c r="S52" s="49">
        <f t="shared" si="30"/>
        <v>0</v>
      </c>
      <c r="T52" s="48">
        <f t="shared" si="31"/>
        <v>11.01</v>
      </c>
      <c r="U52" s="50">
        <f t="shared" si="32"/>
        <v>11.76229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24831000</v>
      </c>
      <c r="C54" s="96">
        <f>SUM(C43:C53)</f>
        <v>0</v>
      </c>
      <c r="D54" s="96"/>
      <c r="E54" s="96">
        <f t="shared" si="26"/>
        <v>24831000</v>
      </c>
      <c r="F54" s="97">
        <f t="shared" ref="F54:O54" si="33">SUM(F43:F53)</f>
        <v>24831000</v>
      </c>
      <c r="G54" s="98">
        <f t="shared" si="33"/>
        <v>6200000</v>
      </c>
      <c r="H54" s="97">
        <f t="shared" si="33"/>
        <v>0</v>
      </c>
      <c r="I54" s="98">
        <f t="shared" si="33"/>
        <v>0</v>
      </c>
      <c r="J54" s="97">
        <f t="shared" si="33"/>
        <v>1101000</v>
      </c>
      <c r="K54" s="98">
        <f t="shared" si="33"/>
        <v>1176229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1101000</v>
      </c>
      <c r="Q54" s="98">
        <f t="shared" si="28"/>
        <v>1176229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11.01</v>
      </c>
      <c r="U54" s="54">
        <f>IF((+$E44+$E46+$E48+$E49+$E52) =0,0,(Q54   /(+$E44+$E46+$E48+$E49+$E52) )*100)</f>
        <v>11.76229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57852000</v>
      </c>
      <c r="C68" s="105">
        <f>SUM(C9:C15,C18:C24,C27:C30,C33,C36:C40,C43:C53,C56:C59,C62:C66)</f>
        <v>0</v>
      </c>
      <c r="D68" s="105"/>
      <c r="E68" s="105">
        <f t="shared" si="35"/>
        <v>57852000</v>
      </c>
      <c r="F68" s="106">
        <f t="shared" ref="F68:O68" si="43">SUM(F9:F15,F18:F24,F27:F30,F33,F36:F40,F43:F53,F56:F59,F62:F66)</f>
        <v>57852000</v>
      </c>
      <c r="G68" s="107">
        <f t="shared" si="43"/>
        <v>19274000</v>
      </c>
      <c r="H68" s="106">
        <f t="shared" si="43"/>
        <v>3668000</v>
      </c>
      <c r="I68" s="107">
        <f t="shared" si="43"/>
        <v>1717890</v>
      </c>
      <c r="J68" s="106">
        <f t="shared" si="43"/>
        <v>6335000</v>
      </c>
      <c r="K68" s="107">
        <f t="shared" si="43"/>
        <v>10334335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10003000</v>
      </c>
      <c r="Q68" s="107">
        <f t="shared" si="37"/>
        <v>12052225</v>
      </c>
      <c r="R68" s="61">
        <f t="shared" si="38"/>
        <v>72.70992366412213</v>
      </c>
      <c r="S68" s="62">
        <f t="shared" si="39"/>
        <v>501.57140445546571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37.044032144576526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44.632911158019475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17598000</v>
      </c>
      <c r="C70" s="93">
        <v>-36000</v>
      </c>
      <c r="D70" s="93"/>
      <c r="E70" s="93">
        <f>$B70      +$C70      +$D70</f>
        <v>17562000</v>
      </c>
      <c r="F70" s="94">
        <v>17562000</v>
      </c>
      <c r="G70" s="95">
        <v>15341000</v>
      </c>
      <c r="H70" s="94">
        <v>2317000</v>
      </c>
      <c r="I70" s="95">
        <v>2302475</v>
      </c>
      <c r="J70" s="94">
        <v>6550000</v>
      </c>
      <c r="K70" s="95">
        <v>6198830</v>
      </c>
      <c r="L70" s="94"/>
      <c r="M70" s="95"/>
      <c r="N70" s="94"/>
      <c r="O70" s="95"/>
      <c r="P70" s="94">
        <f>$H70      +$J70      +$L70      +$N70</f>
        <v>8867000</v>
      </c>
      <c r="Q70" s="95">
        <f>$I70      +$K70      +$M70      +$O70</f>
        <v>8501305</v>
      </c>
      <c r="R70" s="48">
        <f>IF(($H70      =0),0,((($J70      -$H70      )/$H70      )*100))</f>
        <v>182.69313767803195</v>
      </c>
      <c r="S70" s="49">
        <f>IF(($I70      =0),0,((($K70      -$I70      )/$I70      )*100))</f>
        <v>169.2246387040033</v>
      </c>
      <c r="T70" s="48">
        <f>IF(($E70      =0),0,(($P70      /$E70      )*100))</f>
        <v>50.489693656758917</v>
      </c>
      <c r="U70" s="50">
        <f>IF(($E70      =0),0,(($Q70      /$E70      )*100))</f>
        <v>48.407385263637401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17598000</v>
      </c>
      <c r="C72" s="102">
        <f>SUM(C70:C71)</f>
        <v>-36000</v>
      </c>
      <c r="D72" s="102"/>
      <c r="E72" s="102">
        <f>$B72      +$C72      +$D72</f>
        <v>17562000</v>
      </c>
      <c r="F72" s="103">
        <f t="shared" ref="F72:O72" si="44">SUM(F70:F71)</f>
        <v>17562000</v>
      </c>
      <c r="G72" s="104">
        <f t="shared" si="44"/>
        <v>15341000</v>
      </c>
      <c r="H72" s="103">
        <f t="shared" si="44"/>
        <v>2317000</v>
      </c>
      <c r="I72" s="104">
        <f t="shared" si="44"/>
        <v>2302475</v>
      </c>
      <c r="J72" s="103">
        <f t="shared" si="44"/>
        <v>6550000</v>
      </c>
      <c r="K72" s="104">
        <f t="shared" si="44"/>
        <v>6198830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8867000</v>
      </c>
      <c r="Q72" s="104">
        <f>$I72      +$K72      +$M72      +$O72</f>
        <v>8501305</v>
      </c>
      <c r="R72" s="57">
        <f>IF(($H72      =0),0,((($J72      -$H72      )/$H72      )*100))</f>
        <v>182.69313767803195</v>
      </c>
      <c r="S72" s="58">
        <f>IF(($I72      =0),0,((($K72      -$I72      )/$I72      )*100))</f>
        <v>169.2246387040033</v>
      </c>
      <c r="T72" s="57">
        <f>IF(($E70      =0),0,(($P70      /$E70      )*100))</f>
        <v>50.489693656758917</v>
      </c>
      <c r="U72" s="59">
        <f>IF($E70   =0,0,($Q70   /$E70 )*100)</f>
        <v>48.407385263637401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17598000</v>
      </c>
      <c r="C73" s="105">
        <f>SUM(C70:C71)</f>
        <v>-36000</v>
      </c>
      <c r="D73" s="105"/>
      <c r="E73" s="105">
        <f>$B73      +$C73      +$D73</f>
        <v>17562000</v>
      </c>
      <c r="F73" s="106">
        <f t="shared" ref="F73:O73" si="45">SUM(F70:F71)</f>
        <v>17562000</v>
      </c>
      <c r="G73" s="107">
        <f t="shared" si="45"/>
        <v>15341000</v>
      </c>
      <c r="H73" s="106">
        <f t="shared" si="45"/>
        <v>2317000</v>
      </c>
      <c r="I73" s="107">
        <f t="shared" si="45"/>
        <v>2302475</v>
      </c>
      <c r="J73" s="106">
        <f t="shared" si="45"/>
        <v>6550000</v>
      </c>
      <c r="K73" s="107">
        <f t="shared" si="45"/>
        <v>6198830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8867000</v>
      </c>
      <c r="Q73" s="107">
        <f>$I73      +$K73      +$M73      +$O73</f>
        <v>8501305</v>
      </c>
      <c r="R73" s="61">
        <f>IF(($H73      =0),0,((($J73      -$H73      )/$H73      )*100))</f>
        <v>182.69313767803195</v>
      </c>
      <c r="S73" s="62">
        <f>IF(($I73      =0),0,((($K73      -$I73      )/$I73      )*100))</f>
        <v>169.2246387040033</v>
      </c>
      <c r="T73" s="61">
        <f>IF(($E70      =0),0,(($P70      /$E70      )*100))</f>
        <v>50.489693656758917</v>
      </c>
      <c r="U73" s="65">
        <f>IF($E70   =0,0,($Q70   /$E70 )*100)</f>
        <v>48.407385263637401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75450000</v>
      </c>
      <c r="C74" s="105">
        <f>SUM(C9:C15,C18:C24,C27:C30,C33,C36:C40,C43:C53,C56:C59,C62:C66,C70:C71)</f>
        <v>-36000</v>
      </c>
      <c r="D74" s="105"/>
      <c r="E74" s="105">
        <f>$B74      +$C74      +$D74</f>
        <v>75414000</v>
      </c>
      <c r="F74" s="106">
        <f t="shared" ref="F74:O74" si="46">SUM(F9:F15,F18:F24,F27:F30,F33,F36:F40,F43:F53,F56:F59,F62:F66,F70:F71)</f>
        <v>75414000</v>
      </c>
      <c r="G74" s="107">
        <f t="shared" si="46"/>
        <v>34615000</v>
      </c>
      <c r="H74" s="106">
        <f t="shared" si="46"/>
        <v>5985000</v>
      </c>
      <c r="I74" s="107">
        <f t="shared" si="46"/>
        <v>4020365</v>
      </c>
      <c r="J74" s="106">
        <f t="shared" si="46"/>
        <v>12885000</v>
      </c>
      <c r="K74" s="107">
        <f t="shared" si="46"/>
        <v>16533165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18870000</v>
      </c>
      <c r="Q74" s="107">
        <f>$I74      +$K74      +$M74      +$O74</f>
        <v>20553530</v>
      </c>
      <c r="R74" s="61">
        <f>IF(($H74      =0),0,((($J74      -$H74      )/$H74      )*100))</f>
        <v>115.28822055137844</v>
      </c>
      <c r="S74" s="62">
        <f>IF(($I74      =0),0,((($K74      -$I74      )/$I74      )*100))</f>
        <v>311.23542265441074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42.342645573880851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46.120341074834506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20904000</v>
      </c>
      <c r="C87" s="119">
        <f t="shared" si="55"/>
        <v>8238000</v>
      </c>
      <c r="D87" s="119">
        <f t="shared" si="55"/>
        <v>0</v>
      </c>
      <c r="E87" s="119">
        <f t="shared" si="55"/>
        <v>29142000</v>
      </c>
      <c r="F87" s="119">
        <f t="shared" si="55"/>
        <v>0</v>
      </c>
      <c r="G87" s="119">
        <f t="shared" si="55"/>
        <v>0</v>
      </c>
      <c r="H87" s="119">
        <f t="shared" si="55"/>
        <v>3191000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3191000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10.94983185779974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6464000</v>
      </c>
      <c r="C91" s="93">
        <v>4823000</v>
      </c>
      <c r="D91" s="93"/>
      <c r="E91" s="93">
        <f t="shared" si="56"/>
        <v>11287000</v>
      </c>
      <c r="F91" s="93">
        <v>0</v>
      </c>
      <c r="G91" s="93">
        <v>0</v>
      </c>
      <c r="H91" s="93">
        <v>3191000</v>
      </c>
      <c r="I91" s="93"/>
      <c r="J91" s="93"/>
      <c r="K91" s="93"/>
      <c r="L91" s="93"/>
      <c r="M91" s="93"/>
      <c r="N91" s="93"/>
      <c r="O91" s="93"/>
      <c r="P91" s="93">
        <f t="shared" si="57"/>
        <v>3191000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28.271462744750597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>
        <v>1000</v>
      </c>
      <c r="C92" s="93"/>
      <c r="D92" s="93"/>
      <c r="E92" s="93">
        <f t="shared" si="56"/>
        <v>1000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6288000</v>
      </c>
      <c r="C93" s="93"/>
      <c r="D93" s="93"/>
      <c r="E93" s="93">
        <f t="shared" si="56"/>
        <v>6288000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8151000</v>
      </c>
      <c r="C94" s="93">
        <v>1350000</v>
      </c>
      <c r="D94" s="93"/>
      <c r="E94" s="93">
        <f t="shared" si="56"/>
        <v>9501000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>
        <v>2065000</v>
      </c>
      <c r="D96" s="122"/>
      <c r="E96" s="122">
        <f t="shared" si="56"/>
        <v>2065000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20904000</v>
      </c>
      <c r="C114" s="128">
        <f t="shared" si="69"/>
        <v>8238000</v>
      </c>
      <c r="D114" s="128">
        <f t="shared" si="69"/>
        <v>0</v>
      </c>
      <c r="E114" s="128">
        <f t="shared" si="69"/>
        <v>29142000</v>
      </c>
      <c r="F114" s="128">
        <f t="shared" si="69"/>
        <v>0</v>
      </c>
      <c r="G114" s="128">
        <f t="shared" si="69"/>
        <v>0</v>
      </c>
      <c r="H114" s="128">
        <f t="shared" si="69"/>
        <v>3191000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3191000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0.1094983185779974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20904000</v>
      </c>
      <c r="C115" s="130">
        <f t="shared" ref="C115:Q115" si="70">C87</f>
        <v>8238000</v>
      </c>
      <c r="D115" s="130">
        <f t="shared" si="70"/>
        <v>0</v>
      </c>
      <c r="E115" s="130">
        <f t="shared" si="70"/>
        <v>29142000</v>
      </c>
      <c r="F115" s="130">
        <f t="shared" si="70"/>
        <v>0</v>
      </c>
      <c r="G115" s="130">
        <f t="shared" si="70"/>
        <v>0</v>
      </c>
      <c r="H115" s="130">
        <f t="shared" si="70"/>
        <v>3191000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3191000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0.1094983185779974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V3h6XKGLqiodeNaallGwpdaIqFAwJzHLDFYvT9BG5qH645O4+S6NOlwt6GlYsBl1anREnNuxpSuOL/dLht4IeA==" saltValue="ako4cjpfkmEHu9UAjuD/x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1700000</v>
      </c>
      <c r="C10" s="93"/>
      <c r="D10" s="93"/>
      <c r="E10" s="93">
        <f t="shared" ref="E10:E16" si="0">$B10      +$C10      +$D10</f>
        <v>1700000</v>
      </c>
      <c r="F10" s="94">
        <v>1700000</v>
      </c>
      <c r="G10" s="95">
        <v>1700000</v>
      </c>
      <c r="H10" s="94">
        <v>332000</v>
      </c>
      <c r="I10" s="95">
        <v>180350</v>
      </c>
      <c r="J10" s="94">
        <v>106000</v>
      </c>
      <c r="K10" s="95">
        <v>708021</v>
      </c>
      <c r="L10" s="94"/>
      <c r="M10" s="95"/>
      <c r="N10" s="94"/>
      <c r="O10" s="95"/>
      <c r="P10" s="94">
        <f t="shared" ref="P10:P16" si="1">$H10      +$J10      +$L10      +$N10</f>
        <v>438000</v>
      </c>
      <c r="Q10" s="95">
        <f t="shared" ref="Q10:Q16" si="2">$I10      +$K10      +$M10      +$O10</f>
        <v>888371</v>
      </c>
      <c r="R10" s="48">
        <f t="shared" ref="R10:R16" si="3">IF(($H10      =0),0,((($J10      -$H10      )/$H10      )*100))</f>
        <v>-68.07228915662651</v>
      </c>
      <c r="S10" s="49">
        <f t="shared" ref="S10:S16" si="4">IF(($I10      =0),0,((($K10      -$I10      )/$I10      )*100))</f>
        <v>292.58164679789303</v>
      </c>
      <c r="T10" s="48">
        <f t="shared" ref="T10:T15" si="5">IF(($E10      =0),0,(($P10      /$E10      )*100))</f>
        <v>25.764705882352938</v>
      </c>
      <c r="U10" s="50">
        <f t="shared" ref="U10:U15" si="6">IF(($E10      =0),0,(($Q10      /$E10      )*100))</f>
        <v>52.257117647058827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1700000</v>
      </c>
      <c r="C16" s="96">
        <f>SUM(C9:C15)</f>
        <v>0</v>
      </c>
      <c r="D16" s="96"/>
      <c r="E16" s="96">
        <f t="shared" si="0"/>
        <v>1700000</v>
      </c>
      <c r="F16" s="97">
        <f t="shared" ref="F16:O16" si="7">SUM(F9:F15)</f>
        <v>1700000</v>
      </c>
      <c r="G16" s="98">
        <f t="shared" si="7"/>
        <v>1700000</v>
      </c>
      <c r="H16" s="97">
        <f t="shared" si="7"/>
        <v>332000</v>
      </c>
      <c r="I16" s="98">
        <f t="shared" si="7"/>
        <v>180350</v>
      </c>
      <c r="J16" s="97">
        <f t="shared" si="7"/>
        <v>106000</v>
      </c>
      <c r="K16" s="98">
        <f t="shared" si="7"/>
        <v>708021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438000</v>
      </c>
      <c r="Q16" s="98">
        <f t="shared" si="2"/>
        <v>888371</v>
      </c>
      <c r="R16" s="52">
        <f t="shared" si="3"/>
        <v>-68.07228915662651</v>
      </c>
      <c r="S16" s="53">
        <f t="shared" si="4"/>
        <v>292.58164679789303</v>
      </c>
      <c r="T16" s="52">
        <f>IF((SUM($E9:$E13))=0,0,(P16/(SUM($E9:$E13))*100))</f>
        <v>25.764705882352938</v>
      </c>
      <c r="U16" s="54">
        <f>IF((SUM($E9:$E13))=0,0,(Q16/(SUM($E9:$E13))*100))</f>
        <v>52.257117647058827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1436000</v>
      </c>
      <c r="C33" s="93"/>
      <c r="D33" s="93"/>
      <c r="E33" s="93">
        <f>$B33      +$C33      +$D33</f>
        <v>1436000</v>
      </c>
      <c r="F33" s="94">
        <v>1436000</v>
      </c>
      <c r="G33" s="95">
        <v>1005000</v>
      </c>
      <c r="H33" s="94">
        <v>117000</v>
      </c>
      <c r="I33" s="95">
        <v>116603</v>
      </c>
      <c r="J33" s="94">
        <v>500000</v>
      </c>
      <c r="K33" s="95">
        <v>500060</v>
      </c>
      <c r="L33" s="94"/>
      <c r="M33" s="95"/>
      <c r="N33" s="94"/>
      <c r="O33" s="95"/>
      <c r="P33" s="94">
        <f>$H33      +$J33      +$L33      +$N33</f>
        <v>617000</v>
      </c>
      <c r="Q33" s="95">
        <f>$I33      +$K33      +$M33      +$O33</f>
        <v>616663</v>
      </c>
      <c r="R33" s="48">
        <f>IF(($H33      =0),0,((($J33      -$H33      )/$H33      )*100))</f>
        <v>327.35042735042737</v>
      </c>
      <c r="S33" s="49">
        <f>IF(($I33      =0),0,((($K33      -$I33      )/$I33      )*100))</f>
        <v>328.85689047451609</v>
      </c>
      <c r="T33" s="48">
        <f>IF(($E33      =0),0,(($P33      /$E33      )*100))</f>
        <v>42.966573816155993</v>
      </c>
      <c r="U33" s="50">
        <f>IF(($E33      =0),0,(($Q33      /$E33      )*100))</f>
        <v>42.943105849582174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1436000</v>
      </c>
      <c r="C34" s="96">
        <f>C33</f>
        <v>0</v>
      </c>
      <c r="D34" s="96"/>
      <c r="E34" s="96">
        <f>$B34      +$C34      +$D34</f>
        <v>1436000</v>
      </c>
      <c r="F34" s="97">
        <f t="shared" ref="F34:O34" si="17">F33</f>
        <v>1436000</v>
      </c>
      <c r="G34" s="98">
        <f t="shared" si="17"/>
        <v>1005000</v>
      </c>
      <c r="H34" s="97">
        <f t="shared" si="17"/>
        <v>117000</v>
      </c>
      <c r="I34" s="98">
        <f t="shared" si="17"/>
        <v>116603</v>
      </c>
      <c r="J34" s="97">
        <f t="shared" si="17"/>
        <v>500000</v>
      </c>
      <c r="K34" s="98">
        <f t="shared" si="17"/>
        <v>500060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617000</v>
      </c>
      <c r="Q34" s="98">
        <f>$I34      +$K34      +$M34      +$O34</f>
        <v>616663</v>
      </c>
      <c r="R34" s="52">
        <f>IF(($H34      =0),0,((($J34      -$H34      )/$H34      )*100))</f>
        <v>327.35042735042737</v>
      </c>
      <c r="S34" s="53">
        <f>IF(($I34      =0),0,((($K34      -$I34      )/$I34      )*100))</f>
        <v>328.85689047451609</v>
      </c>
      <c r="T34" s="52">
        <f>IF($E34   =0,0,($P34   /$E34   )*100)</f>
        <v>42.966573816155993</v>
      </c>
      <c r="U34" s="54">
        <f>IF($E34   =0,0,($Q34   /$E34   )*100)</f>
        <v>42.943105849582174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614000</v>
      </c>
      <c r="C36" s="93"/>
      <c r="D36" s="93"/>
      <c r="E36" s="93">
        <f t="shared" ref="E36:E41" si="18">$B36      +$C36      +$D36</f>
        <v>614000</v>
      </c>
      <c r="F36" s="94">
        <v>614000</v>
      </c>
      <c r="G36" s="95">
        <v>614000</v>
      </c>
      <c r="H36" s="94">
        <v>612000</v>
      </c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612000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-100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99.674267100977204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614000</v>
      </c>
      <c r="C41" s="96">
        <f>SUM(C36:C40)</f>
        <v>0</v>
      </c>
      <c r="D41" s="96"/>
      <c r="E41" s="96">
        <f t="shared" si="18"/>
        <v>614000</v>
      </c>
      <c r="F41" s="97">
        <f t="shared" ref="F41:O41" si="25">SUM(F36:F40)</f>
        <v>614000</v>
      </c>
      <c r="G41" s="98">
        <f t="shared" si="25"/>
        <v>614000</v>
      </c>
      <c r="H41" s="97">
        <f t="shared" si="25"/>
        <v>612000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612000</v>
      </c>
      <c r="Q41" s="98">
        <f t="shared" si="20"/>
        <v>0</v>
      </c>
      <c r="R41" s="52">
        <f t="shared" si="21"/>
        <v>-100</v>
      </c>
      <c r="S41" s="53">
        <f t="shared" si="22"/>
        <v>0</v>
      </c>
      <c r="T41" s="52">
        <f>IF((+$E36+$E39) =0,0,(P41   /(+$E36+$E39) )*100)</f>
        <v>99.674267100977204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10000000</v>
      </c>
      <c r="C52" s="93"/>
      <c r="D52" s="93"/>
      <c r="E52" s="93">
        <f t="shared" si="26"/>
        <v>10000000</v>
      </c>
      <c r="F52" s="94">
        <v>10000000</v>
      </c>
      <c r="G52" s="95">
        <v>10000000</v>
      </c>
      <c r="H52" s="94">
        <v>954000</v>
      </c>
      <c r="I52" s="95">
        <v>1693913</v>
      </c>
      <c r="J52" s="94">
        <v>7284000</v>
      </c>
      <c r="K52" s="95">
        <v>6545101</v>
      </c>
      <c r="L52" s="94"/>
      <c r="M52" s="95"/>
      <c r="N52" s="94"/>
      <c r="O52" s="95"/>
      <c r="P52" s="94">
        <f t="shared" si="27"/>
        <v>8238000</v>
      </c>
      <c r="Q52" s="95">
        <f t="shared" si="28"/>
        <v>8239014</v>
      </c>
      <c r="R52" s="48">
        <f t="shared" si="29"/>
        <v>663.52201257861634</v>
      </c>
      <c r="S52" s="49">
        <f t="shared" si="30"/>
        <v>286.38944266913353</v>
      </c>
      <c r="T52" s="48">
        <f t="shared" si="31"/>
        <v>82.38</v>
      </c>
      <c r="U52" s="50">
        <f t="shared" si="32"/>
        <v>82.390140000000002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10000000</v>
      </c>
      <c r="C54" s="96">
        <f>SUM(C43:C53)</f>
        <v>0</v>
      </c>
      <c r="D54" s="96"/>
      <c r="E54" s="96">
        <f t="shared" si="26"/>
        <v>10000000</v>
      </c>
      <c r="F54" s="97">
        <f t="shared" ref="F54:O54" si="33">SUM(F43:F53)</f>
        <v>10000000</v>
      </c>
      <c r="G54" s="98">
        <f t="shared" si="33"/>
        <v>10000000</v>
      </c>
      <c r="H54" s="97">
        <f t="shared" si="33"/>
        <v>954000</v>
      </c>
      <c r="I54" s="98">
        <f t="shared" si="33"/>
        <v>1693913</v>
      </c>
      <c r="J54" s="97">
        <f t="shared" si="33"/>
        <v>7284000</v>
      </c>
      <c r="K54" s="98">
        <f t="shared" si="33"/>
        <v>6545101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8238000</v>
      </c>
      <c r="Q54" s="98">
        <f t="shared" si="28"/>
        <v>8239014</v>
      </c>
      <c r="R54" s="52">
        <f t="shared" si="29"/>
        <v>663.52201257861634</v>
      </c>
      <c r="S54" s="53">
        <f t="shared" si="30"/>
        <v>286.38944266913353</v>
      </c>
      <c r="T54" s="52">
        <f>IF((+$E44+$E46+$E48+$E49+$E52) =0,0,(P54   /(+$E44+$E46+$E48+$E49+$E52) )*100)</f>
        <v>82.38</v>
      </c>
      <c r="U54" s="54">
        <f>IF((+$E44+$E46+$E48+$E49+$E52) =0,0,(Q54   /(+$E44+$E46+$E48+$E49+$E52) )*100)</f>
        <v>82.390140000000002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13750000</v>
      </c>
      <c r="C68" s="105">
        <f>SUM(C9:C15,C18:C24,C27:C30,C33,C36:C40,C43:C53,C56:C59,C62:C66)</f>
        <v>0</v>
      </c>
      <c r="D68" s="105"/>
      <c r="E68" s="105">
        <f t="shared" si="35"/>
        <v>13750000</v>
      </c>
      <c r="F68" s="106">
        <f t="shared" ref="F68:O68" si="43">SUM(F9:F15,F18:F24,F27:F30,F33,F36:F40,F43:F53,F56:F59,F62:F66)</f>
        <v>13750000</v>
      </c>
      <c r="G68" s="107">
        <f t="shared" si="43"/>
        <v>13319000</v>
      </c>
      <c r="H68" s="106">
        <f t="shared" si="43"/>
        <v>2015000</v>
      </c>
      <c r="I68" s="107">
        <f t="shared" si="43"/>
        <v>1990866</v>
      </c>
      <c r="J68" s="106">
        <f t="shared" si="43"/>
        <v>7890000</v>
      </c>
      <c r="K68" s="107">
        <f t="shared" si="43"/>
        <v>7753182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9905000</v>
      </c>
      <c r="Q68" s="107">
        <f t="shared" si="37"/>
        <v>9744048</v>
      </c>
      <c r="R68" s="61">
        <f t="shared" si="38"/>
        <v>291.56327543424317</v>
      </c>
      <c r="S68" s="62">
        <f t="shared" si="39"/>
        <v>289.43766180144718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72.036363636363632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70.865803636363637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16298000</v>
      </c>
      <c r="C70" s="93">
        <v>-24000</v>
      </c>
      <c r="D70" s="93"/>
      <c r="E70" s="93">
        <f>$B70      +$C70      +$D70</f>
        <v>16274000</v>
      </c>
      <c r="F70" s="94">
        <v>16274000</v>
      </c>
      <c r="G70" s="95">
        <v>14093000</v>
      </c>
      <c r="H70" s="94">
        <v>5982000</v>
      </c>
      <c r="I70" s="95">
        <v>4810167</v>
      </c>
      <c r="J70" s="94">
        <v>4804000</v>
      </c>
      <c r="K70" s="95">
        <v>4743452</v>
      </c>
      <c r="L70" s="94"/>
      <c r="M70" s="95"/>
      <c r="N70" s="94"/>
      <c r="O70" s="95"/>
      <c r="P70" s="94">
        <f>$H70      +$J70      +$L70      +$N70</f>
        <v>10786000</v>
      </c>
      <c r="Q70" s="95">
        <f>$I70      +$K70      +$M70      +$O70</f>
        <v>9553619</v>
      </c>
      <c r="R70" s="48">
        <f>IF(($H70      =0),0,((($J70      -$H70      )/$H70      )*100))</f>
        <v>-19.692410565028418</v>
      </c>
      <c r="S70" s="49">
        <f>IF(($I70      =0),0,((($K70      -$I70      )/$I70      )*100))</f>
        <v>-1.3869580827443206</v>
      </c>
      <c r="T70" s="48">
        <f>IF(($E70      =0),0,(($P70      /$E70      )*100))</f>
        <v>66.277497849330231</v>
      </c>
      <c r="U70" s="50">
        <f>IF(($E70      =0),0,(($Q70      /$E70      )*100))</f>
        <v>58.704799065994841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16298000</v>
      </c>
      <c r="C72" s="102">
        <f>SUM(C70:C71)</f>
        <v>-24000</v>
      </c>
      <c r="D72" s="102"/>
      <c r="E72" s="102">
        <f>$B72      +$C72      +$D72</f>
        <v>16274000</v>
      </c>
      <c r="F72" s="103">
        <f t="shared" ref="F72:O72" si="44">SUM(F70:F71)</f>
        <v>16274000</v>
      </c>
      <c r="G72" s="104">
        <f t="shared" si="44"/>
        <v>14093000</v>
      </c>
      <c r="H72" s="103">
        <f t="shared" si="44"/>
        <v>5982000</v>
      </c>
      <c r="I72" s="104">
        <f t="shared" si="44"/>
        <v>4810167</v>
      </c>
      <c r="J72" s="103">
        <f t="shared" si="44"/>
        <v>4804000</v>
      </c>
      <c r="K72" s="104">
        <f t="shared" si="44"/>
        <v>4743452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10786000</v>
      </c>
      <c r="Q72" s="104">
        <f>$I72      +$K72      +$M72      +$O72</f>
        <v>9553619</v>
      </c>
      <c r="R72" s="57">
        <f>IF(($H72      =0),0,((($J72      -$H72      )/$H72      )*100))</f>
        <v>-19.692410565028418</v>
      </c>
      <c r="S72" s="58">
        <f>IF(($I72      =0),0,((($K72      -$I72      )/$I72      )*100))</f>
        <v>-1.3869580827443206</v>
      </c>
      <c r="T72" s="57">
        <f>IF(($E70      =0),0,(($P70      /$E70      )*100))</f>
        <v>66.277497849330231</v>
      </c>
      <c r="U72" s="59">
        <f>IF($E70   =0,0,($Q70   /$E70 )*100)</f>
        <v>58.704799065994841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16298000</v>
      </c>
      <c r="C73" s="105">
        <f>SUM(C70:C71)</f>
        <v>-24000</v>
      </c>
      <c r="D73" s="105"/>
      <c r="E73" s="105">
        <f>$B73      +$C73      +$D73</f>
        <v>16274000</v>
      </c>
      <c r="F73" s="106">
        <f t="shared" ref="F73:O73" si="45">SUM(F70:F71)</f>
        <v>16274000</v>
      </c>
      <c r="G73" s="107">
        <f t="shared" si="45"/>
        <v>14093000</v>
      </c>
      <c r="H73" s="106">
        <f t="shared" si="45"/>
        <v>5982000</v>
      </c>
      <c r="I73" s="107">
        <f t="shared" si="45"/>
        <v>4810167</v>
      </c>
      <c r="J73" s="106">
        <f t="shared" si="45"/>
        <v>4804000</v>
      </c>
      <c r="K73" s="107">
        <f t="shared" si="45"/>
        <v>4743452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10786000</v>
      </c>
      <c r="Q73" s="107">
        <f>$I73      +$K73      +$M73      +$O73</f>
        <v>9553619</v>
      </c>
      <c r="R73" s="61">
        <f>IF(($H73      =0),0,((($J73      -$H73      )/$H73      )*100))</f>
        <v>-19.692410565028418</v>
      </c>
      <c r="S73" s="62">
        <f>IF(($I73      =0),0,((($K73      -$I73      )/$I73      )*100))</f>
        <v>-1.3869580827443206</v>
      </c>
      <c r="T73" s="61">
        <f>IF(($E70      =0),0,(($P70      /$E70      )*100))</f>
        <v>66.277497849330231</v>
      </c>
      <c r="U73" s="65">
        <f>IF($E70   =0,0,($Q70   /$E70 )*100)</f>
        <v>58.704799065994841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30048000</v>
      </c>
      <c r="C74" s="105">
        <f>SUM(C9:C15,C18:C24,C27:C30,C33,C36:C40,C43:C53,C56:C59,C62:C66,C70:C71)</f>
        <v>-24000</v>
      </c>
      <c r="D74" s="105"/>
      <c r="E74" s="105">
        <f>$B74      +$C74      +$D74</f>
        <v>30024000</v>
      </c>
      <c r="F74" s="106">
        <f t="shared" ref="F74:O74" si="46">SUM(F9:F15,F18:F24,F27:F30,F33,F36:F40,F43:F53,F56:F59,F62:F66,F70:F71)</f>
        <v>30024000</v>
      </c>
      <c r="G74" s="107">
        <f t="shared" si="46"/>
        <v>27412000</v>
      </c>
      <c r="H74" s="106">
        <f t="shared" si="46"/>
        <v>7997000</v>
      </c>
      <c r="I74" s="107">
        <f t="shared" si="46"/>
        <v>6801033</v>
      </c>
      <c r="J74" s="106">
        <f t="shared" si="46"/>
        <v>12694000</v>
      </c>
      <c r="K74" s="107">
        <f t="shared" si="46"/>
        <v>12496634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20691000</v>
      </c>
      <c r="Q74" s="107">
        <f>$I74      +$K74      +$M74      +$O74</f>
        <v>19297667</v>
      </c>
      <c r="R74" s="61">
        <f>IF(($H74      =0),0,((($J74      -$H74      )/$H74      )*100))</f>
        <v>58.734525447042643</v>
      </c>
      <c r="S74" s="62">
        <f>IF(($I74      =0),0,((($K74      -$I74      )/$I74      )*100))</f>
        <v>83.746116214992639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68.914868105515595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64.274137356781253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12318000</v>
      </c>
      <c r="C87" s="119">
        <f t="shared" si="55"/>
        <v>6581000</v>
      </c>
      <c r="D87" s="119">
        <f t="shared" si="55"/>
        <v>0</v>
      </c>
      <c r="E87" s="119">
        <f t="shared" si="55"/>
        <v>18899000</v>
      </c>
      <c r="F87" s="119">
        <f t="shared" si="55"/>
        <v>0</v>
      </c>
      <c r="G87" s="119">
        <f t="shared" si="55"/>
        <v>0</v>
      </c>
      <c r="H87" s="119">
        <f t="shared" si="55"/>
        <v>2819000</v>
      </c>
      <c r="I87" s="119">
        <f t="shared" si="55"/>
        <v>0</v>
      </c>
      <c r="J87" s="119">
        <f t="shared" si="55"/>
        <v>1916000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4735000</v>
      </c>
      <c r="Q87" s="120">
        <f t="shared" si="55"/>
        <v>0</v>
      </c>
      <c r="R87" s="85">
        <f t="shared" si="55"/>
        <v>-32.032635686413627</v>
      </c>
      <c r="S87" s="85">
        <f t="shared" si="55"/>
        <v>0</v>
      </c>
      <c r="T87" s="86">
        <f>IF(SUM($E88:$E96) =0,0,(P87   /SUM($E88:$E96) )*100)</f>
        <v>25.054235673845177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2924000</v>
      </c>
      <c r="C91" s="93">
        <v>5806000</v>
      </c>
      <c r="D91" s="93"/>
      <c r="E91" s="93">
        <f t="shared" si="56"/>
        <v>8730000</v>
      </c>
      <c r="F91" s="93">
        <v>0</v>
      </c>
      <c r="G91" s="93">
        <v>0</v>
      </c>
      <c r="H91" s="93">
        <v>2819000</v>
      </c>
      <c r="I91" s="93"/>
      <c r="J91" s="93">
        <v>1916000</v>
      </c>
      <c r="K91" s="93"/>
      <c r="L91" s="93"/>
      <c r="M91" s="93"/>
      <c r="N91" s="93"/>
      <c r="O91" s="93"/>
      <c r="P91" s="93">
        <f t="shared" si="57"/>
        <v>4735000</v>
      </c>
      <c r="Q91" s="93">
        <f t="shared" si="58"/>
        <v>0</v>
      </c>
      <c r="R91" s="89">
        <f t="shared" si="59"/>
        <v>-32.032635686413627</v>
      </c>
      <c r="S91" s="89">
        <f t="shared" si="60"/>
        <v>0</v>
      </c>
      <c r="T91" s="89">
        <f t="shared" si="61"/>
        <v>54.238258877434134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8394000</v>
      </c>
      <c r="C93" s="93"/>
      <c r="D93" s="93"/>
      <c r="E93" s="93">
        <f t="shared" si="56"/>
        <v>8394000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1000000</v>
      </c>
      <c r="C96" s="122">
        <v>775000</v>
      </c>
      <c r="D96" s="122"/>
      <c r="E96" s="122">
        <f t="shared" si="56"/>
        <v>1775000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12318000</v>
      </c>
      <c r="C114" s="128">
        <f t="shared" si="69"/>
        <v>6581000</v>
      </c>
      <c r="D114" s="128">
        <f t="shared" si="69"/>
        <v>0</v>
      </c>
      <c r="E114" s="128">
        <f t="shared" si="69"/>
        <v>18899000</v>
      </c>
      <c r="F114" s="128">
        <f t="shared" si="69"/>
        <v>0</v>
      </c>
      <c r="G114" s="128">
        <f t="shared" si="69"/>
        <v>0</v>
      </c>
      <c r="H114" s="128">
        <f t="shared" si="69"/>
        <v>2819000</v>
      </c>
      <c r="I114" s="128">
        <f t="shared" si="69"/>
        <v>0</v>
      </c>
      <c r="J114" s="128">
        <f t="shared" si="69"/>
        <v>1916000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4735000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0.25054235673845177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12318000</v>
      </c>
      <c r="C115" s="130">
        <f t="shared" ref="C115:Q115" si="70">C87</f>
        <v>6581000</v>
      </c>
      <c r="D115" s="130">
        <f t="shared" si="70"/>
        <v>0</v>
      </c>
      <c r="E115" s="130">
        <f t="shared" si="70"/>
        <v>18899000</v>
      </c>
      <c r="F115" s="130">
        <f t="shared" si="70"/>
        <v>0</v>
      </c>
      <c r="G115" s="130">
        <f t="shared" si="70"/>
        <v>0</v>
      </c>
      <c r="H115" s="130">
        <f t="shared" si="70"/>
        <v>2819000</v>
      </c>
      <c r="I115" s="130">
        <f t="shared" si="70"/>
        <v>0</v>
      </c>
      <c r="J115" s="130">
        <f t="shared" si="70"/>
        <v>1916000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4735000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0.25054235673845177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AQukI/mBD2vhpZnCj4WnbHIEvHBBfspOcP/NcWcs8iGvUJOiXiYqPuDxh5s8Lf8q+Gzn6DbxeLsnjYzV7IdAkw==" saltValue="ItLOQGVaSTqv1j3JBDpGF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1600000</v>
      </c>
      <c r="C10" s="93"/>
      <c r="D10" s="93"/>
      <c r="E10" s="93">
        <f t="shared" ref="E10:E16" si="0">$B10      +$C10      +$D10</f>
        <v>1600000</v>
      </c>
      <c r="F10" s="94">
        <v>1600000</v>
      </c>
      <c r="G10" s="95">
        <v>1600000</v>
      </c>
      <c r="H10" s="94">
        <v>221000</v>
      </c>
      <c r="I10" s="95">
        <v>220876</v>
      </c>
      <c r="J10" s="94">
        <v>157000</v>
      </c>
      <c r="K10" s="95">
        <v>257568</v>
      </c>
      <c r="L10" s="94"/>
      <c r="M10" s="95"/>
      <c r="N10" s="94"/>
      <c r="O10" s="95"/>
      <c r="P10" s="94">
        <f t="shared" ref="P10:P16" si="1">$H10      +$J10      +$L10      +$N10</f>
        <v>378000</v>
      </c>
      <c r="Q10" s="95">
        <f t="shared" ref="Q10:Q16" si="2">$I10      +$K10      +$M10      +$O10</f>
        <v>478444</v>
      </c>
      <c r="R10" s="48">
        <f t="shared" ref="R10:R16" si="3">IF(($H10      =0),0,((($J10      -$H10      )/$H10      )*100))</f>
        <v>-28.959276018099551</v>
      </c>
      <c r="S10" s="49">
        <f t="shared" ref="S10:S16" si="4">IF(($I10      =0),0,((($K10      -$I10      )/$I10      )*100))</f>
        <v>16.612035712345389</v>
      </c>
      <c r="T10" s="48">
        <f t="shared" ref="T10:T15" si="5">IF(($E10      =0),0,(($P10      /$E10      )*100))</f>
        <v>23.625</v>
      </c>
      <c r="U10" s="50">
        <f t="shared" ref="U10:U15" si="6">IF(($E10      =0),0,(($Q10      /$E10      )*100))</f>
        <v>29.902750000000001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1600000</v>
      </c>
      <c r="C16" s="96">
        <f>SUM(C9:C15)</f>
        <v>0</v>
      </c>
      <c r="D16" s="96"/>
      <c r="E16" s="96">
        <f t="shared" si="0"/>
        <v>1600000</v>
      </c>
      <c r="F16" s="97">
        <f t="shared" ref="F16:O16" si="7">SUM(F9:F15)</f>
        <v>1600000</v>
      </c>
      <c r="G16" s="98">
        <f t="shared" si="7"/>
        <v>1600000</v>
      </c>
      <c r="H16" s="97">
        <f t="shared" si="7"/>
        <v>221000</v>
      </c>
      <c r="I16" s="98">
        <f t="shared" si="7"/>
        <v>220876</v>
      </c>
      <c r="J16" s="97">
        <f t="shared" si="7"/>
        <v>157000</v>
      </c>
      <c r="K16" s="98">
        <f t="shared" si="7"/>
        <v>257568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378000</v>
      </c>
      <c r="Q16" s="98">
        <f t="shared" si="2"/>
        <v>478444</v>
      </c>
      <c r="R16" s="52">
        <f t="shared" si="3"/>
        <v>-28.959276018099551</v>
      </c>
      <c r="S16" s="53">
        <f t="shared" si="4"/>
        <v>16.612035712345389</v>
      </c>
      <c r="T16" s="52">
        <f>IF((SUM($E9:$E13))=0,0,(P16/(SUM($E9:$E13))*100))</f>
        <v>23.625</v>
      </c>
      <c r="U16" s="54">
        <f>IF((SUM($E9:$E13))=0,0,(Q16/(SUM($E9:$E13))*100))</f>
        <v>29.902750000000001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1368000</v>
      </c>
      <c r="C33" s="93"/>
      <c r="D33" s="93"/>
      <c r="E33" s="93">
        <f>$B33      +$C33      +$D33</f>
        <v>1368000</v>
      </c>
      <c r="F33" s="94">
        <v>1368000</v>
      </c>
      <c r="G33" s="95">
        <v>957000</v>
      </c>
      <c r="H33" s="94">
        <v>342000</v>
      </c>
      <c r="I33" s="95">
        <v>559593</v>
      </c>
      <c r="J33" s="94">
        <v>615000</v>
      </c>
      <c r="K33" s="95">
        <v>808407</v>
      </c>
      <c r="L33" s="94"/>
      <c r="M33" s="95"/>
      <c r="N33" s="94"/>
      <c r="O33" s="95"/>
      <c r="P33" s="94">
        <f>$H33      +$J33      +$L33      +$N33</f>
        <v>957000</v>
      </c>
      <c r="Q33" s="95">
        <f>$I33      +$K33      +$M33      +$O33</f>
        <v>1368000</v>
      </c>
      <c r="R33" s="48">
        <f>IF(($H33      =0),0,((($J33      -$H33      )/$H33      )*100))</f>
        <v>79.824561403508781</v>
      </c>
      <c r="S33" s="49">
        <f>IF(($I33      =0),0,((($K33      -$I33      )/$I33      )*100))</f>
        <v>44.463386782893998</v>
      </c>
      <c r="T33" s="48">
        <f>IF(($E33      =0),0,(($P33      /$E33      )*100))</f>
        <v>69.956140350877192</v>
      </c>
      <c r="U33" s="50">
        <f>IF(($E33      =0),0,(($Q33      /$E33      )*100))</f>
        <v>100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1368000</v>
      </c>
      <c r="C34" s="96">
        <f>C33</f>
        <v>0</v>
      </c>
      <c r="D34" s="96"/>
      <c r="E34" s="96">
        <f>$B34      +$C34      +$D34</f>
        <v>1368000</v>
      </c>
      <c r="F34" s="97">
        <f t="shared" ref="F34:O34" si="17">F33</f>
        <v>1368000</v>
      </c>
      <c r="G34" s="98">
        <f t="shared" si="17"/>
        <v>957000</v>
      </c>
      <c r="H34" s="97">
        <f t="shared" si="17"/>
        <v>342000</v>
      </c>
      <c r="I34" s="98">
        <f t="shared" si="17"/>
        <v>559593</v>
      </c>
      <c r="J34" s="97">
        <f t="shared" si="17"/>
        <v>615000</v>
      </c>
      <c r="K34" s="98">
        <f t="shared" si="17"/>
        <v>808407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957000</v>
      </c>
      <c r="Q34" s="98">
        <f>$I34      +$K34      +$M34      +$O34</f>
        <v>1368000</v>
      </c>
      <c r="R34" s="52">
        <f>IF(($H34      =0),0,((($J34      -$H34      )/$H34      )*100))</f>
        <v>79.824561403508781</v>
      </c>
      <c r="S34" s="53">
        <f>IF(($I34      =0),0,((($K34      -$I34      )/$I34      )*100))</f>
        <v>44.463386782893998</v>
      </c>
      <c r="T34" s="52">
        <f>IF($E34   =0,0,($P34   /$E34   )*100)</f>
        <v>69.956140350877192</v>
      </c>
      <c r="U34" s="54">
        <f>IF($E34   =0,0,($Q34   /$E34   )*100)</f>
        <v>100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23361000</v>
      </c>
      <c r="C36" s="93"/>
      <c r="D36" s="93"/>
      <c r="E36" s="93">
        <f t="shared" ref="E36:E41" si="18">$B36      +$C36      +$D36</f>
        <v>23361000</v>
      </c>
      <c r="F36" s="94">
        <v>13361000</v>
      </c>
      <c r="G36" s="95">
        <v>3361000</v>
      </c>
      <c r="H36" s="94">
        <v>1346000</v>
      </c>
      <c r="I36" s="95">
        <v>1171602</v>
      </c>
      <c r="J36" s="94">
        <v>2015000</v>
      </c>
      <c r="K36" s="95">
        <v>7448634</v>
      </c>
      <c r="L36" s="94"/>
      <c r="M36" s="95"/>
      <c r="N36" s="94"/>
      <c r="O36" s="95"/>
      <c r="P36" s="94">
        <f t="shared" ref="P36:P41" si="19">$H36      +$J36      +$L36      +$N36</f>
        <v>3361000</v>
      </c>
      <c r="Q36" s="95">
        <f t="shared" ref="Q36:Q41" si="20">$I36      +$K36      +$M36      +$O36</f>
        <v>8620236</v>
      </c>
      <c r="R36" s="48">
        <f t="shared" ref="R36:R41" si="21">IF(($H36      =0),0,((($J36      -$H36      )/$H36      )*100))</f>
        <v>49.702823179791977</v>
      </c>
      <c r="S36" s="49">
        <f t="shared" ref="S36:S41" si="22">IF(($I36      =0),0,((($K36      -$I36      )/$I36      )*100))</f>
        <v>535.764875785463</v>
      </c>
      <c r="T36" s="48">
        <f t="shared" ref="T36:T40" si="23">IF(($E36      =0),0,(($P36      /$E36      )*100))</f>
        <v>14.387226574204872</v>
      </c>
      <c r="U36" s="50">
        <f t="shared" ref="U36:U40" si="24">IF(($E36      =0),0,(($Q36      /$E36      )*100))</f>
        <v>36.900115577244122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2602000</v>
      </c>
      <c r="C37" s="93"/>
      <c r="D37" s="93"/>
      <c r="E37" s="93">
        <f t="shared" si="18"/>
        <v>2602000</v>
      </c>
      <c r="F37" s="94">
        <v>2602000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25963000</v>
      </c>
      <c r="C41" s="96">
        <f>SUM(C36:C40)</f>
        <v>0</v>
      </c>
      <c r="D41" s="96"/>
      <c r="E41" s="96">
        <f t="shared" si="18"/>
        <v>25963000</v>
      </c>
      <c r="F41" s="97">
        <f t="shared" ref="F41:O41" si="25">SUM(F36:F40)</f>
        <v>15963000</v>
      </c>
      <c r="G41" s="98">
        <f t="shared" si="25"/>
        <v>3361000</v>
      </c>
      <c r="H41" s="97">
        <f t="shared" si="25"/>
        <v>1346000</v>
      </c>
      <c r="I41" s="98">
        <f t="shared" si="25"/>
        <v>1171602</v>
      </c>
      <c r="J41" s="97">
        <f t="shared" si="25"/>
        <v>2015000</v>
      </c>
      <c r="K41" s="98">
        <f t="shared" si="25"/>
        <v>7448634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3361000</v>
      </c>
      <c r="Q41" s="98">
        <f t="shared" si="20"/>
        <v>8620236</v>
      </c>
      <c r="R41" s="52">
        <f t="shared" si="21"/>
        <v>49.702823179791977</v>
      </c>
      <c r="S41" s="53">
        <f t="shared" si="22"/>
        <v>535.764875785463</v>
      </c>
      <c r="T41" s="52">
        <f>IF((+$E36+$E39) =0,0,(P41   /(+$E36+$E39) )*100)</f>
        <v>14.387226574204872</v>
      </c>
      <c r="U41" s="54">
        <f>IF((+$E36+$E39) =0,0,(Q41   /(+$E36+$E39) )*100)</f>
        <v>36.900115577244122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28931000</v>
      </c>
      <c r="C68" s="105">
        <f>SUM(C9:C15,C18:C24,C27:C30,C33,C36:C40,C43:C53,C56:C59,C62:C66)</f>
        <v>0</v>
      </c>
      <c r="D68" s="105"/>
      <c r="E68" s="105">
        <f t="shared" si="35"/>
        <v>28931000</v>
      </c>
      <c r="F68" s="106">
        <f t="shared" ref="F68:O68" si="43">SUM(F9:F15,F18:F24,F27:F30,F33,F36:F40,F43:F53,F56:F59,F62:F66)</f>
        <v>18931000</v>
      </c>
      <c r="G68" s="107">
        <f t="shared" si="43"/>
        <v>5918000</v>
      </c>
      <c r="H68" s="106">
        <f t="shared" si="43"/>
        <v>1909000</v>
      </c>
      <c r="I68" s="107">
        <f t="shared" si="43"/>
        <v>1952071</v>
      </c>
      <c r="J68" s="106">
        <f t="shared" si="43"/>
        <v>2787000</v>
      </c>
      <c r="K68" s="107">
        <f t="shared" si="43"/>
        <v>8514609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4696000</v>
      </c>
      <c r="Q68" s="107">
        <f t="shared" si="37"/>
        <v>10466680</v>
      </c>
      <c r="R68" s="61">
        <f t="shared" si="38"/>
        <v>45.992666317443685</v>
      </c>
      <c r="S68" s="62">
        <f t="shared" si="39"/>
        <v>336.18336628124695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17.83584640510464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39.753427779254814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22126000</v>
      </c>
      <c r="C70" s="93">
        <v>-18000</v>
      </c>
      <c r="D70" s="93"/>
      <c r="E70" s="93">
        <f>$B70      +$C70      +$D70</f>
        <v>22108000</v>
      </c>
      <c r="F70" s="94">
        <v>22108000</v>
      </c>
      <c r="G70" s="95">
        <v>5734000</v>
      </c>
      <c r="H70" s="94">
        <v>2109000</v>
      </c>
      <c r="I70" s="95">
        <v>2094929</v>
      </c>
      <c r="J70" s="94">
        <v>939000</v>
      </c>
      <c r="K70" s="95">
        <v>938407</v>
      </c>
      <c r="L70" s="94"/>
      <c r="M70" s="95"/>
      <c r="N70" s="94"/>
      <c r="O70" s="95"/>
      <c r="P70" s="94">
        <f>$H70      +$J70      +$L70      +$N70</f>
        <v>3048000</v>
      </c>
      <c r="Q70" s="95">
        <f>$I70      +$K70      +$M70      +$O70</f>
        <v>3033336</v>
      </c>
      <c r="R70" s="48">
        <f>IF(($H70      =0),0,((($J70      -$H70      )/$H70      )*100))</f>
        <v>-55.476529160739688</v>
      </c>
      <c r="S70" s="49">
        <f>IF(($I70      =0),0,((($K70      -$I70      )/$I70      )*100))</f>
        <v>-55.205785017057863</v>
      </c>
      <c r="T70" s="48">
        <f>IF(($E70      =0),0,(($P70      /$E70      )*100))</f>
        <v>13.786864483444909</v>
      </c>
      <c r="U70" s="50">
        <f>IF(($E70      =0),0,(($Q70      /$E70      )*100))</f>
        <v>13.72053555274109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22126000</v>
      </c>
      <c r="C72" s="102">
        <f>SUM(C70:C71)</f>
        <v>-18000</v>
      </c>
      <c r="D72" s="102"/>
      <c r="E72" s="102">
        <f>$B72      +$C72      +$D72</f>
        <v>22108000</v>
      </c>
      <c r="F72" s="103">
        <f t="shared" ref="F72:O72" si="44">SUM(F70:F71)</f>
        <v>22108000</v>
      </c>
      <c r="G72" s="104">
        <f t="shared" si="44"/>
        <v>5734000</v>
      </c>
      <c r="H72" s="103">
        <f t="shared" si="44"/>
        <v>2109000</v>
      </c>
      <c r="I72" s="104">
        <f t="shared" si="44"/>
        <v>2094929</v>
      </c>
      <c r="J72" s="103">
        <f t="shared" si="44"/>
        <v>939000</v>
      </c>
      <c r="K72" s="104">
        <f t="shared" si="44"/>
        <v>938407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3048000</v>
      </c>
      <c r="Q72" s="104">
        <f>$I72      +$K72      +$M72      +$O72</f>
        <v>3033336</v>
      </c>
      <c r="R72" s="57">
        <f>IF(($H72      =0),0,((($J72      -$H72      )/$H72      )*100))</f>
        <v>-55.476529160739688</v>
      </c>
      <c r="S72" s="58">
        <f>IF(($I72      =0),0,((($K72      -$I72      )/$I72      )*100))</f>
        <v>-55.205785017057863</v>
      </c>
      <c r="T72" s="57">
        <f>IF(($E70      =0),0,(($P70      /$E70      )*100))</f>
        <v>13.786864483444909</v>
      </c>
      <c r="U72" s="59">
        <f>IF($E70   =0,0,($Q70   /$E70 )*100)</f>
        <v>13.72053555274109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22126000</v>
      </c>
      <c r="C73" s="105">
        <f>SUM(C70:C71)</f>
        <v>-18000</v>
      </c>
      <c r="D73" s="105"/>
      <c r="E73" s="105">
        <f>$B73      +$C73      +$D73</f>
        <v>22108000</v>
      </c>
      <c r="F73" s="106">
        <f t="shared" ref="F73:O73" si="45">SUM(F70:F71)</f>
        <v>22108000</v>
      </c>
      <c r="G73" s="107">
        <f t="shared" si="45"/>
        <v>5734000</v>
      </c>
      <c r="H73" s="106">
        <f t="shared" si="45"/>
        <v>2109000</v>
      </c>
      <c r="I73" s="107">
        <f t="shared" si="45"/>
        <v>2094929</v>
      </c>
      <c r="J73" s="106">
        <f t="shared" si="45"/>
        <v>939000</v>
      </c>
      <c r="K73" s="107">
        <f t="shared" si="45"/>
        <v>938407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3048000</v>
      </c>
      <c r="Q73" s="107">
        <f>$I73      +$K73      +$M73      +$O73</f>
        <v>3033336</v>
      </c>
      <c r="R73" s="61">
        <f>IF(($H73      =0),0,((($J73      -$H73      )/$H73      )*100))</f>
        <v>-55.476529160739688</v>
      </c>
      <c r="S73" s="62">
        <f>IF(($I73      =0),0,((($K73      -$I73      )/$I73      )*100))</f>
        <v>-55.205785017057863</v>
      </c>
      <c r="T73" s="61">
        <f>IF(($E70      =0),0,(($P70      /$E70      )*100))</f>
        <v>13.786864483444909</v>
      </c>
      <c r="U73" s="65">
        <f>IF($E70   =0,0,($Q70   /$E70 )*100)</f>
        <v>13.72053555274109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51057000</v>
      </c>
      <c r="C74" s="105">
        <f>SUM(C9:C15,C18:C24,C27:C30,C33,C36:C40,C43:C53,C56:C59,C62:C66,C70:C71)</f>
        <v>-18000</v>
      </c>
      <c r="D74" s="105"/>
      <c r="E74" s="105">
        <f>$B74      +$C74      +$D74</f>
        <v>51039000</v>
      </c>
      <c r="F74" s="106">
        <f t="shared" ref="F74:O74" si="46">SUM(F9:F15,F18:F24,F27:F30,F33,F36:F40,F43:F53,F56:F59,F62:F66,F70:F71)</f>
        <v>41039000</v>
      </c>
      <c r="G74" s="107">
        <f t="shared" si="46"/>
        <v>11652000</v>
      </c>
      <c r="H74" s="106">
        <f t="shared" si="46"/>
        <v>4018000</v>
      </c>
      <c r="I74" s="107">
        <f t="shared" si="46"/>
        <v>4047000</v>
      </c>
      <c r="J74" s="106">
        <f t="shared" si="46"/>
        <v>3726000</v>
      </c>
      <c r="K74" s="107">
        <f t="shared" si="46"/>
        <v>9453016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7744000</v>
      </c>
      <c r="Q74" s="107">
        <f>$I74      +$K74      +$M74      +$O74</f>
        <v>13500016</v>
      </c>
      <c r="R74" s="61">
        <f>IF(($H74      =0),0,((($J74      -$H74      )/$H74      )*100))</f>
        <v>-7.2672971627675453</v>
      </c>
      <c r="S74" s="62">
        <f>IF(($I74      =0),0,((($K74      -$I74      )/$I74      )*100))</f>
        <v>133.58082530269334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15.987777938352913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27.871288477816549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19009000</v>
      </c>
      <c r="C87" s="119">
        <f t="shared" si="55"/>
        <v>524000</v>
      </c>
      <c r="D87" s="119">
        <f t="shared" si="55"/>
        <v>0</v>
      </c>
      <c r="E87" s="119">
        <f t="shared" si="55"/>
        <v>19533000</v>
      </c>
      <c r="F87" s="119">
        <f t="shared" si="55"/>
        <v>0</v>
      </c>
      <c r="G87" s="119">
        <f t="shared" si="55"/>
        <v>0</v>
      </c>
      <c r="H87" s="119">
        <f t="shared" si="55"/>
        <v>7766000</v>
      </c>
      <c r="I87" s="119">
        <f t="shared" si="55"/>
        <v>0</v>
      </c>
      <c r="J87" s="119">
        <f t="shared" si="55"/>
        <v>114000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7880000</v>
      </c>
      <c r="Q87" s="120">
        <f t="shared" si="55"/>
        <v>0</v>
      </c>
      <c r="R87" s="85">
        <f t="shared" si="55"/>
        <v>-98.532062838011854</v>
      </c>
      <c r="S87" s="85">
        <f t="shared" si="55"/>
        <v>0</v>
      </c>
      <c r="T87" s="86">
        <f>IF(SUM($E88:$E96) =0,0,(P87   /SUM($E88:$E96) )*100)</f>
        <v>40.341985358111913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9205000</v>
      </c>
      <c r="C91" s="93">
        <v>124000</v>
      </c>
      <c r="D91" s="93"/>
      <c r="E91" s="93">
        <f t="shared" si="56"/>
        <v>9329000</v>
      </c>
      <c r="F91" s="93">
        <v>0</v>
      </c>
      <c r="G91" s="93">
        <v>0</v>
      </c>
      <c r="H91" s="93">
        <v>7766000</v>
      </c>
      <c r="I91" s="93"/>
      <c r="J91" s="93">
        <v>114000</v>
      </c>
      <c r="K91" s="93"/>
      <c r="L91" s="93"/>
      <c r="M91" s="93"/>
      <c r="N91" s="93"/>
      <c r="O91" s="93"/>
      <c r="P91" s="93">
        <f t="shared" si="57"/>
        <v>7880000</v>
      </c>
      <c r="Q91" s="93">
        <f t="shared" si="58"/>
        <v>0</v>
      </c>
      <c r="R91" s="89">
        <f t="shared" si="59"/>
        <v>-98.532062838011854</v>
      </c>
      <c r="S91" s="89">
        <f t="shared" si="60"/>
        <v>0</v>
      </c>
      <c r="T91" s="89">
        <f t="shared" si="61"/>
        <v>84.46778861614321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8728000</v>
      </c>
      <c r="C93" s="93"/>
      <c r="D93" s="93"/>
      <c r="E93" s="93">
        <f t="shared" si="56"/>
        <v>8728000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76000</v>
      </c>
      <c r="C94" s="93">
        <v>250000</v>
      </c>
      <c r="D94" s="93"/>
      <c r="E94" s="93">
        <f t="shared" si="56"/>
        <v>326000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1000000</v>
      </c>
      <c r="C96" s="122">
        <v>150000</v>
      </c>
      <c r="D96" s="122"/>
      <c r="E96" s="122">
        <f t="shared" si="56"/>
        <v>1150000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19009000</v>
      </c>
      <c r="C114" s="128">
        <f t="shared" si="69"/>
        <v>524000</v>
      </c>
      <c r="D114" s="128">
        <f t="shared" si="69"/>
        <v>0</v>
      </c>
      <c r="E114" s="128">
        <f t="shared" si="69"/>
        <v>19533000</v>
      </c>
      <c r="F114" s="128">
        <f t="shared" si="69"/>
        <v>0</v>
      </c>
      <c r="G114" s="128">
        <f t="shared" si="69"/>
        <v>0</v>
      </c>
      <c r="H114" s="128">
        <f t="shared" si="69"/>
        <v>7766000</v>
      </c>
      <c r="I114" s="128">
        <f t="shared" si="69"/>
        <v>0</v>
      </c>
      <c r="J114" s="128">
        <f t="shared" si="69"/>
        <v>114000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7880000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0.40341985358111915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19009000</v>
      </c>
      <c r="C115" s="130">
        <f t="shared" ref="C115:Q115" si="70">C87</f>
        <v>524000</v>
      </c>
      <c r="D115" s="130">
        <f t="shared" si="70"/>
        <v>0</v>
      </c>
      <c r="E115" s="130">
        <f t="shared" si="70"/>
        <v>19533000</v>
      </c>
      <c r="F115" s="130">
        <f t="shared" si="70"/>
        <v>0</v>
      </c>
      <c r="G115" s="130">
        <f t="shared" si="70"/>
        <v>0</v>
      </c>
      <c r="H115" s="130">
        <f t="shared" si="70"/>
        <v>7766000</v>
      </c>
      <c r="I115" s="130">
        <f t="shared" si="70"/>
        <v>0</v>
      </c>
      <c r="J115" s="130">
        <f t="shared" si="70"/>
        <v>114000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7880000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0.40341985358111915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QFa8ECk25QNTD93SWb6naYtcDoyFX3+dtpSfJjaut40npKsDmHzOZ2igjg4MfcNCbDhwIUpo4zhniP+YMBADiA==" saltValue="gjqdcBQlbjK95oeDj62r4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1600000</v>
      </c>
      <c r="C10" s="93"/>
      <c r="D10" s="93"/>
      <c r="E10" s="93">
        <f t="shared" ref="E10:E16" si="0">$B10      +$C10      +$D10</f>
        <v>1600000</v>
      </c>
      <c r="F10" s="94">
        <v>1600000</v>
      </c>
      <c r="G10" s="95">
        <v>1600000</v>
      </c>
      <c r="H10" s="94">
        <v>338000</v>
      </c>
      <c r="I10" s="95">
        <v>370830</v>
      </c>
      <c r="J10" s="94">
        <v>211000</v>
      </c>
      <c r="K10" s="95">
        <v>217835</v>
      </c>
      <c r="L10" s="94"/>
      <c r="M10" s="95"/>
      <c r="N10" s="94"/>
      <c r="O10" s="95"/>
      <c r="P10" s="94">
        <f t="shared" ref="P10:P16" si="1">$H10      +$J10      +$L10      +$N10</f>
        <v>549000</v>
      </c>
      <c r="Q10" s="95">
        <f t="shared" ref="Q10:Q16" si="2">$I10      +$K10      +$M10      +$O10</f>
        <v>588665</v>
      </c>
      <c r="R10" s="48">
        <f t="shared" ref="R10:R16" si="3">IF(($H10      =0),0,((($J10      -$H10      )/$H10      )*100))</f>
        <v>-37.573964497041416</v>
      </c>
      <c r="S10" s="49">
        <f t="shared" ref="S10:S16" si="4">IF(($I10      =0),0,((($K10      -$I10      )/$I10      )*100))</f>
        <v>-41.257449505164089</v>
      </c>
      <c r="T10" s="48">
        <f t="shared" ref="T10:T15" si="5">IF(($E10      =0),0,(($P10      /$E10      )*100))</f>
        <v>34.3125</v>
      </c>
      <c r="U10" s="50">
        <f t="shared" ref="U10:U15" si="6">IF(($E10      =0),0,(($Q10      /$E10      )*100))</f>
        <v>36.791562500000005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1600000</v>
      </c>
      <c r="C16" s="96">
        <f>SUM(C9:C15)</f>
        <v>0</v>
      </c>
      <c r="D16" s="96"/>
      <c r="E16" s="96">
        <f t="shared" si="0"/>
        <v>1600000</v>
      </c>
      <c r="F16" s="97">
        <f t="shared" ref="F16:O16" si="7">SUM(F9:F15)</f>
        <v>1600000</v>
      </c>
      <c r="G16" s="98">
        <f t="shared" si="7"/>
        <v>1600000</v>
      </c>
      <c r="H16" s="97">
        <f t="shared" si="7"/>
        <v>338000</v>
      </c>
      <c r="I16" s="98">
        <f t="shared" si="7"/>
        <v>370830</v>
      </c>
      <c r="J16" s="97">
        <f t="shared" si="7"/>
        <v>211000</v>
      </c>
      <c r="K16" s="98">
        <f t="shared" si="7"/>
        <v>217835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549000</v>
      </c>
      <c r="Q16" s="98">
        <f t="shared" si="2"/>
        <v>588665</v>
      </c>
      <c r="R16" s="52">
        <f t="shared" si="3"/>
        <v>-37.573964497041416</v>
      </c>
      <c r="S16" s="53">
        <f t="shared" si="4"/>
        <v>-41.257449505164089</v>
      </c>
      <c r="T16" s="52">
        <f>IF((SUM($E9:$E13))=0,0,(P16/(SUM($E9:$E13))*100))</f>
        <v>34.3125</v>
      </c>
      <c r="U16" s="54">
        <f>IF((SUM($E9:$E13))=0,0,(Q16/(SUM($E9:$E13))*100))</f>
        <v>36.791562500000005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1593000</v>
      </c>
      <c r="C33" s="93"/>
      <c r="D33" s="93"/>
      <c r="E33" s="93">
        <f>$B33      +$C33      +$D33</f>
        <v>1593000</v>
      </c>
      <c r="F33" s="94">
        <v>1593000</v>
      </c>
      <c r="G33" s="95">
        <v>1115000</v>
      </c>
      <c r="H33" s="94">
        <v>363000</v>
      </c>
      <c r="I33" s="95">
        <v>394084</v>
      </c>
      <c r="J33" s="94">
        <v>301000</v>
      </c>
      <c r="K33" s="95">
        <v>282897</v>
      </c>
      <c r="L33" s="94"/>
      <c r="M33" s="95"/>
      <c r="N33" s="94"/>
      <c r="O33" s="95"/>
      <c r="P33" s="94">
        <f>$H33      +$J33      +$L33      +$N33</f>
        <v>664000</v>
      </c>
      <c r="Q33" s="95">
        <f>$I33      +$K33      +$M33      +$O33</f>
        <v>676981</v>
      </c>
      <c r="R33" s="48">
        <f>IF(($H33      =0),0,((($J33      -$H33      )/$H33      )*100))</f>
        <v>-17.079889807162534</v>
      </c>
      <c r="S33" s="49">
        <f>IF(($I33      =0),0,((($K33      -$I33      )/$I33      )*100))</f>
        <v>-28.214035586321696</v>
      </c>
      <c r="T33" s="48">
        <f>IF(($E33      =0),0,(($P33      /$E33      )*100))</f>
        <v>41.682360326428125</v>
      </c>
      <c r="U33" s="50">
        <f>IF(($E33      =0),0,(($Q33      /$E33      )*100))</f>
        <v>42.497237915881989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1593000</v>
      </c>
      <c r="C34" s="96">
        <f>C33</f>
        <v>0</v>
      </c>
      <c r="D34" s="96"/>
      <c r="E34" s="96">
        <f>$B34      +$C34      +$D34</f>
        <v>1593000</v>
      </c>
      <c r="F34" s="97">
        <f t="shared" ref="F34:O34" si="17">F33</f>
        <v>1593000</v>
      </c>
      <c r="G34" s="98">
        <f t="shared" si="17"/>
        <v>1115000</v>
      </c>
      <c r="H34" s="97">
        <f t="shared" si="17"/>
        <v>363000</v>
      </c>
      <c r="I34" s="98">
        <f t="shared" si="17"/>
        <v>394084</v>
      </c>
      <c r="J34" s="97">
        <f t="shared" si="17"/>
        <v>301000</v>
      </c>
      <c r="K34" s="98">
        <f t="shared" si="17"/>
        <v>282897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664000</v>
      </c>
      <c r="Q34" s="98">
        <f>$I34      +$K34      +$M34      +$O34</f>
        <v>676981</v>
      </c>
      <c r="R34" s="52">
        <f>IF(($H34      =0),0,((($J34      -$H34      )/$H34      )*100))</f>
        <v>-17.079889807162534</v>
      </c>
      <c r="S34" s="53">
        <f>IF(($I34      =0),0,((($K34      -$I34      )/$I34      )*100))</f>
        <v>-28.214035586321696</v>
      </c>
      <c r="T34" s="52">
        <f>IF($E34   =0,0,($P34   /$E34   )*100)</f>
        <v>41.682360326428125</v>
      </c>
      <c r="U34" s="54">
        <f>IF($E34   =0,0,($Q34   /$E34   )*100)</f>
        <v>42.497237915881989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22818000</v>
      </c>
      <c r="C36" s="93"/>
      <c r="D36" s="93"/>
      <c r="E36" s="93">
        <f t="shared" ref="E36:E41" si="18">$B36      +$C36      +$D36</f>
        <v>22818000</v>
      </c>
      <c r="F36" s="94">
        <v>22818000</v>
      </c>
      <c r="G36" s="95">
        <v>17000000</v>
      </c>
      <c r="H36" s="94">
        <v>7000000</v>
      </c>
      <c r="I36" s="95">
        <v>2424203</v>
      </c>
      <c r="J36" s="94">
        <v>6785000</v>
      </c>
      <c r="K36" s="95">
        <v>1675442</v>
      </c>
      <c r="L36" s="94"/>
      <c r="M36" s="95"/>
      <c r="N36" s="94"/>
      <c r="O36" s="95"/>
      <c r="P36" s="94">
        <f t="shared" ref="P36:P41" si="19">$H36      +$J36      +$L36      +$N36</f>
        <v>13785000</v>
      </c>
      <c r="Q36" s="95">
        <f t="shared" ref="Q36:Q41" si="20">$I36      +$K36      +$M36      +$O36</f>
        <v>4099645</v>
      </c>
      <c r="R36" s="48">
        <f t="shared" ref="R36:R41" si="21">IF(($H36      =0),0,((($J36      -$H36      )/$H36      )*100))</f>
        <v>-3.0714285714285716</v>
      </c>
      <c r="S36" s="49">
        <f t="shared" ref="S36:S41" si="22">IF(($I36      =0),0,((($K36      -$I36      )/$I36      )*100))</f>
        <v>-30.886893548106325</v>
      </c>
      <c r="T36" s="48">
        <f t="shared" ref="T36:T40" si="23">IF(($E36      =0),0,(($P36      /$E36      )*100))</f>
        <v>60.412831974756777</v>
      </c>
      <c r="U36" s="50">
        <f t="shared" ref="U36:U40" si="24">IF(($E36      =0),0,(($Q36      /$E36      )*100))</f>
        <v>17.966714874222106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296000</v>
      </c>
      <c r="C37" s="93"/>
      <c r="D37" s="93"/>
      <c r="E37" s="93">
        <f t="shared" si="18"/>
        <v>296000</v>
      </c>
      <c r="F37" s="94">
        <v>296000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23114000</v>
      </c>
      <c r="C41" s="96">
        <f>SUM(C36:C40)</f>
        <v>0</v>
      </c>
      <c r="D41" s="96"/>
      <c r="E41" s="96">
        <f t="shared" si="18"/>
        <v>23114000</v>
      </c>
      <c r="F41" s="97">
        <f t="shared" ref="F41:O41" si="25">SUM(F36:F40)</f>
        <v>23114000</v>
      </c>
      <c r="G41" s="98">
        <f t="shared" si="25"/>
        <v>17000000</v>
      </c>
      <c r="H41" s="97">
        <f t="shared" si="25"/>
        <v>7000000</v>
      </c>
      <c r="I41" s="98">
        <f t="shared" si="25"/>
        <v>2424203</v>
      </c>
      <c r="J41" s="97">
        <f t="shared" si="25"/>
        <v>6785000</v>
      </c>
      <c r="K41" s="98">
        <f t="shared" si="25"/>
        <v>1675442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13785000</v>
      </c>
      <c r="Q41" s="98">
        <f t="shared" si="20"/>
        <v>4099645</v>
      </c>
      <c r="R41" s="52">
        <f t="shared" si="21"/>
        <v>-3.0714285714285716</v>
      </c>
      <c r="S41" s="53">
        <f t="shared" si="22"/>
        <v>-30.886893548106325</v>
      </c>
      <c r="T41" s="52">
        <f>IF((+$E36+$E39) =0,0,(P41   /(+$E36+$E39) )*100)</f>
        <v>60.412831974756777</v>
      </c>
      <c r="U41" s="54">
        <f>IF((+$E36+$E39) =0,0,(Q41   /(+$E36+$E39) )*100)</f>
        <v>17.966714874222106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26307000</v>
      </c>
      <c r="C68" s="105">
        <f>SUM(C9:C15,C18:C24,C27:C30,C33,C36:C40,C43:C53,C56:C59,C62:C66)</f>
        <v>0</v>
      </c>
      <c r="D68" s="105"/>
      <c r="E68" s="105">
        <f t="shared" si="35"/>
        <v>26307000</v>
      </c>
      <c r="F68" s="106">
        <f t="shared" ref="F68:O68" si="43">SUM(F9:F15,F18:F24,F27:F30,F33,F36:F40,F43:F53,F56:F59,F62:F66)</f>
        <v>26307000</v>
      </c>
      <c r="G68" s="107">
        <f t="shared" si="43"/>
        <v>19715000</v>
      </c>
      <c r="H68" s="106">
        <f t="shared" si="43"/>
        <v>7701000</v>
      </c>
      <c r="I68" s="107">
        <f t="shared" si="43"/>
        <v>3189117</v>
      </c>
      <c r="J68" s="106">
        <f t="shared" si="43"/>
        <v>7297000</v>
      </c>
      <c r="K68" s="107">
        <f t="shared" si="43"/>
        <v>2176174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14998000</v>
      </c>
      <c r="Q68" s="107">
        <f t="shared" si="37"/>
        <v>5365291</v>
      </c>
      <c r="R68" s="61">
        <f t="shared" si="38"/>
        <v>-5.2460719387092585</v>
      </c>
      <c r="S68" s="62">
        <f t="shared" si="39"/>
        <v>-31.762490996724175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57.660220675867905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20.627007804390452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29332000</v>
      </c>
      <c r="C70" s="93">
        <v>-30000</v>
      </c>
      <c r="D70" s="93"/>
      <c r="E70" s="93">
        <f>$B70      +$C70      +$D70</f>
        <v>29302000</v>
      </c>
      <c r="F70" s="94">
        <v>29302000</v>
      </c>
      <c r="G70" s="95">
        <v>24044000</v>
      </c>
      <c r="H70" s="94">
        <v>588000</v>
      </c>
      <c r="I70" s="95">
        <v>591942</v>
      </c>
      <c r="J70" s="94">
        <v>17712000</v>
      </c>
      <c r="K70" s="95">
        <v>18236897</v>
      </c>
      <c r="L70" s="94"/>
      <c r="M70" s="95"/>
      <c r="N70" s="94"/>
      <c r="O70" s="95"/>
      <c r="P70" s="94">
        <f>$H70      +$J70      +$L70      +$N70</f>
        <v>18300000</v>
      </c>
      <c r="Q70" s="95">
        <f>$I70      +$K70      +$M70      +$O70</f>
        <v>18828839</v>
      </c>
      <c r="R70" s="48">
        <f>IF(($H70      =0),0,((($J70      -$H70      )/$H70      )*100))</f>
        <v>2912.2448979591836</v>
      </c>
      <c r="S70" s="49">
        <f>IF(($I70      =0),0,((($K70      -$I70      )/$I70      )*100))</f>
        <v>2980.8587665683463</v>
      </c>
      <c r="T70" s="48">
        <f>IF(($E70      =0),0,(($P70      /$E70      )*100))</f>
        <v>62.453074875435121</v>
      </c>
      <c r="U70" s="50">
        <f>IF(($E70      =0),0,(($Q70      /$E70      )*100))</f>
        <v>64.257862944508901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29332000</v>
      </c>
      <c r="C72" s="102">
        <f>SUM(C70:C71)</f>
        <v>-30000</v>
      </c>
      <c r="D72" s="102"/>
      <c r="E72" s="102">
        <f>$B72      +$C72      +$D72</f>
        <v>29302000</v>
      </c>
      <c r="F72" s="103">
        <f t="shared" ref="F72:O72" si="44">SUM(F70:F71)</f>
        <v>29302000</v>
      </c>
      <c r="G72" s="104">
        <f t="shared" si="44"/>
        <v>24044000</v>
      </c>
      <c r="H72" s="103">
        <f t="shared" si="44"/>
        <v>588000</v>
      </c>
      <c r="I72" s="104">
        <f t="shared" si="44"/>
        <v>591942</v>
      </c>
      <c r="J72" s="103">
        <f t="shared" si="44"/>
        <v>17712000</v>
      </c>
      <c r="K72" s="104">
        <f t="shared" si="44"/>
        <v>18236897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18300000</v>
      </c>
      <c r="Q72" s="104">
        <f>$I72      +$K72      +$M72      +$O72</f>
        <v>18828839</v>
      </c>
      <c r="R72" s="57">
        <f>IF(($H72      =0),0,((($J72      -$H72      )/$H72      )*100))</f>
        <v>2912.2448979591836</v>
      </c>
      <c r="S72" s="58">
        <f>IF(($I72      =0),0,((($K72      -$I72      )/$I72      )*100))</f>
        <v>2980.8587665683463</v>
      </c>
      <c r="T72" s="57">
        <f>IF(($E70      =0),0,(($P70      /$E70      )*100))</f>
        <v>62.453074875435121</v>
      </c>
      <c r="U72" s="59">
        <f>IF($E70   =0,0,($Q70   /$E70 )*100)</f>
        <v>64.257862944508901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29332000</v>
      </c>
      <c r="C73" s="105">
        <f>SUM(C70:C71)</f>
        <v>-30000</v>
      </c>
      <c r="D73" s="105"/>
      <c r="E73" s="105">
        <f>$B73      +$C73      +$D73</f>
        <v>29302000</v>
      </c>
      <c r="F73" s="106">
        <f t="shared" ref="F73:O73" si="45">SUM(F70:F71)</f>
        <v>29302000</v>
      </c>
      <c r="G73" s="107">
        <f t="shared" si="45"/>
        <v>24044000</v>
      </c>
      <c r="H73" s="106">
        <f t="shared" si="45"/>
        <v>588000</v>
      </c>
      <c r="I73" s="107">
        <f t="shared" si="45"/>
        <v>591942</v>
      </c>
      <c r="J73" s="106">
        <f t="shared" si="45"/>
        <v>17712000</v>
      </c>
      <c r="K73" s="107">
        <f t="shared" si="45"/>
        <v>18236897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18300000</v>
      </c>
      <c r="Q73" s="107">
        <f>$I73      +$K73      +$M73      +$O73</f>
        <v>18828839</v>
      </c>
      <c r="R73" s="61">
        <f>IF(($H73      =0),0,((($J73      -$H73      )/$H73      )*100))</f>
        <v>2912.2448979591836</v>
      </c>
      <c r="S73" s="62">
        <f>IF(($I73      =0),0,((($K73      -$I73      )/$I73      )*100))</f>
        <v>2980.8587665683463</v>
      </c>
      <c r="T73" s="61">
        <f>IF(($E70      =0),0,(($P70      /$E70      )*100))</f>
        <v>62.453074875435121</v>
      </c>
      <c r="U73" s="65">
        <f>IF($E70   =0,0,($Q70   /$E70 )*100)</f>
        <v>64.257862944508901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55639000</v>
      </c>
      <c r="C74" s="105">
        <f>SUM(C9:C15,C18:C24,C27:C30,C33,C36:C40,C43:C53,C56:C59,C62:C66,C70:C71)</f>
        <v>-30000</v>
      </c>
      <c r="D74" s="105"/>
      <c r="E74" s="105">
        <f>$B74      +$C74      +$D74</f>
        <v>55609000</v>
      </c>
      <c r="F74" s="106">
        <f t="shared" ref="F74:O74" si="46">SUM(F9:F15,F18:F24,F27:F30,F33,F36:F40,F43:F53,F56:F59,F62:F66,F70:F71)</f>
        <v>55609000</v>
      </c>
      <c r="G74" s="107">
        <f t="shared" si="46"/>
        <v>43759000</v>
      </c>
      <c r="H74" s="106">
        <f t="shared" si="46"/>
        <v>8289000</v>
      </c>
      <c r="I74" s="107">
        <f t="shared" si="46"/>
        <v>3781059</v>
      </c>
      <c r="J74" s="106">
        <f t="shared" si="46"/>
        <v>25009000</v>
      </c>
      <c r="K74" s="107">
        <f t="shared" si="46"/>
        <v>20413071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33298000</v>
      </c>
      <c r="Q74" s="107">
        <f>$I74      +$K74      +$M74      +$O74</f>
        <v>24194130</v>
      </c>
      <c r="R74" s="61">
        <f>IF(($H74      =0),0,((($J74      -$H74      )/$H74      )*100))</f>
        <v>201.71311376523104</v>
      </c>
      <c r="S74" s="62">
        <f>IF(($I74      =0),0,((($K74      -$I74      )/$I74      )*100))</f>
        <v>439.87708205558283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60.199229837470391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43.74040460651203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26747000</v>
      </c>
      <c r="C87" s="119">
        <f t="shared" si="55"/>
        <v>501000</v>
      </c>
      <c r="D87" s="119">
        <f t="shared" si="55"/>
        <v>0</v>
      </c>
      <c r="E87" s="119">
        <f t="shared" si="55"/>
        <v>27248000</v>
      </c>
      <c r="F87" s="119">
        <f t="shared" si="55"/>
        <v>0</v>
      </c>
      <c r="G87" s="119">
        <f t="shared" si="55"/>
        <v>0</v>
      </c>
      <c r="H87" s="119">
        <f t="shared" si="55"/>
        <v>15137000</v>
      </c>
      <c r="I87" s="119">
        <f t="shared" si="55"/>
        <v>0</v>
      </c>
      <c r="J87" s="119">
        <f t="shared" si="55"/>
        <v>249000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15386000</v>
      </c>
      <c r="Q87" s="120">
        <f t="shared" si="55"/>
        <v>0</v>
      </c>
      <c r="R87" s="85">
        <f t="shared" si="55"/>
        <v>-195.59525915443129</v>
      </c>
      <c r="S87" s="85">
        <f t="shared" si="55"/>
        <v>0</v>
      </c>
      <c r="T87" s="86">
        <f>IF(SUM($E88:$E96) =0,0,(P87   /SUM($E88:$E96) )*100)</f>
        <v>56.466529653552556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4521000</v>
      </c>
      <c r="C91" s="93">
        <v>1000</v>
      </c>
      <c r="D91" s="93"/>
      <c r="E91" s="93">
        <f t="shared" si="56"/>
        <v>4522000</v>
      </c>
      <c r="F91" s="93">
        <v>0</v>
      </c>
      <c r="G91" s="93">
        <v>0</v>
      </c>
      <c r="H91" s="93">
        <v>5653000</v>
      </c>
      <c r="I91" s="93"/>
      <c r="J91" s="93">
        <v>249000</v>
      </c>
      <c r="K91" s="93"/>
      <c r="L91" s="93"/>
      <c r="M91" s="93"/>
      <c r="N91" s="93"/>
      <c r="O91" s="93"/>
      <c r="P91" s="93">
        <f t="shared" si="57"/>
        <v>5902000</v>
      </c>
      <c r="Q91" s="93">
        <f t="shared" si="58"/>
        <v>0</v>
      </c>
      <c r="R91" s="89">
        <f t="shared" si="59"/>
        <v>-95.595259154431275</v>
      </c>
      <c r="S91" s="89">
        <f t="shared" si="60"/>
        <v>0</v>
      </c>
      <c r="T91" s="89">
        <f t="shared" si="61"/>
        <v>130.51747014595313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>
        <v>2000</v>
      </c>
      <c r="C92" s="93"/>
      <c r="D92" s="93"/>
      <c r="E92" s="93">
        <f t="shared" si="56"/>
        <v>2000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12552000</v>
      </c>
      <c r="C93" s="93"/>
      <c r="D93" s="93"/>
      <c r="E93" s="93">
        <f t="shared" si="56"/>
        <v>12552000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188000</v>
      </c>
      <c r="C94" s="93"/>
      <c r="D94" s="93"/>
      <c r="E94" s="93">
        <f t="shared" si="56"/>
        <v>188000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9484000</v>
      </c>
      <c r="C96" s="122">
        <v>500000</v>
      </c>
      <c r="D96" s="122"/>
      <c r="E96" s="122">
        <f t="shared" si="56"/>
        <v>9984000</v>
      </c>
      <c r="F96" s="122">
        <v>0</v>
      </c>
      <c r="G96" s="122">
        <v>0</v>
      </c>
      <c r="H96" s="122">
        <v>9484000</v>
      </c>
      <c r="I96" s="122"/>
      <c r="J96" s="122"/>
      <c r="K96" s="122"/>
      <c r="L96" s="122"/>
      <c r="M96" s="122"/>
      <c r="N96" s="122"/>
      <c r="O96" s="122"/>
      <c r="P96" s="122">
        <f t="shared" si="57"/>
        <v>9484000</v>
      </c>
      <c r="Q96" s="122">
        <f t="shared" si="58"/>
        <v>0</v>
      </c>
      <c r="R96" s="89">
        <f t="shared" si="59"/>
        <v>-100</v>
      </c>
      <c r="S96" s="89">
        <f t="shared" si="60"/>
        <v>0</v>
      </c>
      <c r="T96" s="89">
        <f t="shared" si="61"/>
        <v>94.991987179487182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26747000</v>
      </c>
      <c r="C114" s="128">
        <f t="shared" si="69"/>
        <v>501000</v>
      </c>
      <c r="D114" s="128">
        <f t="shared" si="69"/>
        <v>0</v>
      </c>
      <c r="E114" s="128">
        <f t="shared" si="69"/>
        <v>27248000</v>
      </c>
      <c r="F114" s="128">
        <f t="shared" si="69"/>
        <v>0</v>
      </c>
      <c r="G114" s="128">
        <f t="shared" si="69"/>
        <v>0</v>
      </c>
      <c r="H114" s="128">
        <f t="shared" si="69"/>
        <v>15137000</v>
      </c>
      <c r="I114" s="128">
        <f t="shared" si="69"/>
        <v>0</v>
      </c>
      <c r="J114" s="128">
        <f t="shared" si="69"/>
        <v>249000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15386000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0.56466529653552555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26747000</v>
      </c>
      <c r="C115" s="130">
        <f t="shared" ref="C115:Q115" si="70">C87</f>
        <v>501000</v>
      </c>
      <c r="D115" s="130">
        <f t="shared" si="70"/>
        <v>0</v>
      </c>
      <c r="E115" s="130">
        <f t="shared" si="70"/>
        <v>27248000</v>
      </c>
      <c r="F115" s="130">
        <f t="shared" si="70"/>
        <v>0</v>
      </c>
      <c r="G115" s="130">
        <f t="shared" si="70"/>
        <v>0</v>
      </c>
      <c r="H115" s="130">
        <f t="shared" si="70"/>
        <v>15137000</v>
      </c>
      <c r="I115" s="130">
        <f t="shared" si="70"/>
        <v>0</v>
      </c>
      <c r="J115" s="130">
        <f t="shared" si="70"/>
        <v>249000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15386000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0.56466529653552555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s1EdsMx5opIqCJqFCIeRc4CHgtrp4DMc6BLvjEA5ihC9Vfpm8svS0D3nLUpkARcxoBdJgNeAZqU4rToHVGAE/A==" saltValue="2eJSQ7/9zrlTMYQIiaO2K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1000000</v>
      </c>
      <c r="C10" s="93"/>
      <c r="D10" s="93"/>
      <c r="E10" s="93">
        <f t="shared" ref="E10:E16" si="0">$B10      +$C10      +$D10</f>
        <v>1000000</v>
      </c>
      <c r="F10" s="94">
        <v>1000000</v>
      </c>
      <c r="G10" s="95">
        <v>1000000</v>
      </c>
      <c r="H10" s="94">
        <v>217000</v>
      </c>
      <c r="I10" s="95">
        <v>217204</v>
      </c>
      <c r="J10" s="94">
        <v>98000</v>
      </c>
      <c r="K10" s="95">
        <v>97158</v>
      </c>
      <c r="L10" s="94"/>
      <c r="M10" s="95"/>
      <c r="N10" s="94"/>
      <c r="O10" s="95"/>
      <c r="P10" s="94">
        <f t="shared" ref="P10:P16" si="1">$H10      +$J10      +$L10      +$N10</f>
        <v>315000</v>
      </c>
      <c r="Q10" s="95">
        <f t="shared" ref="Q10:Q16" si="2">$I10      +$K10      +$M10      +$O10</f>
        <v>314362</v>
      </c>
      <c r="R10" s="48">
        <f t="shared" ref="R10:R16" si="3">IF(($H10      =0),0,((($J10      -$H10      )/$H10      )*100))</f>
        <v>-54.838709677419352</v>
      </c>
      <c r="S10" s="49">
        <f t="shared" ref="S10:S16" si="4">IF(($I10      =0),0,((($K10      -$I10      )/$I10      )*100))</f>
        <v>-55.268779580486552</v>
      </c>
      <c r="T10" s="48">
        <f t="shared" ref="T10:T15" si="5">IF(($E10      =0),0,(($P10      /$E10      )*100))</f>
        <v>31.5</v>
      </c>
      <c r="U10" s="50">
        <f t="shared" ref="U10:U15" si="6">IF(($E10      =0),0,(($Q10      /$E10      )*100))</f>
        <v>31.436199999999996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1000000</v>
      </c>
      <c r="C16" s="96">
        <f>SUM(C9:C15)</f>
        <v>0</v>
      </c>
      <c r="D16" s="96"/>
      <c r="E16" s="96">
        <f t="shared" si="0"/>
        <v>1000000</v>
      </c>
      <c r="F16" s="97">
        <f t="shared" ref="F16:O16" si="7">SUM(F9:F15)</f>
        <v>1000000</v>
      </c>
      <c r="G16" s="98">
        <f t="shared" si="7"/>
        <v>1000000</v>
      </c>
      <c r="H16" s="97">
        <f t="shared" si="7"/>
        <v>217000</v>
      </c>
      <c r="I16" s="98">
        <f t="shared" si="7"/>
        <v>217204</v>
      </c>
      <c r="J16" s="97">
        <f t="shared" si="7"/>
        <v>98000</v>
      </c>
      <c r="K16" s="98">
        <f t="shared" si="7"/>
        <v>97158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315000</v>
      </c>
      <c r="Q16" s="98">
        <f t="shared" si="2"/>
        <v>314362</v>
      </c>
      <c r="R16" s="52">
        <f t="shared" si="3"/>
        <v>-54.838709677419352</v>
      </c>
      <c r="S16" s="53">
        <f t="shared" si="4"/>
        <v>-55.268779580486552</v>
      </c>
      <c r="T16" s="52">
        <f>IF((SUM($E9:$E13))=0,0,(P16/(SUM($E9:$E13))*100))</f>
        <v>31.5</v>
      </c>
      <c r="U16" s="54">
        <f>IF((SUM($E9:$E13))=0,0,(Q16/(SUM($E9:$E13))*100))</f>
        <v>31.436199999999996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2215000</v>
      </c>
      <c r="C20" s="93"/>
      <c r="D20" s="93"/>
      <c r="E20" s="93">
        <f t="shared" si="8"/>
        <v>2215000</v>
      </c>
      <c r="F20" s="94">
        <v>2215000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2215000</v>
      </c>
      <c r="C25" s="96">
        <f>SUM(C18:C24)</f>
        <v>0</v>
      </c>
      <c r="D25" s="96"/>
      <c r="E25" s="96">
        <f t="shared" si="8"/>
        <v>2215000</v>
      </c>
      <c r="F25" s="97">
        <f t="shared" ref="F25:O25" si="15">SUM(F18:F24)</f>
        <v>2215000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2840000</v>
      </c>
      <c r="C30" s="93"/>
      <c r="D30" s="93"/>
      <c r="E30" s="93">
        <f>$B30      +$C30      +$D30</f>
        <v>2840000</v>
      </c>
      <c r="F30" s="94">
        <v>2840000</v>
      </c>
      <c r="G30" s="95">
        <v>1988000</v>
      </c>
      <c r="H30" s="94">
        <v>227000</v>
      </c>
      <c r="I30" s="95">
        <v>472324</v>
      </c>
      <c r="J30" s="94">
        <v>1096000</v>
      </c>
      <c r="K30" s="95">
        <v>712500</v>
      </c>
      <c r="L30" s="94"/>
      <c r="M30" s="95"/>
      <c r="N30" s="94"/>
      <c r="O30" s="95"/>
      <c r="P30" s="94">
        <f>$H30      +$J30      +$L30      +$N30</f>
        <v>1323000</v>
      </c>
      <c r="Q30" s="95">
        <f>$I30      +$K30      +$M30      +$O30</f>
        <v>1184824</v>
      </c>
      <c r="R30" s="48">
        <f>IF(($H30      =0),0,((($J30      -$H30      )/$H30      )*100))</f>
        <v>382.81938325991189</v>
      </c>
      <c r="S30" s="49">
        <f>IF(($I30      =0),0,((($K30      -$I30      )/$I30      )*100))</f>
        <v>50.849840363818053</v>
      </c>
      <c r="T30" s="48">
        <f>IF(($E30      =0),0,(($P30      /$E30      )*100))</f>
        <v>46.58450704225352</v>
      </c>
      <c r="U30" s="50">
        <f>IF(($E30      =0),0,(($Q30      /$E30      )*100))</f>
        <v>41.719154929577464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2840000</v>
      </c>
      <c r="C31" s="96">
        <f>SUM(C27:C30)</f>
        <v>0</v>
      </c>
      <c r="D31" s="96"/>
      <c r="E31" s="96">
        <f>$B31      +$C31      +$D31</f>
        <v>2840000</v>
      </c>
      <c r="F31" s="97">
        <f t="shared" ref="F31:O31" si="16">SUM(F27:F30)</f>
        <v>2840000</v>
      </c>
      <c r="G31" s="98">
        <f t="shared" si="16"/>
        <v>1988000</v>
      </c>
      <c r="H31" s="97">
        <f t="shared" si="16"/>
        <v>227000</v>
      </c>
      <c r="I31" s="98">
        <f t="shared" si="16"/>
        <v>472324</v>
      </c>
      <c r="J31" s="97">
        <f t="shared" si="16"/>
        <v>1096000</v>
      </c>
      <c r="K31" s="98">
        <f t="shared" si="16"/>
        <v>712500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1323000</v>
      </c>
      <c r="Q31" s="98">
        <f>$I31      +$K31      +$M31      +$O31</f>
        <v>1184824</v>
      </c>
      <c r="R31" s="52">
        <f>IF(($H31      =0),0,((($J31      -$H31      )/$H31      )*100))</f>
        <v>382.81938325991189</v>
      </c>
      <c r="S31" s="53">
        <f>IF(($I31      =0),0,((($K31      -$I31      )/$I31      )*100))</f>
        <v>50.849840363818053</v>
      </c>
      <c r="T31" s="52">
        <f>IF($E31   =0,0,($P31   /$E31   )*100)</f>
        <v>46.58450704225352</v>
      </c>
      <c r="U31" s="54">
        <f>IF($E31   =0,0,($Q31   /$E31   )*100)</f>
        <v>41.719154929577464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1282000</v>
      </c>
      <c r="C33" s="93"/>
      <c r="D33" s="93"/>
      <c r="E33" s="93">
        <f>$B33      +$C33      +$D33</f>
        <v>1282000</v>
      </c>
      <c r="F33" s="94">
        <v>1282000</v>
      </c>
      <c r="G33" s="95">
        <v>898000</v>
      </c>
      <c r="H33" s="94">
        <v>298000</v>
      </c>
      <c r="I33" s="95">
        <v>931937</v>
      </c>
      <c r="J33" s="94">
        <v>288000</v>
      </c>
      <c r="K33" s="95">
        <v>-281424</v>
      </c>
      <c r="L33" s="94"/>
      <c r="M33" s="95"/>
      <c r="N33" s="94"/>
      <c r="O33" s="95"/>
      <c r="P33" s="94">
        <f>$H33      +$J33      +$L33      +$N33</f>
        <v>586000</v>
      </c>
      <c r="Q33" s="95">
        <f>$I33      +$K33      +$M33      +$O33</f>
        <v>650513</v>
      </c>
      <c r="R33" s="48">
        <f>IF(($H33      =0),0,((($J33      -$H33      )/$H33      )*100))</f>
        <v>-3.3557046979865772</v>
      </c>
      <c r="S33" s="49">
        <f>IF(($I33      =0),0,((($K33      -$I33      )/$I33      )*100))</f>
        <v>-130.19774941868388</v>
      </c>
      <c r="T33" s="48">
        <f>IF(($E33      =0),0,(($P33      /$E33      )*100))</f>
        <v>45.709828393135723</v>
      </c>
      <c r="U33" s="50">
        <f>IF(($E33      =0),0,(($Q33      /$E33      )*100))</f>
        <v>50.742043681747276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1282000</v>
      </c>
      <c r="C34" s="96">
        <f>C33</f>
        <v>0</v>
      </c>
      <c r="D34" s="96"/>
      <c r="E34" s="96">
        <f>$B34      +$C34      +$D34</f>
        <v>1282000</v>
      </c>
      <c r="F34" s="97">
        <f t="shared" ref="F34:O34" si="17">F33</f>
        <v>1282000</v>
      </c>
      <c r="G34" s="98">
        <f t="shared" si="17"/>
        <v>898000</v>
      </c>
      <c r="H34" s="97">
        <f t="shared" si="17"/>
        <v>298000</v>
      </c>
      <c r="I34" s="98">
        <f t="shared" si="17"/>
        <v>931937</v>
      </c>
      <c r="J34" s="97">
        <f t="shared" si="17"/>
        <v>288000</v>
      </c>
      <c r="K34" s="98">
        <f t="shared" si="17"/>
        <v>-281424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586000</v>
      </c>
      <c r="Q34" s="98">
        <f>$I34      +$K34      +$M34      +$O34</f>
        <v>650513</v>
      </c>
      <c r="R34" s="52">
        <f>IF(($H34      =0),0,((($J34      -$H34      )/$H34      )*100))</f>
        <v>-3.3557046979865772</v>
      </c>
      <c r="S34" s="53">
        <f>IF(($I34      =0),0,((($K34      -$I34      )/$I34      )*100))</f>
        <v>-130.19774941868388</v>
      </c>
      <c r="T34" s="52">
        <f>IF($E34   =0,0,($P34   /$E34   )*100)</f>
        <v>45.709828393135723</v>
      </c>
      <c r="U34" s="54">
        <f>IF($E34   =0,0,($Q34   /$E34   )*100)</f>
        <v>50.742043681747276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7337000</v>
      </c>
      <c r="C68" s="105">
        <f>SUM(C9:C15,C18:C24,C27:C30,C33,C36:C40,C43:C53,C56:C59,C62:C66)</f>
        <v>0</v>
      </c>
      <c r="D68" s="105"/>
      <c r="E68" s="105">
        <f t="shared" si="35"/>
        <v>7337000</v>
      </c>
      <c r="F68" s="106">
        <f t="shared" ref="F68:O68" si="43">SUM(F9:F15,F18:F24,F27:F30,F33,F36:F40,F43:F53,F56:F59,F62:F66)</f>
        <v>7337000</v>
      </c>
      <c r="G68" s="107">
        <f t="shared" si="43"/>
        <v>3886000</v>
      </c>
      <c r="H68" s="106">
        <f t="shared" si="43"/>
        <v>742000</v>
      </c>
      <c r="I68" s="107">
        <f t="shared" si="43"/>
        <v>1621465</v>
      </c>
      <c r="J68" s="106">
        <f t="shared" si="43"/>
        <v>1482000</v>
      </c>
      <c r="K68" s="107">
        <f t="shared" si="43"/>
        <v>528234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2224000</v>
      </c>
      <c r="Q68" s="107">
        <f t="shared" si="37"/>
        <v>2149699</v>
      </c>
      <c r="R68" s="61">
        <f t="shared" si="38"/>
        <v>99.73045822102425</v>
      </c>
      <c r="S68" s="62">
        <f t="shared" si="39"/>
        <v>-67.422423549074452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43.420538852010928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41.969914096056229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7337000</v>
      </c>
      <c r="C74" s="105">
        <f>SUM(C9:C15,C18:C24,C27:C30,C33,C36:C40,C43:C53,C56:C59,C62:C66,C70:C71)</f>
        <v>0</v>
      </c>
      <c r="D74" s="105"/>
      <c r="E74" s="105">
        <f>$B74      +$C74      +$D74</f>
        <v>7337000</v>
      </c>
      <c r="F74" s="106">
        <f t="shared" ref="F74:O74" si="46">SUM(F9:F15,F18:F24,F27:F30,F33,F36:F40,F43:F53,F56:F59,F62:F66,F70:F71)</f>
        <v>7337000</v>
      </c>
      <c r="G74" s="107">
        <f t="shared" si="46"/>
        <v>3886000</v>
      </c>
      <c r="H74" s="106">
        <f t="shared" si="46"/>
        <v>742000</v>
      </c>
      <c r="I74" s="107">
        <f t="shared" si="46"/>
        <v>1621465</v>
      </c>
      <c r="J74" s="106">
        <f t="shared" si="46"/>
        <v>1482000</v>
      </c>
      <c r="K74" s="107">
        <f t="shared" si="46"/>
        <v>528234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2224000</v>
      </c>
      <c r="Q74" s="107">
        <f>$I74      +$K74      +$M74      +$O74</f>
        <v>2149699</v>
      </c>
      <c r="R74" s="61">
        <f>IF(($H74      =0),0,((($J74      -$H74      )/$H74      )*100))</f>
        <v>99.73045822102425</v>
      </c>
      <c r="S74" s="62">
        <f>IF(($I74      =0),0,((($K74      -$I74      )/$I74      )*100))</f>
        <v>-67.422423549074452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43.420538852010928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41.969914096056229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1576000</v>
      </c>
      <c r="C87" s="119">
        <f t="shared" si="55"/>
        <v>1150000</v>
      </c>
      <c r="D87" s="119">
        <f t="shared" si="55"/>
        <v>0</v>
      </c>
      <c r="E87" s="119">
        <f t="shared" si="55"/>
        <v>2726000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576000</v>
      </c>
      <c r="C94" s="93">
        <v>1000000</v>
      </c>
      <c r="D94" s="93"/>
      <c r="E94" s="93">
        <f t="shared" si="56"/>
        <v>1576000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1000000</v>
      </c>
      <c r="C96" s="122">
        <v>150000</v>
      </c>
      <c r="D96" s="122"/>
      <c r="E96" s="122">
        <f t="shared" si="56"/>
        <v>1150000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1576000</v>
      </c>
      <c r="C114" s="128">
        <f t="shared" si="69"/>
        <v>1150000</v>
      </c>
      <c r="D114" s="128">
        <f t="shared" si="69"/>
        <v>0</v>
      </c>
      <c r="E114" s="128">
        <f t="shared" si="69"/>
        <v>2726000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1576000</v>
      </c>
      <c r="C115" s="130">
        <f t="shared" ref="C115:Q115" si="70">C87</f>
        <v>1150000</v>
      </c>
      <c r="D115" s="130">
        <f t="shared" si="70"/>
        <v>0</v>
      </c>
      <c r="E115" s="130">
        <f t="shared" si="70"/>
        <v>2726000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PK5ZZk2c4yUQodugb42ZCK/3J+V7kBYSxQwVWi5dMcqhcvPZMfVd9i9rJ+RxCBYdg4oJVpOk93W6lRGJ0lbcTQ==" saltValue="coas4UZe7lII4UUmwEbHv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1600000</v>
      </c>
      <c r="C10" s="93"/>
      <c r="D10" s="93"/>
      <c r="E10" s="93">
        <f t="shared" ref="E10:E16" si="0">$B10      +$C10      +$D10</f>
        <v>1600000</v>
      </c>
      <c r="F10" s="94">
        <v>1600000</v>
      </c>
      <c r="G10" s="95">
        <v>1600000</v>
      </c>
      <c r="H10" s="94">
        <v>243000</v>
      </c>
      <c r="I10" s="95">
        <v>828752</v>
      </c>
      <c r="J10" s="94">
        <v>78000</v>
      </c>
      <c r="K10" s="95">
        <v>76965</v>
      </c>
      <c r="L10" s="94"/>
      <c r="M10" s="95"/>
      <c r="N10" s="94"/>
      <c r="O10" s="95"/>
      <c r="P10" s="94">
        <f t="shared" ref="P10:P16" si="1">$H10      +$J10      +$L10      +$N10</f>
        <v>321000</v>
      </c>
      <c r="Q10" s="95">
        <f t="shared" ref="Q10:Q16" si="2">$I10      +$K10      +$M10      +$O10</f>
        <v>905717</v>
      </c>
      <c r="R10" s="48">
        <f t="shared" ref="R10:R16" si="3">IF(($H10      =0),0,((($J10      -$H10      )/$H10      )*100))</f>
        <v>-67.901234567901241</v>
      </c>
      <c r="S10" s="49">
        <f t="shared" ref="S10:S16" si="4">IF(($I10      =0),0,((($K10      -$I10      )/$I10      )*100))</f>
        <v>-90.713144583663137</v>
      </c>
      <c r="T10" s="48">
        <f t="shared" ref="T10:T15" si="5">IF(($E10      =0),0,(($P10      /$E10      )*100))</f>
        <v>20.0625</v>
      </c>
      <c r="U10" s="50">
        <f t="shared" ref="U10:U15" si="6">IF(($E10      =0),0,(($Q10      /$E10      )*100))</f>
        <v>56.607312499999992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1600000</v>
      </c>
      <c r="C16" s="96">
        <f>SUM(C9:C15)</f>
        <v>0</v>
      </c>
      <c r="D16" s="96"/>
      <c r="E16" s="96">
        <f t="shared" si="0"/>
        <v>1600000</v>
      </c>
      <c r="F16" s="97">
        <f t="shared" ref="F16:O16" si="7">SUM(F9:F15)</f>
        <v>1600000</v>
      </c>
      <c r="G16" s="98">
        <f t="shared" si="7"/>
        <v>1600000</v>
      </c>
      <c r="H16" s="97">
        <f t="shared" si="7"/>
        <v>243000</v>
      </c>
      <c r="I16" s="98">
        <f t="shared" si="7"/>
        <v>828752</v>
      </c>
      <c r="J16" s="97">
        <f t="shared" si="7"/>
        <v>78000</v>
      </c>
      <c r="K16" s="98">
        <f t="shared" si="7"/>
        <v>76965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321000</v>
      </c>
      <c r="Q16" s="98">
        <f t="shared" si="2"/>
        <v>905717</v>
      </c>
      <c r="R16" s="52">
        <f t="shared" si="3"/>
        <v>-67.901234567901241</v>
      </c>
      <c r="S16" s="53">
        <f t="shared" si="4"/>
        <v>-90.713144583663137</v>
      </c>
      <c r="T16" s="52">
        <f>IF((SUM($E9:$E13))=0,0,(P16/(SUM($E9:$E13))*100))</f>
        <v>20.0625</v>
      </c>
      <c r="U16" s="54">
        <f>IF((SUM($E9:$E13))=0,0,(Q16/(SUM($E9:$E13))*100))</f>
        <v>56.607312499999992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1559000</v>
      </c>
      <c r="C33" s="93"/>
      <c r="D33" s="93"/>
      <c r="E33" s="93">
        <f>$B33      +$C33      +$D33</f>
        <v>1559000</v>
      </c>
      <c r="F33" s="94">
        <v>1559000</v>
      </c>
      <c r="G33" s="95">
        <v>1092000</v>
      </c>
      <c r="H33" s="94">
        <v>390000</v>
      </c>
      <c r="I33" s="95">
        <v>846910</v>
      </c>
      <c r="J33" s="94">
        <v>418000</v>
      </c>
      <c r="K33" s="95">
        <v>418822</v>
      </c>
      <c r="L33" s="94"/>
      <c r="M33" s="95"/>
      <c r="N33" s="94"/>
      <c r="O33" s="95"/>
      <c r="P33" s="94">
        <f>$H33      +$J33      +$L33      +$N33</f>
        <v>808000</v>
      </c>
      <c r="Q33" s="95">
        <f>$I33      +$K33      +$M33      +$O33</f>
        <v>1265732</v>
      </c>
      <c r="R33" s="48">
        <f>IF(($H33      =0),0,((($J33      -$H33      )/$H33      )*100))</f>
        <v>7.1794871794871788</v>
      </c>
      <c r="S33" s="49">
        <f>IF(($I33      =0),0,((($K33      -$I33      )/$I33      )*100))</f>
        <v>-50.547047502095857</v>
      </c>
      <c r="T33" s="48">
        <f>IF(($E33      =0),0,(($P33      /$E33      )*100))</f>
        <v>51.828094932649137</v>
      </c>
      <c r="U33" s="50">
        <f>IF(($E33      =0),0,(($Q33      /$E33      )*100))</f>
        <v>81.188710711994872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1559000</v>
      </c>
      <c r="C34" s="96">
        <f>C33</f>
        <v>0</v>
      </c>
      <c r="D34" s="96"/>
      <c r="E34" s="96">
        <f>$B34      +$C34      +$D34</f>
        <v>1559000</v>
      </c>
      <c r="F34" s="97">
        <f t="shared" ref="F34:O34" si="17">F33</f>
        <v>1559000</v>
      </c>
      <c r="G34" s="98">
        <f t="shared" si="17"/>
        <v>1092000</v>
      </c>
      <c r="H34" s="97">
        <f t="shared" si="17"/>
        <v>390000</v>
      </c>
      <c r="I34" s="98">
        <f t="shared" si="17"/>
        <v>846910</v>
      </c>
      <c r="J34" s="97">
        <f t="shared" si="17"/>
        <v>418000</v>
      </c>
      <c r="K34" s="98">
        <f t="shared" si="17"/>
        <v>418822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808000</v>
      </c>
      <c r="Q34" s="98">
        <f>$I34      +$K34      +$M34      +$O34</f>
        <v>1265732</v>
      </c>
      <c r="R34" s="52">
        <f>IF(($H34      =0),0,((($J34      -$H34      )/$H34      )*100))</f>
        <v>7.1794871794871788</v>
      </c>
      <c r="S34" s="53">
        <f>IF(($I34      =0),0,((($K34      -$I34      )/$I34      )*100))</f>
        <v>-50.547047502095857</v>
      </c>
      <c r="T34" s="52">
        <f>IF($E34   =0,0,($P34   /$E34   )*100)</f>
        <v>51.828094932649137</v>
      </c>
      <c r="U34" s="54">
        <f>IF($E34   =0,0,($Q34   /$E34   )*100)</f>
        <v>81.188710711994872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3500000</v>
      </c>
      <c r="C39" s="93"/>
      <c r="D39" s="93"/>
      <c r="E39" s="93">
        <f t="shared" si="18"/>
        <v>3500000</v>
      </c>
      <c r="F39" s="94">
        <v>3500000</v>
      </c>
      <c r="G39" s="95">
        <v>2750000</v>
      </c>
      <c r="H39" s="94"/>
      <c r="I39" s="95"/>
      <c r="J39" s="94">
        <v>184000</v>
      </c>
      <c r="K39" s="95"/>
      <c r="L39" s="94"/>
      <c r="M39" s="95"/>
      <c r="N39" s="94"/>
      <c r="O39" s="95"/>
      <c r="P39" s="94">
        <f t="shared" si="19"/>
        <v>184000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5.2571428571428571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3500000</v>
      </c>
      <c r="C41" s="96">
        <f>SUM(C36:C40)</f>
        <v>0</v>
      </c>
      <c r="D41" s="96"/>
      <c r="E41" s="96">
        <f t="shared" si="18"/>
        <v>3500000</v>
      </c>
      <c r="F41" s="97">
        <f t="shared" ref="F41:O41" si="25">SUM(F36:F40)</f>
        <v>3500000</v>
      </c>
      <c r="G41" s="98">
        <f t="shared" si="25"/>
        <v>2750000</v>
      </c>
      <c r="H41" s="97">
        <f t="shared" si="25"/>
        <v>0</v>
      </c>
      <c r="I41" s="98">
        <f t="shared" si="25"/>
        <v>0</v>
      </c>
      <c r="J41" s="97">
        <f t="shared" si="25"/>
        <v>184000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184000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5.2571428571428571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15000000</v>
      </c>
      <c r="C52" s="93"/>
      <c r="D52" s="93"/>
      <c r="E52" s="93">
        <f t="shared" si="26"/>
        <v>15000000</v>
      </c>
      <c r="F52" s="94">
        <v>15000000</v>
      </c>
      <c r="G52" s="95">
        <v>8000000</v>
      </c>
      <c r="H52" s="94">
        <v>1675000</v>
      </c>
      <c r="I52" s="95"/>
      <c r="J52" s="94">
        <v>2591000</v>
      </c>
      <c r="K52" s="95">
        <v>138714</v>
      </c>
      <c r="L52" s="94"/>
      <c r="M52" s="95"/>
      <c r="N52" s="94"/>
      <c r="O52" s="95"/>
      <c r="P52" s="94">
        <f t="shared" si="27"/>
        <v>4266000</v>
      </c>
      <c r="Q52" s="95">
        <f t="shared" si="28"/>
        <v>138714</v>
      </c>
      <c r="R52" s="48">
        <f t="shared" si="29"/>
        <v>54.686567164179102</v>
      </c>
      <c r="S52" s="49">
        <f t="shared" si="30"/>
        <v>0</v>
      </c>
      <c r="T52" s="48">
        <f t="shared" si="31"/>
        <v>28.439999999999998</v>
      </c>
      <c r="U52" s="50">
        <f t="shared" si="32"/>
        <v>0.92476000000000003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15000000</v>
      </c>
      <c r="C54" s="96">
        <f>SUM(C43:C53)</f>
        <v>0</v>
      </c>
      <c r="D54" s="96"/>
      <c r="E54" s="96">
        <f t="shared" si="26"/>
        <v>15000000</v>
      </c>
      <c r="F54" s="97">
        <f t="shared" ref="F54:O54" si="33">SUM(F43:F53)</f>
        <v>15000000</v>
      </c>
      <c r="G54" s="98">
        <f t="shared" si="33"/>
        <v>8000000</v>
      </c>
      <c r="H54" s="97">
        <f t="shared" si="33"/>
        <v>1675000</v>
      </c>
      <c r="I54" s="98">
        <f t="shared" si="33"/>
        <v>0</v>
      </c>
      <c r="J54" s="97">
        <f t="shared" si="33"/>
        <v>2591000</v>
      </c>
      <c r="K54" s="98">
        <f t="shared" si="33"/>
        <v>138714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4266000</v>
      </c>
      <c r="Q54" s="98">
        <f t="shared" si="28"/>
        <v>138714</v>
      </c>
      <c r="R54" s="52">
        <f t="shared" si="29"/>
        <v>54.686567164179102</v>
      </c>
      <c r="S54" s="53">
        <f t="shared" si="30"/>
        <v>0</v>
      </c>
      <c r="T54" s="52">
        <f>IF((+$E44+$E46+$E48+$E49+$E52) =0,0,(P54   /(+$E44+$E46+$E48+$E49+$E52) )*100)</f>
        <v>28.439999999999998</v>
      </c>
      <c r="U54" s="54">
        <f>IF((+$E44+$E46+$E48+$E49+$E52) =0,0,(Q54   /(+$E44+$E46+$E48+$E49+$E52) )*100)</f>
        <v>0.92476000000000003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21659000</v>
      </c>
      <c r="C68" s="105">
        <f>SUM(C9:C15,C18:C24,C27:C30,C33,C36:C40,C43:C53,C56:C59,C62:C66)</f>
        <v>0</v>
      </c>
      <c r="D68" s="105"/>
      <c r="E68" s="105">
        <f t="shared" si="35"/>
        <v>21659000</v>
      </c>
      <c r="F68" s="106">
        <f t="shared" ref="F68:O68" si="43">SUM(F9:F15,F18:F24,F27:F30,F33,F36:F40,F43:F53,F56:F59,F62:F66)</f>
        <v>21659000</v>
      </c>
      <c r="G68" s="107">
        <f t="shared" si="43"/>
        <v>13442000</v>
      </c>
      <c r="H68" s="106">
        <f t="shared" si="43"/>
        <v>2308000</v>
      </c>
      <c r="I68" s="107">
        <f t="shared" si="43"/>
        <v>1675662</v>
      </c>
      <c r="J68" s="106">
        <f t="shared" si="43"/>
        <v>3271000</v>
      </c>
      <c r="K68" s="107">
        <f t="shared" si="43"/>
        <v>634501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5579000</v>
      </c>
      <c r="Q68" s="107">
        <f t="shared" si="37"/>
        <v>2310163</v>
      </c>
      <c r="R68" s="61">
        <f t="shared" si="38"/>
        <v>41.724436741767761</v>
      </c>
      <c r="S68" s="62">
        <f t="shared" si="39"/>
        <v>-62.134308709035594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25.758345260630684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10.666064915277714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25630000</v>
      </c>
      <c r="C70" s="93">
        <v>-35000</v>
      </c>
      <c r="D70" s="93"/>
      <c r="E70" s="93">
        <f>$B70      +$C70      +$D70</f>
        <v>25595000</v>
      </c>
      <c r="F70" s="94">
        <v>25595000</v>
      </c>
      <c r="G70" s="95">
        <v>12576000</v>
      </c>
      <c r="H70" s="94">
        <v>3656000</v>
      </c>
      <c r="I70" s="95">
        <v>443232</v>
      </c>
      <c r="J70" s="94">
        <v>3365000</v>
      </c>
      <c r="K70" s="95">
        <v>147510</v>
      </c>
      <c r="L70" s="94"/>
      <c r="M70" s="95"/>
      <c r="N70" s="94"/>
      <c r="O70" s="95"/>
      <c r="P70" s="94">
        <f>$H70      +$J70      +$L70      +$N70</f>
        <v>7021000</v>
      </c>
      <c r="Q70" s="95">
        <f>$I70      +$K70      +$M70      +$O70</f>
        <v>590742</v>
      </c>
      <c r="R70" s="48">
        <f>IF(($H70      =0),0,((($J70      -$H70      )/$H70      )*100))</f>
        <v>-7.9595185995623634</v>
      </c>
      <c r="S70" s="49">
        <f>IF(($I70      =0),0,((($K70      -$I70      )/$I70      )*100))</f>
        <v>-66.719460688758943</v>
      </c>
      <c r="T70" s="48">
        <f>IF(($E70      =0),0,(($P70      /$E70      )*100))</f>
        <v>27.431138894315293</v>
      </c>
      <c r="U70" s="50">
        <f>IF(($E70      =0),0,(($Q70      /$E70      )*100))</f>
        <v>2.3080367259230319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25630000</v>
      </c>
      <c r="C72" s="102">
        <f>SUM(C70:C71)</f>
        <v>-35000</v>
      </c>
      <c r="D72" s="102"/>
      <c r="E72" s="102">
        <f>$B72      +$C72      +$D72</f>
        <v>25595000</v>
      </c>
      <c r="F72" s="103">
        <f t="shared" ref="F72:O72" si="44">SUM(F70:F71)</f>
        <v>25595000</v>
      </c>
      <c r="G72" s="104">
        <f t="shared" si="44"/>
        <v>12576000</v>
      </c>
      <c r="H72" s="103">
        <f t="shared" si="44"/>
        <v>3656000</v>
      </c>
      <c r="I72" s="104">
        <f t="shared" si="44"/>
        <v>443232</v>
      </c>
      <c r="J72" s="103">
        <f t="shared" si="44"/>
        <v>3365000</v>
      </c>
      <c r="K72" s="104">
        <f t="shared" si="44"/>
        <v>147510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7021000</v>
      </c>
      <c r="Q72" s="104">
        <f>$I72      +$K72      +$M72      +$O72</f>
        <v>590742</v>
      </c>
      <c r="R72" s="57">
        <f>IF(($H72      =0),0,((($J72      -$H72      )/$H72      )*100))</f>
        <v>-7.9595185995623634</v>
      </c>
      <c r="S72" s="58">
        <f>IF(($I72      =0),0,((($K72      -$I72      )/$I72      )*100))</f>
        <v>-66.719460688758943</v>
      </c>
      <c r="T72" s="57">
        <f>IF(($E70      =0),0,(($P70      /$E70      )*100))</f>
        <v>27.431138894315293</v>
      </c>
      <c r="U72" s="59">
        <f>IF($E70   =0,0,($Q70   /$E70 )*100)</f>
        <v>2.3080367259230319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25630000</v>
      </c>
      <c r="C73" s="105">
        <f>SUM(C70:C71)</f>
        <v>-35000</v>
      </c>
      <c r="D73" s="105"/>
      <c r="E73" s="105">
        <f>$B73      +$C73      +$D73</f>
        <v>25595000</v>
      </c>
      <c r="F73" s="106">
        <f t="shared" ref="F73:O73" si="45">SUM(F70:F71)</f>
        <v>25595000</v>
      </c>
      <c r="G73" s="107">
        <f t="shared" si="45"/>
        <v>12576000</v>
      </c>
      <c r="H73" s="106">
        <f t="shared" si="45"/>
        <v>3656000</v>
      </c>
      <c r="I73" s="107">
        <f t="shared" si="45"/>
        <v>443232</v>
      </c>
      <c r="J73" s="106">
        <f t="shared" si="45"/>
        <v>3365000</v>
      </c>
      <c r="K73" s="107">
        <f t="shared" si="45"/>
        <v>147510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7021000</v>
      </c>
      <c r="Q73" s="107">
        <f>$I73      +$K73      +$M73      +$O73</f>
        <v>590742</v>
      </c>
      <c r="R73" s="61">
        <f>IF(($H73      =0),0,((($J73      -$H73      )/$H73      )*100))</f>
        <v>-7.9595185995623634</v>
      </c>
      <c r="S73" s="62">
        <f>IF(($I73      =0),0,((($K73      -$I73      )/$I73      )*100))</f>
        <v>-66.719460688758943</v>
      </c>
      <c r="T73" s="61">
        <f>IF(($E70      =0),0,(($P70      /$E70      )*100))</f>
        <v>27.431138894315293</v>
      </c>
      <c r="U73" s="65">
        <f>IF($E70   =0,0,($Q70   /$E70 )*100)</f>
        <v>2.3080367259230319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47289000</v>
      </c>
      <c r="C74" s="105">
        <f>SUM(C9:C15,C18:C24,C27:C30,C33,C36:C40,C43:C53,C56:C59,C62:C66,C70:C71)</f>
        <v>-35000</v>
      </c>
      <c r="D74" s="105"/>
      <c r="E74" s="105">
        <f>$B74      +$C74      +$D74</f>
        <v>47254000</v>
      </c>
      <c r="F74" s="106">
        <f t="shared" ref="F74:O74" si="46">SUM(F9:F15,F18:F24,F27:F30,F33,F36:F40,F43:F53,F56:F59,F62:F66,F70:F71)</f>
        <v>47254000</v>
      </c>
      <c r="G74" s="107">
        <f t="shared" si="46"/>
        <v>26018000</v>
      </c>
      <c r="H74" s="106">
        <f t="shared" si="46"/>
        <v>5964000</v>
      </c>
      <c r="I74" s="107">
        <f t="shared" si="46"/>
        <v>2118894</v>
      </c>
      <c r="J74" s="106">
        <f t="shared" si="46"/>
        <v>6636000</v>
      </c>
      <c r="K74" s="107">
        <f t="shared" si="46"/>
        <v>782011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12600000</v>
      </c>
      <c r="Q74" s="107">
        <f>$I74      +$K74      +$M74      +$O74</f>
        <v>2900905</v>
      </c>
      <c r="R74" s="61">
        <f>IF(($H74      =0),0,((($J74      -$H74      )/$H74      )*100))</f>
        <v>11.267605633802818</v>
      </c>
      <c r="S74" s="62">
        <f>IF(($I74      =0),0,((($K74      -$I74      )/$I74      )*100))</f>
        <v>-63.093434593707855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26.664409362170399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6.138961781013248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28873000</v>
      </c>
      <c r="C87" s="119">
        <f t="shared" si="55"/>
        <v>4049000</v>
      </c>
      <c r="D87" s="119">
        <f t="shared" si="55"/>
        <v>0</v>
      </c>
      <c r="E87" s="119">
        <f t="shared" si="55"/>
        <v>32922000</v>
      </c>
      <c r="F87" s="119">
        <f t="shared" si="55"/>
        <v>0</v>
      </c>
      <c r="G87" s="119">
        <f t="shared" si="55"/>
        <v>0</v>
      </c>
      <c r="H87" s="119">
        <f t="shared" si="55"/>
        <v>2574000</v>
      </c>
      <c r="I87" s="119">
        <f t="shared" si="55"/>
        <v>0</v>
      </c>
      <c r="J87" s="119">
        <f t="shared" si="55"/>
        <v>12996000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15570000</v>
      </c>
      <c r="Q87" s="120">
        <f t="shared" si="55"/>
        <v>0</v>
      </c>
      <c r="R87" s="85">
        <f t="shared" si="55"/>
        <v>404.89510489510491</v>
      </c>
      <c r="S87" s="85">
        <f t="shared" si="55"/>
        <v>0</v>
      </c>
      <c r="T87" s="86">
        <f>IF(SUM($E88:$E96) =0,0,(P87   /SUM($E88:$E96) )*100)</f>
        <v>47.293603061782399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17058000</v>
      </c>
      <c r="C91" s="93">
        <v>3692000</v>
      </c>
      <c r="D91" s="93"/>
      <c r="E91" s="93">
        <f t="shared" si="56"/>
        <v>20750000</v>
      </c>
      <c r="F91" s="93">
        <v>0</v>
      </c>
      <c r="G91" s="93">
        <v>0</v>
      </c>
      <c r="H91" s="93">
        <v>2574000</v>
      </c>
      <c r="I91" s="93"/>
      <c r="J91" s="93">
        <v>12996000</v>
      </c>
      <c r="K91" s="93"/>
      <c r="L91" s="93"/>
      <c r="M91" s="93"/>
      <c r="N91" s="93"/>
      <c r="O91" s="93"/>
      <c r="P91" s="93">
        <f t="shared" si="57"/>
        <v>15570000</v>
      </c>
      <c r="Q91" s="93">
        <f t="shared" si="58"/>
        <v>0</v>
      </c>
      <c r="R91" s="89">
        <f t="shared" si="59"/>
        <v>404.89510489510491</v>
      </c>
      <c r="S91" s="89">
        <f t="shared" si="60"/>
        <v>0</v>
      </c>
      <c r="T91" s="89">
        <f t="shared" si="61"/>
        <v>75.036144578313255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10683000</v>
      </c>
      <c r="C93" s="93"/>
      <c r="D93" s="93"/>
      <c r="E93" s="93">
        <f t="shared" si="56"/>
        <v>10683000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982000</v>
      </c>
      <c r="C94" s="93"/>
      <c r="D94" s="93"/>
      <c r="E94" s="93">
        <f t="shared" si="56"/>
        <v>982000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150000</v>
      </c>
      <c r="C96" s="122">
        <v>357000</v>
      </c>
      <c r="D96" s="122"/>
      <c r="E96" s="122">
        <f t="shared" si="56"/>
        <v>507000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28873000</v>
      </c>
      <c r="C114" s="128">
        <f t="shared" si="69"/>
        <v>4049000</v>
      </c>
      <c r="D114" s="128">
        <f t="shared" si="69"/>
        <v>0</v>
      </c>
      <c r="E114" s="128">
        <f t="shared" si="69"/>
        <v>32922000</v>
      </c>
      <c r="F114" s="128">
        <f t="shared" si="69"/>
        <v>0</v>
      </c>
      <c r="G114" s="128">
        <f t="shared" si="69"/>
        <v>0</v>
      </c>
      <c r="H114" s="128">
        <f t="shared" si="69"/>
        <v>2574000</v>
      </c>
      <c r="I114" s="128">
        <f t="shared" si="69"/>
        <v>0</v>
      </c>
      <c r="J114" s="128">
        <f t="shared" si="69"/>
        <v>12996000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15570000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0.47293603061782397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150</v>
      </c>
      <c r="B115" s="130">
        <f>B87</f>
        <v>28873000</v>
      </c>
      <c r="C115" s="130">
        <f t="shared" ref="C115:Q115" si="70">C87</f>
        <v>4049000</v>
      </c>
      <c r="D115" s="130">
        <f t="shared" si="70"/>
        <v>0</v>
      </c>
      <c r="E115" s="130">
        <f t="shared" si="70"/>
        <v>32922000</v>
      </c>
      <c r="F115" s="130">
        <f t="shared" si="70"/>
        <v>0</v>
      </c>
      <c r="G115" s="130">
        <f t="shared" si="70"/>
        <v>0</v>
      </c>
      <c r="H115" s="130">
        <f t="shared" si="70"/>
        <v>2574000</v>
      </c>
      <c r="I115" s="130">
        <f t="shared" si="70"/>
        <v>0</v>
      </c>
      <c r="J115" s="130">
        <f t="shared" si="70"/>
        <v>12996000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15570000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0.47293603061782397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151</v>
      </c>
    </row>
    <row r="118" spans="1:23" x14ac:dyDescent="0.25">
      <c r="A118" s="29" t="s">
        <v>152</v>
      </c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uj1qJGoZqgIjOwnSuHFctuo8bvFL1at779U3Jpou0Eqj96zqDz3/yi6rMxHJyaeX+7nXBcFhvYXTlA+YKkETlQ==" saltValue="OK0C1wO11+EtMCU5hpEog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669916-9844-4C83-A637-08D807CFFAD1}"/>
</file>

<file path=customXml/itemProps2.xml><?xml version="1.0" encoding="utf-8"?>
<ds:datastoreItem xmlns:ds="http://schemas.openxmlformats.org/officeDocument/2006/customXml" ds:itemID="{BFE0D193-2155-4E6F-B247-11896CFB5B05}"/>
</file>

<file path=customXml/itemProps3.xml><?xml version="1.0" encoding="utf-8"?>
<ds:datastoreItem xmlns:ds="http://schemas.openxmlformats.org/officeDocument/2006/customXml" ds:itemID="{539126DE-3797-4DE6-B46C-B095092E0B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Summary</vt:lpstr>
      <vt:lpstr>CPT</vt:lpstr>
      <vt:lpstr>WC011</vt:lpstr>
      <vt:lpstr>WC012</vt:lpstr>
      <vt:lpstr>WC013</vt:lpstr>
      <vt:lpstr>WC014</vt:lpstr>
      <vt:lpstr>WC015</vt:lpstr>
      <vt:lpstr>DC1</vt:lpstr>
      <vt:lpstr>WC022</vt:lpstr>
      <vt:lpstr>WC023</vt:lpstr>
      <vt:lpstr>WC024</vt:lpstr>
      <vt:lpstr>WC025</vt:lpstr>
      <vt:lpstr>WC026</vt:lpstr>
      <vt:lpstr>DC2</vt:lpstr>
      <vt:lpstr>WC031</vt:lpstr>
      <vt:lpstr>WC032</vt:lpstr>
      <vt:lpstr>WC033</vt:lpstr>
      <vt:lpstr>WC034</vt:lpstr>
      <vt:lpstr>DC3</vt:lpstr>
      <vt:lpstr>WC041</vt:lpstr>
      <vt:lpstr>WC042</vt:lpstr>
      <vt:lpstr>WC043</vt:lpstr>
      <vt:lpstr>WC044</vt:lpstr>
      <vt:lpstr>WC045</vt:lpstr>
      <vt:lpstr>WC047</vt:lpstr>
      <vt:lpstr>WC048</vt:lpstr>
      <vt:lpstr>DC4</vt:lpstr>
      <vt:lpstr>WC051</vt:lpstr>
      <vt:lpstr>WC052</vt:lpstr>
      <vt:lpstr>WC053</vt:lpstr>
      <vt:lpstr>DC5</vt:lpstr>
      <vt:lpstr>CPT!Print_Area</vt:lpstr>
      <vt:lpstr>'DC1'!Print_Area</vt:lpstr>
      <vt:lpstr>'DC2'!Print_Area</vt:lpstr>
      <vt:lpstr>'DC3'!Print_Area</vt:lpstr>
      <vt:lpstr>'DC4'!Print_Area</vt:lpstr>
      <vt:lpstr>'DC5'!Print_Area</vt:lpstr>
      <vt:lpstr>Summary!Print_Area</vt:lpstr>
      <vt:lpstr>'WC011'!Print_Area</vt:lpstr>
      <vt:lpstr>'WC012'!Print_Area</vt:lpstr>
      <vt:lpstr>'WC013'!Print_Area</vt:lpstr>
      <vt:lpstr>'WC014'!Print_Area</vt:lpstr>
      <vt:lpstr>'WC015'!Print_Area</vt:lpstr>
      <vt:lpstr>'WC022'!Print_Area</vt:lpstr>
      <vt:lpstr>'WC023'!Print_Area</vt:lpstr>
      <vt:lpstr>'WC024'!Print_Area</vt:lpstr>
      <vt:lpstr>'WC025'!Print_Area</vt:lpstr>
      <vt:lpstr>'WC026'!Print_Area</vt:lpstr>
      <vt:lpstr>'WC031'!Print_Area</vt:lpstr>
      <vt:lpstr>'WC032'!Print_Area</vt:lpstr>
      <vt:lpstr>'WC033'!Print_Area</vt:lpstr>
      <vt:lpstr>'WC034'!Print_Area</vt:lpstr>
      <vt:lpstr>'WC041'!Print_Area</vt:lpstr>
      <vt:lpstr>'WC042'!Print_Area</vt:lpstr>
      <vt:lpstr>'WC043'!Print_Area</vt:lpstr>
      <vt:lpstr>'WC044'!Print_Area</vt:lpstr>
      <vt:lpstr>'WC045'!Print_Area</vt:lpstr>
      <vt:lpstr>'WC047'!Print_Area</vt:lpstr>
      <vt:lpstr>'WC048'!Print_Area</vt:lpstr>
      <vt:lpstr>'WC051'!Print_Area</vt:lpstr>
      <vt:lpstr>'WC052'!Print_Area</vt:lpstr>
      <vt:lpstr>'WC053'!Print_Area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2025-02-10T08:38:10Z</dcterms:created>
  <dcterms:modified xsi:type="dcterms:W3CDTF">2025-02-10T08:39:03Z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