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A906099E-FB20-419C-BE4E-7CF72CDE559D}" xr6:coauthVersionLast="47" xr6:coauthVersionMax="47" xr10:uidLastSave="{00000000-0000-0000-0000-000000000000}"/>
  <workbookProtection workbookAlgorithmName="SHA-512" workbookHashValue="vUMC2Oipd+3JE2Bzx9rI815rTU7Zxy3SOu00v15aSMwpeNYiQ5O8JH/AG6MswcxbNUBYdG+rfaR6KerJXnPXGw==" workbookSaltValue="uGjALLQ3ncvHPthq1x+12w==" workbookSpinCount="100000" lockStructure="1"/>
  <bookViews>
    <workbookView xWindow="-120" yWindow="-120" windowWidth="29040" windowHeight="16440" xr2:uid="{00000000-000D-0000-FFFF-FFFF00000000}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BUF!$A$1:$X$77</definedName>
    <definedName name="_xlnm.Print_Area" localSheetId="2">CPT!$A$1:$X$77</definedName>
    <definedName name="_xlnm.Print_Area" localSheetId="3">EKU!$A$1:$X$77</definedName>
    <definedName name="_xlnm.Print_Area" localSheetId="4">ETH!$A$1:$X$77</definedName>
    <definedName name="_xlnm.Print_Area" localSheetId="5">JHB!$A$1:$X$77</definedName>
    <definedName name="_xlnm.Print_Area" localSheetId="6">MAN!$A$1:$X$77</definedName>
    <definedName name="_xlnm.Print_Area" localSheetId="7">NMA!$A$1:$X$77</definedName>
    <definedName name="_xlnm.Print_Area" localSheetId="0">Summary!$A$1:$X$77</definedName>
    <definedName name="_xlnm.Print_Area" localSheetId="8">TSH!$A$1:$X$77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1" i="2" l="1"/>
  <c r="V61" i="2"/>
  <c r="W61" i="3"/>
  <c r="V61" i="3"/>
  <c r="W61" i="4"/>
  <c r="V61" i="4"/>
  <c r="W61" i="5"/>
  <c r="V61" i="5"/>
  <c r="W61" i="6"/>
  <c r="V61" i="6"/>
  <c r="W61" i="7"/>
  <c r="V61" i="7"/>
  <c r="W61" i="8"/>
  <c r="V61" i="8"/>
  <c r="W61" i="9"/>
  <c r="V61" i="9"/>
  <c r="W61" i="1"/>
  <c r="V61" i="1"/>
  <c r="O61" i="2"/>
  <c r="N61" i="2"/>
  <c r="M61" i="2"/>
  <c r="L61" i="2"/>
  <c r="K61" i="2"/>
  <c r="S61" i="2" s="1"/>
  <c r="J61" i="2"/>
  <c r="I61" i="2"/>
  <c r="H61" i="2"/>
  <c r="G61" i="2"/>
  <c r="F61" i="2"/>
  <c r="D61" i="2"/>
  <c r="C61" i="2"/>
  <c r="B61" i="2"/>
  <c r="O61" i="3"/>
  <c r="N61" i="3"/>
  <c r="M61" i="3"/>
  <c r="L61" i="3"/>
  <c r="K61" i="3"/>
  <c r="J61" i="3"/>
  <c r="I61" i="3"/>
  <c r="H61" i="3"/>
  <c r="R61" i="3" s="1"/>
  <c r="G61" i="3"/>
  <c r="F61" i="3"/>
  <c r="D61" i="3"/>
  <c r="C61" i="3"/>
  <c r="B61" i="3"/>
  <c r="O61" i="4"/>
  <c r="N61" i="4"/>
  <c r="M61" i="4"/>
  <c r="L61" i="4"/>
  <c r="K61" i="4"/>
  <c r="J61" i="4"/>
  <c r="I61" i="4"/>
  <c r="H61" i="4"/>
  <c r="G61" i="4"/>
  <c r="F61" i="4"/>
  <c r="D61" i="4"/>
  <c r="C61" i="4"/>
  <c r="B61" i="4"/>
  <c r="O61" i="5"/>
  <c r="N61" i="5"/>
  <c r="M61" i="5"/>
  <c r="L61" i="5"/>
  <c r="K61" i="5"/>
  <c r="J61" i="5"/>
  <c r="I61" i="5"/>
  <c r="H61" i="5"/>
  <c r="R61" i="5" s="1"/>
  <c r="G61" i="5"/>
  <c r="F61" i="5"/>
  <c r="D61" i="5"/>
  <c r="C61" i="5"/>
  <c r="B61" i="5"/>
  <c r="O61" i="6"/>
  <c r="N61" i="6"/>
  <c r="M61" i="6"/>
  <c r="L61" i="6"/>
  <c r="K61" i="6"/>
  <c r="J61" i="6"/>
  <c r="I61" i="6"/>
  <c r="H61" i="6"/>
  <c r="R61" i="6" s="1"/>
  <c r="G61" i="6"/>
  <c r="F61" i="6"/>
  <c r="D61" i="6"/>
  <c r="C61" i="6"/>
  <c r="B61" i="6"/>
  <c r="O61" i="7"/>
  <c r="N61" i="7"/>
  <c r="M61" i="7"/>
  <c r="L61" i="7"/>
  <c r="K61" i="7"/>
  <c r="J61" i="7"/>
  <c r="I61" i="7"/>
  <c r="H61" i="7"/>
  <c r="G61" i="7"/>
  <c r="F61" i="7"/>
  <c r="D61" i="7"/>
  <c r="C61" i="7"/>
  <c r="B61" i="7"/>
  <c r="O61" i="8"/>
  <c r="N61" i="8"/>
  <c r="M61" i="8"/>
  <c r="L61" i="8"/>
  <c r="K61" i="8"/>
  <c r="J61" i="8"/>
  <c r="I61" i="8"/>
  <c r="H61" i="8"/>
  <c r="G61" i="8"/>
  <c r="F61" i="8"/>
  <c r="D61" i="8"/>
  <c r="C61" i="8"/>
  <c r="B61" i="8"/>
  <c r="O61" i="9"/>
  <c r="N61" i="9"/>
  <c r="M61" i="9"/>
  <c r="L61" i="9"/>
  <c r="K61" i="9"/>
  <c r="J61" i="9"/>
  <c r="I61" i="9"/>
  <c r="S61" i="9" s="1"/>
  <c r="H61" i="9"/>
  <c r="R61" i="9" s="1"/>
  <c r="G61" i="9"/>
  <c r="F61" i="9"/>
  <c r="D61" i="9"/>
  <c r="C61" i="9"/>
  <c r="B61" i="9"/>
  <c r="O61" i="1"/>
  <c r="N61" i="1"/>
  <c r="M61" i="1"/>
  <c r="L61" i="1"/>
  <c r="K61" i="1"/>
  <c r="S61" i="1" s="1"/>
  <c r="J61" i="1"/>
  <c r="I61" i="1"/>
  <c r="H61" i="1"/>
  <c r="G61" i="1"/>
  <c r="F61" i="1"/>
  <c r="D61" i="1"/>
  <c r="C61" i="1"/>
  <c r="B61" i="1"/>
  <c r="W55" i="2"/>
  <c r="V55" i="2"/>
  <c r="W55" i="3"/>
  <c r="V55" i="3"/>
  <c r="W55" i="4"/>
  <c r="V55" i="4"/>
  <c r="W55" i="5"/>
  <c r="V55" i="5"/>
  <c r="W55" i="6"/>
  <c r="V55" i="6"/>
  <c r="W55" i="7"/>
  <c r="V55" i="7"/>
  <c r="W55" i="8"/>
  <c r="V55" i="8"/>
  <c r="W55" i="9"/>
  <c r="V55" i="9"/>
  <c r="W55" i="1"/>
  <c r="V55" i="1"/>
  <c r="V42" i="1" s="1"/>
  <c r="O55" i="2"/>
  <c r="N55" i="2"/>
  <c r="M55" i="2"/>
  <c r="M42" i="2" s="1"/>
  <c r="L55" i="2"/>
  <c r="K55" i="2"/>
  <c r="J55" i="2"/>
  <c r="I55" i="2"/>
  <c r="H55" i="2"/>
  <c r="G55" i="2"/>
  <c r="F55" i="2"/>
  <c r="D55" i="2"/>
  <c r="D42" i="2" s="1"/>
  <c r="C55" i="2"/>
  <c r="B55" i="2"/>
  <c r="O55" i="3"/>
  <c r="O42" i="3" s="1"/>
  <c r="N55" i="3"/>
  <c r="M55" i="3"/>
  <c r="L55" i="3"/>
  <c r="K55" i="3"/>
  <c r="J55" i="3"/>
  <c r="I55" i="3"/>
  <c r="H55" i="3"/>
  <c r="G55" i="3"/>
  <c r="F55" i="3"/>
  <c r="D55" i="3"/>
  <c r="C55" i="3"/>
  <c r="C42" i="3" s="1"/>
  <c r="B55" i="3"/>
  <c r="O55" i="4"/>
  <c r="O42" i="4" s="1"/>
  <c r="N55" i="4"/>
  <c r="M55" i="4"/>
  <c r="L55" i="4"/>
  <c r="K55" i="4"/>
  <c r="J55" i="4"/>
  <c r="I55" i="4"/>
  <c r="H55" i="4"/>
  <c r="G55" i="4"/>
  <c r="F55" i="4"/>
  <c r="D55" i="4"/>
  <c r="C55" i="4"/>
  <c r="C42" i="4" s="1"/>
  <c r="B55" i="4"/>
  <c r="O55" i="5"/>
  <c r="N55" i="5"/>
  <c r="M55" i="5"/>
  <c r="L55" i="5"/>
  <c r="K55" i="5"/>
  <c r="J55" i="5"/>
  <c r="I55" i="5"/>
  <c r="S55" i="5" s="1"/>
  <c r="H55" i="5"/>
  <c r="G55" i="5"/>
  <c r="F55" i="5"/>
  <c r="D55" i="5"/>
  <c r="C55" i="5"/>
  <c r="C42" i="5" s="1"/>
  <c r="B55" i="5"/>
  <c r="O55" i="6"/>
  <c r="N55" i="6"/>
  <c r="M55" i="6"/>
  <c r="L55" i="6"/>
  <c r="K55" i="6"/>
  <c r="J55" i="6"/>
  <c r="I55" i="6"/>
  <c r="S55" i="6" s="1"/>
  <c r="H55" i="6"/>
  <c r="G55" i="6"/>
  <c r="F55" i="6"/>
  <c r="D55" i="6"/>
  <c r="C55" i="6"/>
  <c r="C42" i="6" s="1"/>
  <c r="B55" i="6"/>
  <c r="O55" i="7"/>
  <c r="N55" i="7"/>
  <c r="M55" i="7"/>
  <c r="L55" i="7"/>
  <c r="K55" i="7"/>
  <c r="K42" i="7" s="1"/>
  <c r="J55" i="7"/>
  <c r="J42" i="7" s="1"/>
  <c r="I55" i="7"/>
  <c r="H55" i="7"/>
  <c r="G55" i="7"/>
  <c r="F55" i="7"/>
  <c r="D55" i="7"/>
  <c r="C55" i="7"/>
  <c r="B55" i="7"/>
  <c r="B42" i="7" s="1"/>
  <c r="O55" i="8"/>
  <c r="N55" i="8"/>
  <c r="M55" i="8"/>
  <c r="M42" i="8" s="1"/>
  <c r="L55" i="8"/>
  <c r="K55" i="8"/>
  <c r="K42" i="8" s="1"/>
  <c r="J55" i="8"/>
  <c r="I55" i="8"/>
  <c r="H55" i="8"/>
  <c r="R55" i="8" s="1"/>
  <c r="G55" i="8"/>
  <c r="F55" i="8"/>
  <c r="D55" i="8"/>
  <c r="C55" i="8"/>
  <c r="B55" i="8"/>
  <c r="O55" i="9"/>
  <c r="N55" i="9"/>
  <c r="M55" i="9"/>
  <c r="M42" i="9" s="1"/>
  <c r="L55" i="9"/>
  <c r="K55" i="9"/>
  <c r="J55" i="9"/>
  <c r="I55" i="9"/>
  <c r="H55" i="9"/>
  <c r="H42" i="9" s="1"/>
  <c r="R42" i="9" s="1"/>
  <c r="G55" i="9"/>
  <c r="F55" i="9"/>
  <c r="D55" i="9"/>
  <c r="C55" i="9"/>
  <c r="B55" i="9"/>
  <c r="O55" i="1"/>
  <c r="O42" i="1" s="1"/>
  <c r="N55" i="1"/>
  <c r="M55" i="1"/>
  <c r="M42" i="1" s="1"/>
  <c r="L55" i="1"/>
  <c r="K55" i="1"/>
  <c r="J55" i="1"/>
  <c r="J42" i="1" s="1"/>
  <c r="I55" i="1"/>
  <c r="H55" i="1"/>
  <c r="G55" i="1"/>
  <c r="G42" i="1" s="1"/>
  <c r="F55" i="1"/>
  <c r="D55" i="1"/>
  <c r="C55" i="1"/>
  <c r="B55" i="1"/>
  <c r="W43" i="2"/>
  <c r="V43" i="2"/>
  <c r="V42" i="2" s="1"/>
  <c r="W43" i="3"/>
  <c r="V43" i="3"/>
  <c r="W43" i="4"/>
  <c r="V43" i="4"/>
  <c r="V42" i="4" s="1"/>
  <c r="W43" i="5"/>
  <c r="V43" i="5"/>
  <c r="W43" i="6"/>
  <c r="W42" i="6" s="1"/>
  <c r="V43" i="6"/>
  <c r="W43" i="7"/>
  <c r="V43" i="7"/>
  <c r="W43" i="8"/>
  <c r="W42" i="8" s="1"/>
  <c r="V43" i="8"/>
  <c r="V42" i="8"/>
  <c r="W43" i="9"/>
  <c r="V43" i="9"/>
  <c r="W43" i="1"/>
  <c r="V43" i="1"/>
  <c r="O43" i="2"/>
  <c r="O42" i="2" s="1"/>
  <c r="N43" i="2"/>
  <c r="M43" i="2"/>
  <c r="L43" i="2"/>
  <c r="K43" i="2"/>
  <c r="J43" i="2"/>
  <c r="I43" i="2"/>
  <c r="I42" i="2" s="1"/>
  <c r="H43" i="2"/>
  <c r="G43" i="2"/>
  <c r="G42" i="2" s="1"/>
  <c r="F43" i="2"/>
  <c r="F42" i="2" s="1"/>
  <c r="D43" i="2"/>
  <c r="C43" i="2"/>
  <c r="B43" i="2"/>
  <c r="N42" i="2"/>
  <c r="O43" i="3"/>
  <c r="N43" i="3"/>
  <c r="N42" i="3" s="1"/>
  <c r="M43" i="3"/>
  <c r="L43" i="3"/>
  <c r="K43" i="3"/>
  <c r="J43" i="3"/>
  <c r="I43" i="3"/>
  <c r="I42" i="3" s="1"/>
  <c r="S42" i="3" s="1"/>
  <c r="H43" i="3"/>
  <c r="H42" i="3" s="1"/>
  <c r="G43" i="3"/>
  <c r="F43" i="3"/>
  <c r="D43" i="3"/>
  <c r="C43" i="3"/>
  <c r="B43" i="3"/>
  <c r="L42" i="3"/>
  <c r="F42" i="3"/>
  <c r="D42" i="3"/>
  <c r="O43" i="4"/>
  <c r="N43" i="4"/>
  <c r="M43" i="4"/>
  <c r="M42" i="4" s="1"/>
  <c r="L43" i="4"/>
  <c r="K43" i="4"/>
  <c r="J43" i="4"/>
  <c r="I43" i="4"/>
  <c r="I42" i="4" s="1"/>
  <c r="S42" i="4" s="1"/>
  <c r="H43" i="4"/>
  <c r="H42" i="4" s="1"/>
  <c r="G43" i="4"/>
  <c r="F43" i="4"/>
  <c r="F42" i="4" s="1"/>
  <c r="D43" i="4"/>
  <c r="C43" i="4"/>
  <c r="B43" i="4"/>
  <c r="N42" i="4"/>
  <c r="O43" i="5"/>
  <c r="N43" i="5"/>
  <c r="N42" i="5" s="1"/>
  <c r="M43" i="5"/>
  <c r="L43" i="5"/>
  <c r="K43" i="5"/>
  <c r="J43" i="5"/>
  <c r="I43" i="5"/>
  <c r="I42" i="5" s="1"/>
  <c r="S42" i="5" s="1"/>
  <c r="H43" i="5"/>
  <c r="H42" i="5" s="1"/>
  <c r="G43" i="5"/>
  <c r="F43" i="5"/>
  <c r="F42" i="5" s="1"/>
  <c r="D43" i="5"/>
  <c r="C43" i="5"/>
  <c r="B43" i="5"/>
  <c r="O43" i="6"/>
  <c r="O42" i="6" s="1"/>
  <c r="N43" i="6"/>
  <c r="M43" i="6"/>
  <c r="L43" i="6"/>
  <c r="K43" i="6"/>
  <c r="J43" i="6"/>
  <c r="I43" i="6"/>
  <c r="H43" i="6"/>
  <c r="H42" i="6" s="1"/>
  <c r="G43" i="6"/>
  <c r="G42" i="6" s="1"/>
  <c r="F43" i="6"/>
  <c r="F42" i="6" s="1"/>
  <c r="D43" i="6"/>
  <c r="C43" i="6"/>
  <c r="B43" i="6"/>
  <c r="O43" i="7"/>
  <c r="O42" i="7" s="1"/>
  <c r="N43" i="7"/>
  <c r="M43" i="7"/>
  <c r="L43" i="7"/>
  <c r="K43" i="7"/>
  <c r="J43" i="7"/>
  <c r="I43" i="7"/>
  <c r="I42" i="7" s="1"/>
  <c r="S42" i="7" s="1"/>
  <c r="H43" i="7"/>
  <c r="G43" i="7"/>
  <c r="G42" i="7" s="1"/>
  <c r="F43" i="7"/>
  <c r="D43" i="7"/>
  <c r="C43" i="7"/>
  <c r="B43" i="7"/>
  <c r="M42" i="7"/>
  <c r="O43" i="8"/>
  <c r="O42" i="8" s="1"/>
  <c r="N43" i="8"/>
  <c r="N42" i="8" s="1"/>
  <c r="M43" i="8"/>
  <c r="L43" i="8"/>
  <c r="K43" i="8"/>
  <c r="J43" i="8"/>
  <c r="I43" i="8"/>
  <c r="S43" i="8" s="1"/>
  <c r="H43" i="8"/>
  <c r="G43" i="8"/>
  <c r="F43" i="8"/>
  <c r="F42" i="8" s="1"/>
  <c r="D43" i="8"/>
  <c r="C43" i="8"/>
  <c r="B43" i="8"/>
  <c r="G42" i="8"/>
  <c r="O43" i="9"/>
  <c r="O42" i="9" s="1"/>
  <c r="N43" i="9"/>
  <c r="M43" i="9"/>
  <c r="L43" i="9"/>
  <c r="L42" i="9" s="1"/>
  <c r="K43" i="9"/>
  <c r="J43" i="9"/>
  <c r="I43" i="9"/>
  <c r="S43" i="9" s="1"/>
  <c r="H43" i="9"/>
  <c r="R43" i="9" s="1"/>
  <c r="G43" i="9"/>
  <c r="G42" i="9" s="1"/>
  <c r="F43" i="9"/>
  <c r="D43" i="9"/>
  <c r="C43" i="9"/>
  <c r="C42" i="9" s="1"/>
  <c r="B43" i="9"/>
  <c r="N42" i="9"/>
  <c r="F42" i="9"/>
  <c r="O43" i="1"/>
  <c r="N43" i="1"/>
  <c r="M43" i="1"/>
  <c r="L43" i="1"/>
  <c r="K43" i="1"/>
  <c r="J43" i="1"/>
  <c r="I43" i="1"/>
  <c r="I42" i="1" s="1"/>
  <c r="S42" i="1" s="1"/>
  <c r="H43" i="1"/>
  <c r="G43" i="1"/>
  <c r="F43" i="1"/>
  <c r="F42" i="1" s="1"/>
  <c r="D43" i="1"/>
  <c r="C43" i="1"/>
  <c r="B43" i="1"/>
  <c r="N42" i="1"/>
  <c r="W27" i="2"/>
  <c r="V27" i="2"/>
  <c r="W27" i="3"/>
  <c r="V27" i="3"/>
  <c r="W27" i="4"/>
  <c r="V27" i="4"/>
  <c r="W27" i="5"/>
  <c r="V27" i="5"/>
  <c r="W27" i="6"/>
  <c r="V27" i="6"/>
  <c r="W27" i="7"/>
  <c r="V27" i="7"/>
  <c r="W27" i="8"/>
  <c r="V27" i="8"/>
  <c r="W27" i="9"/>
  <c r="V27" i="9"/>
  <c r="W27" i="1"/>
  <c r="V27" i="1"/>
  <c r="O27" i="2"/>
  <c r="N27" i="2"/>
  <c r="M27" i="2"/>
  <c r="L27" i="2"/>
  <c r="K27" i="2"/>
  <c r="J27" i="2"/>
  <c r="I27" i="2"/>
  <c r="I8" i="2" s="1"/>
  <c r="I60" i="2" s="1"/>
  <c r="I64" i="2" s="1"/>
  <c r="H27" i="2"/>
  <c r="G27" i="2"/>
  <c r="F27" i="2"/>
  <c r="D27" i="2"/>
  <c r="C27" i="2"/>
  <c r="B27" i="2"/>
  <c r="O27" i="3"/>
  <c r="N27" i="3"/>
  <c r="N8" i="3" s="1"/>
  <c r="N60" i="3" s="1"/>
  <c r="N64" i="3" s="1"/>
  <c r="M27" i="3"/>
  <c r="M8" i="3" s="1"/>
  <c r="L27" i="3"/>
  <c r="K27" i="3"/>
  <c r="J27" i="3"/>
  <c r="I27" i="3"/>
  <c r="H27" i="3"/>
  <c r="G27" i="3"/>
  <c r="F27" i="3"/>
  <c r="D27" i="3"/>
  <c r="C27" i="3"/>
  <c r="B27" i="3"/>
  <c r="O27" i="4"/>
  <c r="N27" i="4"/>
  <c r="M27" i="4"/>
  <c r="L27" i="4"/>
  <c r="K27" i="4"/>
  <c r="J27" i="4"/>
  <c r="I27" i="4"/>
  <c r="H27" i="4"/>
  <c r="G27" i="4"/>
  <c r="F27" i="4"/>
  <c r="D27" i="4"/>
  <c r="C27" i="4"/>
  <c r="B27" i="4"/>
  <c r="O27" i="5"/>
  <c r="N27" i="5"/>
  <c r="M27" i="5"/>
  <c r="L27" i="5"/>
  <c r="K27" i="5"/>
  <c r="S27" i="5" s="1"/>
  <c r="J27" i="5"/>
  <c r="I27" i="5"/>
  <c r="H27" i="5"/>
  <c r="H8" i="5" s="1"/>
  <c r="H60" i="5" s="1"/>
  <c r="H64" i="5" s="1"/>
  <c r="G27" i="5"/>
  <c r="F27" i="5"/>
  <c r="D27" i="5"/>
  <c r="C27" i="5"/>
  <c r="B27" i="5"/>
  <c r="B8" i="5" s="1"/>
  <c r="O27" i="6"/>
  <c r="N27" i="6"/>
  <c r="M27" i="6"/>
  <c r="L27" i="6"/>
  <c r="K27" i="6"/>
  <c r="S27" i="6" s="1"/>
  <c r="J27" i="6"/>
  <c r="I27" i="6"/>
  <c r="H27" i="6"/>
  <c r="G27" i="6"/>
  <c r="F27" i="6"/>
  <c r="D27" i="6"/>
  <c r="C27" i="6"/>
  <c r="B27" i="6"/>
  <c r="O27" i="7"/>
  <c r="O8" i="7" s="1"/>
  <c r="N27" i="7"/>
  <c r="M27" i="7"/>
  <c r="L27" i="7"/>
  <c r="K27" i="7"/>
  <c r="J27" i="7"/>
  <c r="R27" i="7" s="1"/>
  <c r="I27" i="7"/>
  <c r="H27" i="7"/>
  <c r="G27" i="7"/>
  <c r="F27" i="7"/>
  <c r="D27" i="7"/>
  <c r="C27" i="7"/>
  <c r="B27" i="7"/>
  <c r="O27" i="8"/>
  <c r="N27" i="8"/>
  <c r="M27" i="8"/>
  <c r="L27" i="8"/>
  <c r="K27" i="8"/>
  <c r="J27" i="8"/>
  <c r="R27" i="8" s="1"/>
  <c r="I27" i="8"/>
  <c r="H27" i="8"/>
  <c r="G27" i="8"/>
  <c r="F27" i="8"/>
  <c r="D27" i="8"/>
  <c r="C27" i="8"/>
  <c r="B27" i="8"/>
  <c r="O27" i="9"/>
  <c r="N27" i="9"/>
  <c r="M27" i="9"/>
  <c r="L27" i="9"/>
  <c r="K27" i="9"/>
  <c r="J27" i="9"/>
  <c r="I27" i="9"/>
  <c r="H27" i="9"/>
  <c r="G27" i="9"/>
  <c r="F27" i="9"/>
  <c r="D27" i="9"/>
  <c r="C27" i="9"/>
  <c r="B27" i="9"/>
  <c r="O27" i="1"/>
  <c r="O8" i="1" s="1"/>
  <c r="N27" i="1"/>
  <c r="M27" i="1"/>
  <c r="L27" i="1"/>
  <c r="K27" i="1"/>
  <c r="J27" i="1"/>
  <c r="I27" i="1"/>
  <c r="H27" i="1"/>
  <c r="G27" i="1"/>
  <c r="F27" i="1"/>
  <c r="D27" i="1"/>
  <c r="C27" i="1"/>
  <c r="B27" i="1"/>
  <c r="W9" i="2"/>
  <c r="V9" i="2"/>
  <c r="V8" i="2" s="1"/>
  <c r="V60" i="2" s="1"/>
  <c r="V64" i="2" s="1"/>
  <c r="W9" i="3"/>
  <c r="V9" i="3"/>
  <c r="W9" i="4"/>
  <c r="V9" i="4"/>
  <c r="V8" i="4" s="1"/>
  <c r="V60" i="4" s="1"/>
  <c r="V64" i="4" s="1"/>
  <c r="W9" i="5"/>
  <c r="W8" i="5" s="1"/>
  <c r="V9" i="5"/>
  <c r="W9" i="6"/>
  <c r="W8" i="6" s="1"/>
  <c r="W60" i="6" s="1"/>
  <c r="W64" i="6" s="1"/>
  <c r="V9" i="6"/>
  <c r="V8" i="6"/>
  <c r="W9" i="7"/>
  <c r="V9" i="7"/>
  <c r="V8" i="7" s="1"/>
  <c r="W9" i="8"/>
  <c r="V9" i="8"/>
  <c r="W9" i="9"/>
  <c r="V9" i="9"/>
  <c r="W9" i="1"/>
  <c r="V9" i="1"/>
  <c r="V8" i="1" s="1"/>
  <c r="V60" i="1" s="1"/>
  <c r="V64" i="1" s="1"/>
  <c r="O9" i="2"/>
  <c r="N9" i="2"/>
  <c r="M9" i="2"/>
  <c r="M8" i="2" s="1"/>
  <c r="M60" i="2" s="1"/>
  <c r="M64" i="2" s="1"/>
  <c r="L9" i="2"/>
  <c r="K9" i="2"/>
  <c r="J9" i="2"/>
  <c r="I9" i="2"/>
  <c r="H9" i="2"/>
  <c r="H8" i="2" s="1"/>
  <c r="G9" i="2"/>
  <c r="F9" i="2"/>
  <c r="D9" i="2"/>
  <c r="C9" i="2"/>
  <c r="B9" i="2"/>
  <c r="O8" i="2"/>
  <c r="O9" i="3"/>
  <c r="O8" i="3" s="1"/>
  <c r="N9" i="3"/>
  <c r="M9" i="3"/>
  <c r="L9" i="3"/>
  <c r="K9" i="3"/>
  <c r="J9" i="3"/>
  <c r="I9" i="3"/>
  <c r="I8" i="3" s="1"/>
  <c r="H9" i="3"/>
  <c r="G9" i="3"/>
  <c r="G8" i="3" s="1"/>
  <c r="F9" i="3"/>
  <c r="D9" i="3"/>
  <c r="C9" i="3"/>
  <c r="B9" i="3"/>
  <c r="H8" i="3"/>
  <c r="O9" i="4"/>
  <c r="N9" i="4"/>
  <c r="M9" i="4"/>
  <c r="L9" i="4"/>
  <c r="K9" i="4"/>
  <c r="J9" i="4"/>
  <c r="I9" i="4"/>
  <c r="I8" i="4" s="1"/>
  <c r="H9" i="4"/>
  <c r="H8" i="4" s="1"/>
  <c r="H60" i="4" s="1"/>
  <c r="G9" i="4"/>
  <c r="F9" i="4"/>
  <c r="D9" i="4"/>
  <c r="C9" i="4"/>
  <c r="B9" i="4"/>
  <c r="B8" i="4" s="1"/>
  <c r="O8" i="4"/>
  <c r="N8" i="4"/>
  <c r="M8" i="4"/>
  <c r="M60" i="4" s="1"/>
  <c r="O9" i="5"/>
  <c r="N9" i="5"/>
  <c r="M9" i="5"/>
  <c r="M8" i="5" s="1"/>
  <c r="L9" i="5"/>
  <c r="L8" i="5" s="1"/>
  <c r="K9" i="5"/>
  <c r="J9" i="5"/>
  <c r="R9" i="5" s="1"/>
  <c r="I9" i="5"/>
  <c r="H9" i="5"/>
  <c r="G9" i="5"/>
  <c r="F9" i="5"/>
  <c r="D9" i="5"/>
  <c r="D8" i="5" s="1"/>
  <c r="C9" i="5"/>
  <c r="B9" i="5"/>
  <c r="O8" i="5"/>
  <c r="N8" i="5"/>
  <c r="I8" i="5"/>
  <c r="I60" i="5" s="1"/>
  <c r="I64" i="5" s="1"/>
  <c r="G8" i="5"/>
  <c r="F8" i="5"/>
  <c r="O9" i="6"/>
  <c r="N9" i="6"/>
  <c r="N8" i="6" s="1"/>
  <c r="M9" i="6"/>
  <c r="M8" i="6" s="1"/>
  <c r="L9" i="6"/>
  <c r="K9" i="6"/>
  <c r="S9" i="6" s="1"/>
  <c r="J9" i="6"/>
  <c r="J8" i="6" s="1"/>
  <c r="I9" i="6"/>
  <c r="H9" i="6"/>
  <c r="H8" i="6" s="1"/>
  <c r="H60" i="6" s="1"/>
  <c r="H64" i="6" s="1"/>
  <c r="G9" i="6"/>
  <c r="F9" i="6"/>
  <c r="F8" i="6" s="1"/>
  <c r="D9" i="6"/>
  <c r="D8" i="6" s="1"/>
  <c r="C9" i="6"/>
  <c r="B9" i="6"/>
  <c r="B8" i="6" s="1"/>
  <c r="O8" i="6"/>
  <c r="O60" i="6" s="1"/>
  <c r="O64" i="6" s="1"/>
  <c r="L8" i="6"/>
  <c r="I8" i="6"/>
  <c r="G8" i="6"/>
  <c r="G60" i="6" s="1"/>
  <c r="G64" i="6" s="1"/>
  <c r="O9" i="7"/>
  <c r="N9" i="7"/>
  <c r="M9" i="7"/>
  <c r="L9" i="7"/>
  <c r="K9" i="7"/>
  <c r="J9" i="7"/>
  <c r="I9" i="7"/>
  <c r="H9" i="7"/>
  <c r="G9" i="7"/>
  <c r="F9" i="7"/>
  <c r="F8" i="7" s="1"/>
  <c r="D9" i="7"/>
  <c r="C9" i="7"/>
  <c r="B9" i="7"/>
  <c r="I8" i="7"/>
  <c r="H8" i="7"/>
  <c r="O9" i="8"/>
  <c r="N9" i="8"/>
  <c r="N8" i="8" s="1"/>
  <c r="M9" i="8"/>
  <c r="M8" i="8" s="1"/>
  <c r="L9" i="8"/>
  <c r="K9" i="8"/>
  <c r="J9" i="8"/>
  <c r="I9" i="8"/>
  <c r="S9" i="8" s="1"/>
  <c r="H9" i="8"/>
  <c r="H8" i="8" s="1"/>
  <c r="G9" i="8"/>
  <c r="G8" i="8" s="1"/>
  <c r="G60" i="8" s="1"/>
  <c r="G64" i="8" s="1"/>
  <c r="F9" i="8"/>
  <c r="F8" i="8" s="1"/>
  <c r="D9" i="8"/>
  <c r="C9" i="8"/>
  <c r="B9" i="8"/>
  <c r="O8" i="8"/>
  <c r="O9" i="9"/>
  <c r="N9" i="9"/>
  <c r="M9" i="9"/>
  <c r="M8" i="9" s="1"/>
  <c r="L9" i="9"/>
  <c r="K9" i="9"/>
  <c r="J9" i="9"/>
  <c r="I9" i="9"/>
  <c r="I8" i="9" s="1"/>
  <c r="H9" i="9"/>
  <c r="G9" i="9"/>
  <c r="F9" i="9"/>
  <c r="D9" i="9"/>
  <c r="C9" i="9"/>
  <c r="B9" i="9"/>
  <c r="L8" i="9"/>
  <c r="O9" i="1"/>
  <c r="N9" i="1"/>
  <c r="M9" i="1"/>
  <c r="M8" i="1" s="1"/>
  <c r="L9" i="1"/>
  <c r="K9" i="1"/>
  <c r="S9" i="1" s="1"/>
  <c r="J9" i="1"/>
  <c r="I9" i="1"/>
  <c r="H9" i="1"/>
  <c r="H8" i="1" s="1"/>
  <c r="G9" i="1"/>
  <c r="F9" i="1"/>
  <c r="F8" i="1" s="1"/>
  <c r="F60" i="1" s="1"/>
  <c r="F64" i="1" s="1"/>
  <c r="D9" i="1"/>
  <c r="C9" i="1"/>
  <c r="B9" i="1"/>
  <c r="I8" i="1"/>
  <c r="I60" i="1" s="1"/>
  <c r="I64" i="1" s="1"/>
  <c r="G8" i="1"/>
  <c r="S63" i="9"/>
  <c r="R63" i="9"/>
  <c r="Q63" i="9"/>
  <c r="Q61" i="9" s="1"/>
  <c r="P63" i="9"/>
  <c r="E63" i="9"/>
  <c r="U63" i="9" s="1"/>
  <c r="S62" i="9"/>
  <c r="R62" i="9"/>
  <c r="Q62" i="9"/>
  <c r="P62" i="9"/>
  <c r="P61" i="9" s="1"/>
  <c r="T61" i="9" s="1"/>
  <c r="E62" i="9"/>
  <c r="E61" i="9" s="1"/>
  <c r="S59" i="9"/>
  <c r="R59" i="9"/>
  <c r="Q59" i="9"/>
  <c r="P59" i="9"/>
  <c r="E59" i="9"/>
  <c r="S58" i="9"/>
  <c r="R58" i="9"/>
  <c r="Q58" i="9"/>
  <c r="P58" i="9"/>
  <c r="E58" i="9"/>
  <c r="U57" i="9"/>
  <c r="S57" i="9"/>
  <c r="R57" i="9"/>
  <c r="Q57" i="9"/>
  <c r="P57" i="9"/>
  <c r="E57" i="9"/>
  <c r="T57" i="9" s="1"/>
  <c r="S56" i="9"/>
  <c r="R56" i="9"/>
  <c r="Q56" i="9"/>
  <c r="P56" i="9"/>
  <c r="E56" i="9"/>
  <c r="U56" i="9" s="1"/>
  <c r="S55" i="9"/>
  <c r="R55" i="9"/>
  <c r="S54" i="9"/>
  <c r="R54" i="9"/>
  <c r="Q54" i="9"/>
  <c r="P54" i="9"/>
  <c r="E54" i="9"/>
  <c r="S53" i="9"/>
  <c r="R53" i="9"/>
  <c r="Q53" i="9"/>
  <c r="P53" i="9"/>
  <c r="E53" i="9"/>
  <c r="S52" i="9"/>
  <c r="R52" i="9"/>
  <c r="Q52" i="9"/>
  <c r="P52" i="9"/>
  <c r="E52" i="9"/>
  <c r="T52" i="9" s="1"/>
  <c r="U51" i="9"/>
  <c r="S51" i="9"/>
  <c r="R51" i="9"/>
  <c r="Q51" i="9"/>
  <c r="P51" i="9"/>
  <c r="E51" i="9"/>
  <c r="T51" i="9" s="1"/>
  <c r="T50" i="9"/>
  <c r="S50" i="9"/>
  <c r="R50" i="9"/>
  <c r="Q50" i="9"/>
  <c r="P50" i="9"/>
  <c r="E50" i="9"/>
  <c r="U50" i="9" s="1"/>
  <c r="U49" i="9"/>
  <c r="S49" i="9"/>
  <c r="R49" i="9"/>
  <c r="Q49" i="9"/>
  <c r="P49" i="9"/>
  <c r="E49" i="9"/>
  <c r="T49" i="9" s="1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S44" i="9"/>
  <c r="R44" i="9"/>
  <c r="Q44" i="9"/>
  <c r="P44" i="9"/>
  <c r="E44" i="9"/>
  <c r="U44" i="9" s="1"/>
  <c r="S41" i="9"/>
  <c r="R41" i="9"/>
  <c r="Q41" i="9"/>
  <c r="P41" i="9"/>
  <c r="E41" i="9"/>
  <c r="U41" i="9" s="1"/>
  <c r="U40" i="9"/>
  <c r="S40" i="9"/>
  <c r="R40" i="9"/>
  <c r="Q40" i="9"/>
  <c r="P40" i="9"/>
  <c r="E40" i="9"/>
  <c r="T40" i="9" s="1"/>
  <c r="S39" i="9"/>
  <c r="R39" i="9"/>
  <c r="Q39" i="9"/>
  <c r="P39" i="9"/>
  <c r="E39" i="9"/>
  <c r="S38" i="9"/>
  <c r="R38" i="9"/>
  <c r="Q38" i="9"/>
  <c r="P38" i="9"/>
  <c r="E38" i="9"/>
  <c r="U37" i="9"/>
  <c r="S37" i="9"/>
  <c r="R37" i="9"/>
  <c r="Q37" i="9"/>
  <c r="P37" i="9"/>
  <c r="E37" i="9"/>
  <c r="T37" i="9" s="1"/>
  <c r="S36" i="9"/>
  <c r="R36" i="9"/>
  <c r="Q36" i="9"/>
  <c r="P36" i="9"/>
  <c r="E36" i="9"/>
  <c r="U36" i="9" s="1"/>
  <c r="T35" i="9"/>
  <c r="S35" i="9"/>
  <c r="R35" i="9"/>
  <c r="Q35" i="9"/>
  <c r="P35" i="9"/>
  <c r="E35" i="9"/>
  <c r="U35" i="9" s="1"/>
  <c r="S34" i="9"/>
  <c r="R34" i="9"/>
  <c r="Q34" i="9"/>
  <c r="P34" i="9"/>
  <c r="E34" i="9"/>
  <c r="T34" i="9" s="1"/>
  <c r="U33" i="9"/>
  <c r="S33" i="9"/>
  <c r="R33" i="9"/>
  <c r="Q33" i="9"/>
  <c r="P33" i="9"/>
  <c r="E33" i="9"/>
  <c r="T33" i="9" s="1"/>
  <c r="S32" i="9"/>
  <c r="R32" i="9"/>
  <c r="Q32" i="9"/>
  <c r="P32" i="9"/>
  <c r="E32" i="9"/>
  <c r="S31" i="9"/>
  <c r="R31" i="9"/>
  <c r="Q31" i="9"/>
  <c r="P31" i="9"/>
  <c r="E31" i="9"/>
  <c r="S30" i="9"/>
  <c r="R30" i="9"/>
  <c r="Q30" i="9"/>
  <c r="P30" i="9"/>
  <c r="E30" i="9"/>
  <c r="S29" i="9"/>
  <c r="R29" i="9"/>
  <c r="Q29" i="9"/>
  <c r="P29" i="9"/>
  <c r="E29" i="9"/>
  <c r="T29" i="9" s="1"/>
  <c r="U28" i="9"/>
  <c r="T28" i="9"/>
  <c r="S28" i="9"/>
  <c r="R28" i="9"/>
  <c r="Q28" i="9"/>
  <c r="P28" i="9"/>
  <c r="E28" i="9"/>
  <c r="U26" i="9"/>
  <c r="S26" i="9"/>
  <c r="R26" i="9"/>
  <c r="Q26" i="9"/>
  <c r="P26" i="9"/>
  <c r="E26" i="9"/>
  <c r="T26" i="9" s="1"/>
  <c r="S25" i="9"/>
  <c r="R25" i="9"/>
  <c r="Q25" i="9"/>
  <c r="P25" i="9"/>
  <c r="E25" i="9"/>
  <c r="U25" i="9" s="1"/>
  <c r="S24" i="9"/>
  <c r="R24" i="9"/>
  <c r="Q24" i="9"/>
  <c r="P24" i="9"/>
  <c r="E24" i="9"/>
  <c r="U24" i="9" s="1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T21" i="9"/>
  <c r="S21" i="9"/>
  <c r="R21" i="9"/>
  <c r="Q21" i="9"/>
  <c r="P21" i="9"/>
  <c r="E21" i="9"/>
  <c r="U21" i="9" s="1"/>
  <c r="S20" i="9"/>
  <c r="R20" i="9"/>
  <c r="Q20" i="9"/>
  <c r="P20" i="9"/>
  <c r="E20" i="9"/>
  <c r="S19" i="9"/>
  <c r="R19" i="9"/>
  <c r="Q19" i="9"/>
  <c r="P19" i="9"/>
  <c r="E19" i="9"/>
  <c r="U18" i="9"/>
  <c r="S18" i="9"/>
  <c r="R18" i="9"/>
  <c r="Q18" i="9"/>
  <c r="P18" i="9"/>
  <c r="E18" i="9"/>
  <c r="T18" i="9" s="1"/>
  <c r="S17" i="9"/>
  <c r="R17" i="9"/>
  <c r="Q17" i="9"/>
  <c r="P17" i="9"/>
  <c r="E17" i="9"/>
  <c r="U17" i="9" s="1"/>
  <c r="S16" i="9"/>
  <c r="R16" i="9"/>
  <c r="Q16" i="9"/>
  <c r="P16" i="9"/>
  <c r="E16" i="9"/>
  <c r="U16" i="9" s="1"/>
  <c r="S15" i="9"/>
  <c r="R15" i="9"/>
  <c r="Q15" i="9"/>
  <c r="P15" i="9"/>
  <c r="E15" i="9"/>
  <c r="T15" i="9" s="1"/>
  <c r="S14" i="9"/>
  <c r="R14" i="9"/>
  <c r="Q14" i="9"/>
  <c r="U14" i="9" s="1"/>
  <c r="P14" i="9"/>
  <c r="T14" i="9" s="1"/>
  <c r="E14" i="9"/>
  <c r="T13" i="9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U10" i="9"/>
  <c r="S10" i="9"/>
  <c r="R10" i="9"/>
  <c r="Q10" i="9"/>
  <c r="P10" i="9"/>
  <c r="E10" i="9"/>
  <c r="T10" i="9" s="1"/>
  <c r="S63" i="8"/>
  <c r="R63" i="8"/>
  <c r="Q63" i="8"/>
  <c r="P63" i="8"/>
  <c r="E63" i="8"/>
  <c r="U63" i="8" s="1"/>
  <c r="S62" i="8"/>
  <c r="R62" i="8"/>
  <c r="Q62" i="8"/>
  <c r="P62" i="8"/>
  <c r="P61" i="8" s="1"/>
  <c r="E62" i="8"/>
  <c r="S61" i="8"/>
  <c r="R61" i="8"/>
  <c r="U59" i="8"/>
  <c r="S59" i="8"/>
  <c r="R59" i="8"/>
  <c r="Q59" i="8"/>
  <c r="P59" i="8"/>
  <c r="E59" i="8"/>
  <c r="T59" i="8" s="1"/>
  <c r="S58" i="8"/>
  <c r="R58" i="8"/>
  <c r="Q58" i="8"/>
  <c r="U58" i="8" s="1"/>
  <c r="P58" i="8"/>
  <c r="T58" i="8" s="1"/>
  <c r="E58" i="8"/>
  <c r="S57" i="8"/>
  <c r="R57" i="8"/>
  <c r="Q57" i="8"/>
  <c r="P57" i="8"/>
  <c r="E57" i="8"/>
  <c r="U56" i="8"/>
  <c r="S56" i="8"/>
  <c r="R56" i="8"/>
  <c r="Q56" i="8"/>
  <c r="P56" i="8"/>
  <c r="E56" i="8"/>
  <c r="S55" i="8"/>
  <c r="U54" i="8"/>
  <c r="S54" i="8"/>
  <c r="R54" i="8"/>
  <c r="Q54" i="8"/>
  <c r="P54" i="8"/>
  <c r="E54" i="8"/>
  <c r="T54" i="8" s="1"/>
  <c r="U53" i="8"/>
  <c r="S53" i="8"/>
  <c r="R53" i="8"/>
  <c r="Q53" i="8"/>
  <c r="P53" i="8"/>
  <c r="E53" i="8"/>
  <c r="T53" i="8" s="1"/>
  <c r="T52" i="8"/>
  <c r="S52" i="8"/>
  <c r="R52" i="8"/>
  <c r="Q52" i="8"/>
  <c r="P52" i="8"/>
  <c r="E52" i="8"/>
  <c r="U52" i="8" s="1"/>
  <c r="S51" i="8"/>
  <c r="R51" i="8"/>
  <c r="Q51" i="8"/>
  <c r="P51" i="8"/>
  <c r="E51" i="8"/>
  <c r="T51" i="8" s="1"/>
  <c r="S50" i="8"/>
  <c r="R50" i="8"/>
  <c r="Q50" i="8"/>
  <c r="P50" i="8"/>
  <c r="E50" i="8"/>
  <c r="U50" i="8" s="1"/>
  <c r="U49" i="8"/>
  <c r="T49" i="8"/>
  <c r="S49" i="8"/>
  <c r="R49" i="8"/>
  <c r="Q49" i="8"/>
  <c r="P49" i="8"/>
  <c r="E49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T46" i="8" s="1"/>
  <c r="U45" i="8"/>
  <c r="T45" i="8"/>
  <c r="S45" i="8"/>
  <c r="R45" i="8"/>
  <c r="Q45" i="8"/>
  <c r="P45" i="8"/>
  <c r="E45" i="8"/>
  <c r="S44" i="8"/>
  <c r="R44" i="8"/>
  <c r="Q44" i="8"/>
  <c r="P44" i="8"/>
  <c r="E44" i="8"/>
  <c r="R43" i="8"/>
  <c r="U41" i="8"/>
  <c r="S41" i="8"/>
  <c r="R41" i="8"/>
  <c r="Q41" i="8"/>
  <c r="P41" i="8"/>
  <c r="E41" i="8"/>
  <c r="T41" i="8" s="1"/>
  <c r="S40" i="8"/>
  <c r="R40" i="8"/>
  <c r="Q40" i="8"/>
  <c r="P40" i="8"/>
  <c r="E40" i="8"/>
  <c r="S39" i="8"/>
  <c r="R39" i="8"/>
  <c r="Q39" i="8"/>
  <c r="P39" i="8"/>
  <c r="E39" i="8"/>
  <c r="U39" i="8" s="1"/>
  <c r="U38" i="8"/>
  <c r="S38" i="8"/>
  <c r="R38" i="8"/>
  <c r="Q38" i="8"/>
  <c r="P38" i="8"/>
  <c r="E38" i="8"/>
  <c r="T38" i="8" s="1"/>
  <c r="S37" i="8"/>
  <c r="R37" i="8"/>
  <c r="Q37" i="8"/>
  <c r="P37" i="8"/>
  <c r="E37" i="8"/>
  <c r="U37" i="8" s="1"/>
  <c r="S36" i="8"/>
  <c r="R36" i="8"/>
  <c r="Q36" i="8"/>
  <c r="U36" i="8" s="1"/>
  <c r="P36" i="8"/>
  <c r="E36" i="8"/>
  <c r="T36" i="8" s="1"/>
  <c r="S35" i="8"/>
  <c r="R35" i="8"/>
  <c r="Q35" i="8"/>
  <c r="P35" i="8"/>
  <c r="E35" i="8"/>
  <c r="U35" i="8" s="1"/>
  <c r="S34" i="8"/>
  <c r="R34" i="8"/>
  <c r="Q34" i="8"/>
  <c r="P34" i="8"/>
  <c r="E34" i="8"/>
  <c r="S33" i="8"/>
  <c r="R33" i="8"/>
  <c r="Q33" i="8"/>
  <c r="P33" i="8"/>
  <c r="E33" i="8"/>
  <c r="U33" i="8" s="1"/>
  <c r="S32" i="8"/>
  <c r="R32" i="8"/>
  <c r="Q32" i="8"/>
  <c r="P32" i="8"/>
  <c r="E32" i="8"/>
  <c r="U32" i="8" s="1"/>
  <c r="S31" i="8"/>
  <c r="R31" i="8"/>
  <c r="Q31" i="8"/>
  <c r="P31" i="8"/>
  <c r="E31" i="8"/>
  <c r="U31" i="8" s="1"/>
  <c r="S30" i="8"/>
  <c r="R30" i="8"/>
  <c r="Q30" i="8"/>
  <c r="P30" i="8"/>
  <c r="E30" i="8"/>
  <c r="S29" i="8"/>
  <c r="R29" i="8"/>
  <c r="Q29" i="8"/>
  <c r="P29" i="8"/>
  <c r="E29" i="8"/>
  <c r="U28" i="8"/>
  <c r="S28" i="8"/>
  <c r="R28" i="8"/>
  <c r="Q28" i="8"/>
  <c r="P28" i="8"/>
  <c r="E28" i="8"/>
  <c r="T28" i="8" s="1"/>
  <c r="S27" i="8"/>
  <c r="S26" i="8"/>
  <c r="R26" i="8"/>
  <c r="Q26" i="8"/>
  <c r="P26" i="8"/>
  <c r="E26" i="8"/>
  <c r="U25" i="8"/>
  <c r="S25" i="8"/>
  <c r="R25" i="8"/>
  <c r="Q25" i="8"/>
  <c r="P25" i="8"/>
  <c r="E25" i="8"/>
  <c r="T25" i="8" s="1"/>
  <c r="S24" i="8"/>
  <c r="R24" i="8"/>
  <c r="Q24" i="8"/>
  <c r="P24" i="8"/>
  <c r="E24" i="8"/>
  <c r="U24" i="8" s="1"/>
  <c r="S23" i="8"/>
  <c r="R23" i="8"/>
  <c r="Q23" i="8"/>
  <c r="P23" i="8"/>
  <c r="E23" i="8"/>
  <c r="U23" i="8" s="1"/>
  <c r="S22" i="8"/>
  <c r="R22" i="8"/>
  <c r="Q22" i="8"/>
  <c r="P22" i="8"/>
  <c r="E22" i="8"/>
  <c r="T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S19" i="8"/>
  <c r="R19" i="8"/>
  <c r="Q19" i="8"/>
  <c r="P19" i="8"/>
  <c r="E19" i="8"/>
  <c r="U19" i="8" s="1"/>
  <c r="U18" i="8"/>
  <c r="S18" i="8"/>
  <c r="R18" i="8"/>
  <c r="Q18" i="8"/>
  <c r="P18" i="8"/>
  <c r="E18" i="8"/>
  <c r="T18" i="8" s="1"/>
  <c r="U17" i="8"/>
  <c r="T17" i="8"/>
  <c r="S17" i="8"/>
  <c r="R17" i="8"/>
  <c r="Q17" i="8"/>
  <c r="P17" i="8"/>
  <c r="E17" i="8"/>
  <c r="T16" i="8"/>
  <c r="S16" i="8"/>
  <c r="R16" i="8"/>
  <c r="Q16" i="8"/>
  <c r="P16" i="8"/>
  <c r="E16" i="8"/>
  <c r="U16" i="8" s="1"/>
  <c r="S15" i="8"/>
  <c r="R15" i="8"/>
  <c r="Q15" i="8"/>
  <c r="P15" i="8"/>
  <c r="E15" i="8"/>
  <c r="S14" i="8"/>
  <c r="R14" i="8"/>
  <c r="Q14" i="8"/>
  <c r="P14" i="8"/>
  <c r="E14" i="8"/>
  <c r="U13" i="8"/>
  <c r="S13" i="8"/>
  <c r="R13" i="8"/>
  <c r="Q13" i="8"/>
  <c r="P13" i="8"/>
  <c r="E13" i="8"/>
  <c r="T13" i="8" s="1"/>
  <c r="S12" i="8"/>
  <c r="R12" i="8"/>
  <c r="Q12" i="8"/>
  <c r="P12" i="8"/>
  <c r="E12" i="8"/>
  <c r="U12" i="8" s="1"/>
  <c r="U11" i="8"/>
  <c r="S11" i="8"/>
  <c r="R11" i="8"/>
  <c r="Q11" i="8"/>
  <c r="P11" i="8"/>
  <c r="E11" i="8"/>
  <c r="T11" i="8" s="1"/>
  <c r="S10" i="8"/>
  <c r="R10" i="8"/>
  <c r="Q10" i="8"/>
  <c r="P10" i="8"/>
  <c r="E10" i="8"/>
  <c r="U10" i="8" s="1"/>
  <c r="S63" i="7"/>
  <c r="R63" i="7"/>
  <c r="Q63" i="7"/>
  <c r="P63" i="7"/>
  <c r="E63" i="7"/>
  <c r="U63" i="7" s="1"/>
  <c r="T62" i="7"/>
  <c r="S62" i="7"/>
  <c r="R62" i="7"/>
  <c r="Q62" i="7"/>
  <c r="P62" i="7"/>
  <c r="E62" i="7"/>
  <c r="R61" i="7"/>
  <c r="U59" i="7"/>
  <c r="T59" i="7"/>
  <c r="S59" i="7"/>
  <c r="R59" i="7"/>
  <c r="Q59" i="7"/>
  <c r="P59" i="7"/>
  <c r="E59" i="7"/>
  <c r="T58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S56" i="7"/>
  <c r="R56" i="7"/>
  <c r="Q56" i="7"/>
  <c r="P56" i="7"/>
  <c r="E56" i="7"/>
  <c r="S55" i="7"/>
  <c r="R55" i="7"/>
  <c r="S54" i="7"/>
  <c r="R54" i="7"/>
  <c r="Q54" i="7"/>
  <c r="P54" i="7"/>
  <c r="E54" i="7"/>
  <c r="U54" i="7" s="1"/>
  <c r="T53" i="7"/>
  <c r="S53" i="7"/>
  <c r="R53" i="7"/>
  <c r="Q53" i="7"/>
  <c r="P53" i="7"/>
  <c r="E53" i="7"/>
  <c r="U53" i="7" s="1"/>
  <c r="S52" i="7"/>
  <c r="R52" i="7"/>
  <c r="Q52" i="7"/>
  <c r="P52" i="7"/>
  <c r="E52" i="7"/>
  <c r="S51" i="7"/>
  <c r="R51" i="7"/>
  <c r="Q51" i="7"/>
  <c r="P51" i="7"/>
  <c r="E51" i="7"/>
  <c r="T51" i="7" s="1"/>
  <c r="S50" i="7"/>
  <c r="R50" i="7"/>
  <c r="Q50" i="7"/>
  <c r="P50" i="7"/>
  <c r="E50" i="7"/>
  <c r="U50" i="7" s="1"/>
  <c r="T49" i="7"/>
  <c r="S49" i="7"/>
  <c r="R49" i="7"/>
  <c r="Q49" i="7"/>
  <c r="P49" i="7"/>
  <c r="E49" i="7"/>
  <c r="U49" i="7" s="1"/>
  <c r="U48" i="7"/>
  <c r="T48" i="7"/>
  <c r="S48" i="7"/>
  <c r="R48" i="7"/>
  <c r="Q48" i="7"/>
  <c r="P48" i="7"/>
  <c r="E48" i="7"/>
  <c r="T47" i="7"/>
  <c r="S47" i="7"/>
  <c r="R47" i="7"/>
  <c r="Q47" i="7"/>
  <c r="P47" i="7"/>
  <c r="E47" i="7"/>
  <c r="U47" i="7" s="1"/>
  <c r="S46" i="7"/>
  <c r="R46" i="7"/>
  <c r="Q46" i="7"/>
  <c r="U46" i="7" s="1"/>
  <c r="P46" i="7"/>
  <c r="E46" i="7"/>
  <c r="S45" i="7"/>
  <c r="R45" i="7"/>
  <c r="Q45" i="7"/>
  <c r="P45" i="7"/>
  <c r="E45" i="7"/>
  <c r="U44" i="7"/>
  <c r="S44" i="7"/>
  <c r="R44" i="7"/>
  <c r="Q44" i="7"/>
  <c r="P44" i="7"/>
  <c r="E44" i="7"/>
  <c r="T44" i="7" s="1"/>
  <c r="R43" i="7"/>
  <c r="S41" i="7"/>
  <c r="R41" i="7"/>
  <c r="Q41" i="7"/>
  <c r="P41" i="7"/>
  <c r="E41" i="7"/>
  <c r="U41" i="7" s="1"/>
  <c r="U40" i="7"/>
  <c r="T40" i="7"/>
  <c r="S40" i="7"/>
  <c r="R40" i="7"/>
  <c r="Q40" i="7"/>
  <c r="P40" i="7"/>
  <c r="E40" i="7"/>
  <c r="S39" i="7"/>
  <c r="R39" i="7"/>
  <c r="Q39" i="7"/>
  <c r="P39" i="7"/>
  <c r="E39" i="7"/>
  <c r="S38" i="7"/>
  <c r="R38" i="7"/>
  <c r="Q38" i="7"/>
  <c r="P38" i="7"/>
  <c r="E38" i="7"/>
  <c r="U38" i="7" s="1"/>
  <c r="S37" i="7"/>
  <c r="R37" i="7"/>
  <c r="Q37" i="7"/>
  <c r="P37" i="7"/>
  <c r="E37" i="7"/>
  <c r="T37" i="7" s="1"/>
  <c r="U36" i="7"/>
  <c r="T36" i="7"/>
  <c r="S36" i="7"/>
  <c r="R36" i="7"/>
  <c r="Q36" i="7"/>
  <c r="P36" i="7"/>
  <c r="E36" i="7"/>
  <c r="U35" i="7"/>
  <c r="T35" i="7"/>
  <c r="S35" i="7"/>
  <c r="R35" i="7"/>
  <c r="Q35" i="7"/>
  <c r="P35" i="7"/>
  <c r="E35" i="7"/>
  <c r="S34" i="7"/>
  <c r="R34" i="7"/>
  <c r="Q34" i="7"/>
  <c r="P34" i="7"/>
  <c r="E34" i="7"/>
  <c r="S33" i="7"/>
  <c r="R33" i="7"/>
  <c r="Q33" i="7"/>
  <c r="P33" i="7"/>
  <c r="E33" i="7"/>
  <c r="U32" i="7"/>
  <c r="S32" i="7"/>
  <c r="R32" i="7"/>
  <c r="Q32" i="7"/>
  <c r="P32" i="7"/>
  <c r="T32" i="7" s="1"/>
  <c r="E32" i="7"/>
  <c r="T31" i="7"/>
  <c r="S31" i="7"/>
  <c r="R31" i="7"/>
  <c r="Q31" i="7"/>
  <c r="P31" i="7"/>
  <c r="E31" i="7"/>
  <c r="U31" i="7" s="1"/>
  <c r="S30" i="7"/>
  <c r="R30" i="7"/>
  <c r="Q30" i="7"/>
  <c r="P30" i="7"/>
  <c r="E30" i="7"/>
  <c r="T30" i="7" s="1"/>
  <c r="S29" i="7"/>
  <c r="R29" i="7"/>
  <c r="Q29" i="7"/>
  <c r="P29" i="7"/>
  <c r="E29" i="7"/>
  <c r="T29" i="7" s="1"/>
  <c r="S28" i="7"/>
  <c r="R28" i="7"/>
  <c r="Q28" i="7"/>
  <c r="P28" i="7"/>
  <c r="E28" i="7"/>
  <c r="U28" i="7" s="1"/>
  <c r="S26" i="7"/>
  <c r="R26" i="7"/>
  <c r="Q26" i="7"/>
  <c r="U26" i="7" s="1"/>
  <c r="P26" i="7"/>
  <c r="T26" i="7" s="1"/>
  <c r="E26" i="7"/>
  <c r="T25" i="7"/>
  <c r="S25" i="7"/>
  <c r="R25" i="7"/>
  <c r="Q25" i="7"/>
  <c r="P25" i="7"/>
  <c r="E25" i="7"/>
  <c r="U25" i="7" s="1"/>
  <c r="S24" i="7"/>
  <c r="R24" i="7"/>
  <c r="Q24" i="7"/>
  <c r="P24" i="7"/>
  <c r="E24" i="7"/>
  <c r="S23" i="7"/>
  <c r="R23" i="7"/>
  <c r="Q23" i="7"/>
  <c r="P23" i="7"/>
  <c r="E23" i="7"/>
  <c r="U22" i="7"/>
  <c r="S22" i="7"/>
  <c r="R22" i="7"/>
  <c r="Q22" i="7"/>
  <c r="P22" i="7"/>
  <c r="E22" i="7"/>
  <c r="T22" i="7" s="1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E19" i="7"/>
  <c r="U19" i="7" s="1"/>
  <c r="S18" i="7"/>
  <c r="R18" i="7"/>
  <c r="Q18" i="7"/>
  <c r="P18" i="7"/>
  <c r="E18" i="7"/>
  <c r="U18" i="7" s="1"/>
  <c r="U17" i="7"/>
  <c r="T17" i="7"/>
  <c r="S17" i="7"/>
  <c r="R17" i="7"/>
  <c r="Q17" i="7"/>
  <c r="P17" i="7"/>
  <c r="E17" i="7"/>
  <c r="S16" i="7"/>
  <c r="R16" i="7"/>
  <c r="Q16" i="7"/>
  <c r="P16" i="7"/>
  <c r="E16" i="7"/>
  <c r="S15" i="7"/>
  <c r="R15" i="7"/>
  <c r="Q15" i="7"/>
  <c r="P15" i="7"/>
  <c r="E15" i="7"/>
  <c r="U14" i="7"/>
  <c r="S14" i="7"/>
  <c r="R14" i="7"/>
  <c r="Q14" i="7"/>
  <c r="P14" i="7"/>
  <c r="E14" i="7"/>
  <c r="T14" i="7" s="1"/>
  <c r="U13" i="7"/>
  <c r="T13" i="7"/>
  <c r="S13" i="7"/>
  <c r="R13" i="7"/>
  <c r="Q13" i="7"/>
  <c r="P13" i="7"/>
  <c r="E13" i="7"/>
  <c r="S12" i="7"/>
  <c r="R12" i="7"/>
  <c r="Q12" i="7"/>
  <c r="P12" i="7"/>
  <c r="E12" i="7"/>
  <c r="T12" i="7" s="1"/>
  <c r="U11" i="7"/>
  <c r="S11" i="7"/>
  <c r="R11" i="7"/>
  <c r="Q11" i="7"/>
  <c r="P11" i="7"/>
  <c r="E11" i="7"/>
  <c r="T11" i="7" s="1"/>
  <c r="S10" i="7"/>
  <c r="R10" i="7"/>
  <c r="Q10" i="7"/>
  <c r="P10" i="7"/>
  <c r="E10" i="7"/>
  <c r="U10" i="7" s="1"/>
  <c r="S63" i="6"/>
  <c r="R63" i="6"/>
  <c r="Q63" i="6"/>
  <c r="P63" i="6"/>
  <c r="E63" i="6"/>
  <c r="U63" i="6" s="1"/>
  <c r="T62" i="6"/>
  <c r="S62" i="6"/>
  <c r="R62" i="6"/>
  <c r="Q62" i="6"/>
  <c r="Q61" i="6" s="1"/>
  <c r="P62" i="6"/>
  <c r="E62" i="6"/>
  <c r="S61" i="6"/>
  <c r="S59" i="6"/>
  <c r="R59" i="6"/>
  <c r="Q59" i="6"/>
  <c r="P59" i="6"/>
  <c r="E59" i="6"/>
  <c r="U59" i="6" s="1"/>
  <c r="S58" i="6"/>
  <c r="R58" i="6"/>
  <c r="Q58" i="6"/>
  <c r="P58" i="6"/>
  <c r="E58" i="6"/>
  <c r="S57" i="6"/>
  <c r="R57" i="6"/>
  <c r="Q57" i="6"/>
  <c r="P57" i="6"/>
  <c r="E57" i="6"/>
  <c r="S56" i="6"/>
  <c r="R56" i="6"/>
  <c r="Q56" i="6"/>
  <c r="P56" i="6"/>
  <c r="E56" i="6"/>
  <c r="U56" i="6" s="1"/>
  <c r="R55" i="6"/>
  <c r="S54" i="6"/>
  <c r="R54" i="6"/>
  <c r="Q54" i="6"/>
  <c r="P54" i="6"/>
  <c r="E54" i="6"/>
  <c r="U54" i="6" s="1"/>
  <c r="S53" i="6"/>
  <c r="R53" i="6"/>
  <c r="Q53" i="6"/>
  <c r="P53" i="6"/>
  <c r="E53" i="6"/>
  <c r="S52" i="6"/>
  <c r="R52" i="6"/>
  <c r="Q52" i="6"/>
  <c r="P52" i="6"/>
  <c r="E52" i="6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U46" i="6" s="1"/>
  <c r="P46" i="6"/>
  <c r="E46" i="6"/>
  <c r="S45" i="6"/>
  <c r="R45" i="6"/>
  <c r="Q45" i="6"/>
  <c r="P45" i="6"/>
  <c r="E45" i="6"/>
  <c r="S44" i="6"/>
  <c r="R44" i="6"/>
  <c r="Q44" i="6"/>
  <c r="P44" i="6"/>
  <c r="E44" i="6"/>
  <c r="S43" i="6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S38" i="6"/>
  <c r="R38" i="6"/>
  <c r="Q38" i="6"/>
  <c r="P38" i="6"/>
  <c r="E38" i="6"/>
  <c r="T38" i="6" s="1"/>
  <c r="S37" i="6"/>
  <c r="R37" i="6"/>
  <c r="Q37" i="6"/>
  <c r="P37" i="6"/>
  <c r="E37" i="6"/>
  <c r="U37" i="6" s="1"/>
  <c r="T36" i="6"/>
  <c r="S36" i="6"/>
  <c r="R36" i="6"/>
  <c r="Q36" i="6"/>
  <c r="P36" i="6"/>
  <c r="E36" i="6"/>
  <c r="U36" i="6" s="1"/>
  <c r="T35" i="6"/>
  <c r="S35" i="6"/>
  <c r="R35" i="6"/>
  <c r="Q35" i="6"/>
  <c r="P35" i="6"/>
  <c r="E35" i="6"/>
  <c r="U35" i="6" s="1"/>
  <c r="S34" i="6"/>
  <c r="R34" i="6"/>
  <c r="Q34" i="6"/>
  <c r="P34" i="6"/>
  <c r="E34" i="6"/>
  <c r="U34" i="6" s="1"/>
  <c r="S33" i="6"/>
  <c r="R33" i="6"/>
  <c r="Q33" i="6"/>
  <c r="P33" i="6"/>
  <c r="T33" i="6" s="1"/>
  <c r="E33" i="6"/>
  <c r="S32" i="6"/>
  <c r="R32" i="6"/>
  <c r="Q32" i="6"/>
  <c r="P32" i="6"/>
  <c r="E32" i="6"/>
  <c r="S31" i="6"/>
  <c r="R31" i="6"/>
  <c r="Q31" i="6"/>
  <c r="P31" i="6"/>
  <c r="E31" i="6"/>
  <c r="S30" i="6"/>
  <c r="R30" i="6"/>
  <c r="Q30" i="6"/>
  <c r="P30" i="6"/>
  <c r="E30" i="6"/>
  <c r="T29" i="6"/>
  <c r="S29" i="6"/>
  <c r="R29" i="6"/>
  <c r="Q29" i="6"/>
  <c r="U29" i="6" s="1"/>
  <c r="P29" i="6"/>
  <c r="E29" i="6"/>
  <c r="S28" i="6"/>
  <c r="R28" i="6"/>
  <c r="Q28" i="6"/>
  <c r="P28" i="6"/>
  <c r="E28" i="6"/>
  <c r="T28" i="6" s="1"/>
  <c r="S26" i="6"/>
  <c r="R26" i="6"/>
  <c r="Q26" i="6"/>
  <c r="P26" i="6"/>
  <c r="E26" i="6"/>
  <c r="T26" i="6" s="1"/>
  <c r="S25" i="6"/>
  <c r="R25" i="6"/>
  <c r="Q25" i="6"/>
  <c r="P25" i="6"/>
  <c r="E25" i="6"/>
  <c r="U25" i="6" s="1"/>
  <c r="U24" i="6"/>
  <c r="T24" i="6"/>
  <c r="S24" i="6"/>
  <c r="R24" i="6"/>
  <c r="Q24" i="6"/>
  <c r="P24" i="6"/>
  <c r="E24" i="6"/>
  <c r="U23" i="6"/>
  <c r="T23" i="6"/>
  <c r="S23" i="6"/>
  <c r="R23" i="6"/>
  <c r="Q23" i="6"/>
  <c r="P23" i="6"/>
  <c r="E23" i="6"/>
  <c r="T22" i="6"/>
  <c r="S22" i="6"/>
  <c r="R22" i="6"/>
  <c r="Q22" i="6"/>
  <c r="P22" i="6"/>
  <c r="E22" i="6"/>
  <c r="U22" i="6" s="1"/>
  <c r="S21" i="6"/>
  <c r="R21" i="6"/>
  <c r="Q21" i="6"/>
  <c r="P21" i="6"/>
  <c r="E21" i="6"/>
  <c r="S20" i="6"/>
  <c r="R20" i="6"/>
  <c r="Q20" i="6"/>
  <c r="P20" i="6"/>
  <c r="E20" i="6"/>
  <c r="S19" i="6"/>
  <c r="R19" i="6"/>
  <c r="Q19" i="6"/>
  <c r="P19" i="6"/>
  <c r="E19" i="6"/>
  <c r="T19" i="6" s="1"/>
  <c r="U18" i="6"/>
  <c r="S18" i="6"/>
  <c r="R18" i="6"/>
  <c r="Q18" i="6"/>
  <c r="P18" i="6"/>
  <c r="E18" i="6"/>
  <c r="T18" i="6" s="1"/>
  <c r="T17" i="6"/>
  <c r="S17" i="6"/>
  <c r="R17" i="6"/>
  <c r="Q17" i="6"/>
  <c r="P17" i="6"/>
  <c r="E17" i="6"/>
  <c r="U17" i="6" s="1"/>
  <c r="S16" i="6"/>
  <c r="R16" i="6"/>
  <c r="Q16" i="6"/>
  <c r="P16" i="6"/>
  <c r="E16" i="6"/>
  <c r="U16" i="6" s="1"/>
  <c r="U15" i="6"/>
  <c r="T15" i="6"/>
  <c r="S15" i="6"/>
  <c r="R15" i="6"/>
  <c r="Q15" i="6"/>
  <c r="P15" i="6"/>
  <c r="E15" i="6"/>
  <c r="S14" i="6"/>
  <c r="R14" i="6"/>
  <c r="Q14" i="6"/>
  <c r="U14" i="6" s="1"/>
  <c r="P14" i="6"/>
  <c r="E14" i="6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T11" i="6" s="1"/>
  <c r="S10" i="6"/>
  <c r="R10" i="6"/>
  <c r="Q10" i="6"/>
  <c r="P10" i="6"/>
  <c r="E10" i="6"/>
  <c r="R9" i="6"/>
  <c r="T63" i="5"/>
  <c r="S63" i="5"/>
  <c r="R63" i="5"/>
  <c r="Q63" i="5"/>
  <c r="P63" i="5"/>
  <c r="E63" i="5"/>
  <c r="U63" i="5" s="1"/>
  <c r="S62" i="5"/>
  <c r="R62" i="5"/>
  <c r="Q62" i="5"/>
  <c r="Q61" i="5" s="1"/>
  <c r="P62" i="5"/>
  <c r="E62" i="5"/>
  <c r="U62" i="5" s="1"/>
  <c r="S59" i="5"/>
  <c r="R59" i="5"/>
  <c r="Q59" i="5"/>
  <c r="P59" i="5"/>
  <c r="E59" i="5"/>
  <c r="S58" i="5"/>
  <c r="R58" i="5"/>
  <c r="Q58" i="5"/>
  <c r="P58" i="5"/>
  <c r="E58" i="5"/>
  <c r="T58" i="5" s="1"/>
  <c r="U57" i="5"/>
  <c r="S57" i="5"/>
  <c r="R57" i="5"/>
  <c r="Q57" i="5"/>
  <c r="P57" i="5"/>
  <c r="E57" i="5"/>
  <c r="T57" i="5" s="1"/>
  <c r="S56" i="5"/>
  <c r="R56" i="5"/>
  <c r="Q56" i="5"/>
  <c r="P56" i="5"/>
  <c r="E56" i="5"/>
  <c r="U56" i="5" s="1"/>
  <c r="R55" i="5"/>
  <c r="S54" i="5"/>
  <c r="R54" i="5"/>
  <c r="Q54" i="5"/>
  <c r="P54" i="5"/>
  <c r="E54" i="5"/>
  <c r="U53" i="5"/>
  <c r="S53" i="5"/>
  <c r="R53" i="5"/>
  <c r="Q53" i="5"/>
  <c r="P53" i="5"/>
  <c r="E53" i="5"/>
  <c r="T53" i="5" s="1"/>
  <c r="S52" i="5"/>
  <c r="R52" i="5"/>
  <c r="Q52" i="5"/>
  <c r="P52" i="5"/>
  <c r="E52" i="5"/>
  <c r="U52" i="5" s="1"/>
  <c r="S51" i="5"/>
  <c r="R51" i="5"/>
  <c r="Q51" i="5"/>
  <c r="P51" i="5"/>
  <c r="E51" i="5"/>
  <c r="U51" i="5" s="1"/>
  <c r="U50" i="5"/>
  <c r="S50" i="5"/>
  <c r="R50" i="5"/>
  <c r="Q50" i="5"/>
  <c r="P50" i="5"/>
  <c r="E50" i="5"/>
  <c r="T50" i="5" s="1"/>
  <c r="U49" i="5"/>
  <c r="T49" i="5"/>
  <c r="S49" i="5"/>
  <c r="R49" i="5"/>
  <c r="Q49" i="5"/>
  <c r="P49" i="5"/>
  <c r="E49" i="5"/>
  <c r="T48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S45" i="5"/>
  <c r="R45" i="5"/>
  <c r="Q45" i="5"/>
  <c r="U45" i="5" s="1"/>
  <c r="P45" i="5"/>
  <c r="E45" i="5"/>
  <c r="T44" i="5"/>
  <c r="S44" i="5"/>
  <c r="R44" i="5"/>
  <c r="Q44" i="5"/>
  <c r="P44" i="5"/>
  <c r="E44" i="5"/>
  <c r="U44" i="5" s="1"/>
  <c r="R43" i="5"/>
  <c r="S41" i="5"/>
  <c r="R41" i="5"/>
  <c r="Q41" i="5"/>
  <c r="P41" i="5"/>
  <c r="E41" i="5"/>
  <c r="U41" i="5" s="1"/>
  <c r="S40" i="5"/>
  <c r="R40" i="5"/>
  <c r="Q40" i="5"/>
  <c r="P40" i="5"/>
  <c r="E40" i="5"/>
  <c r="U39" i="5"/>
  <c r="S39" i="5"/>
  <c r="R39" i="5"/>
  <c r="Q39" i="5"/>
  <c r="P39" i="5"/>
  <c r="E39" i="5"/>
  <c r="T39" i="5" s="1"/>
  <c r="S38" i="5"/>
  <c r="R38" i="5"/>
  <c r="Q38" i="5"/>
  <c r="P38" i="5"/>
  <c r="E38" i="5"/>
  <c r="U38" i="5" s="1"/>
  <c r="S37" i="5"/>
  <c r="R37" i="5"/>
  <c r="Q37" i="5"/>
  <c r="P37" i="5"/>
  <c r="E37" i="5"/>
  <c r="U37" i="5" s="1"/>
  <c r="U36" i="5"/>
  <c r="S36" i="5"/>
  <c r="R36" i="5"/>
  <c r="Q36" i="5"/>
  <c r="P36" i="5"/>
  <c r="E36" i="5"/>
  <c r="T36" i="5" s="1"/>
  <c r="U35" i="5"/>
  <c r="S35" i="5"/>
  <c r="R35" i="5"/>
  <c r="Q35" i="5"/>
  <c r="P35" i="5"/>
  <c r="T35" i="5" s="1"/>
  <c r="E35" i="5"/>
  <c r="T34" i="5"/>
  <c r="S34" i="5"/>
  <c r="R34" i="5"/>
  <c r="Q34" i="5"/>
  <c r="P34" i="5"/>
  <c r="E34" i="5"/>
  <c r="U34" i="5" s="1"/>
  <c r="S33" i="5"/>
  <c r="R33" i="5"/>
  <c r="Q33" i="5"/>
  <c r="P33" i="5"/>
  <c r="E33" i="5"/>
  <c r="T33" i="5" s="1"/>
  <c r="S32" i="5"/>
  <c r="R32" i="5"/>
  <c r="Q32" i="5"/>
  <c r="P32" i="5"/>
  <c r="E32" i="5"/>
  <c r="U31" i="5"/>
  <c r="S31" i="5"/>
  <c r="R31" i="5"/>
  <c r="Q31" i="5"/>
  <c r="P31" i="5"/>
  <c r="E31" i="5"/>
  <c r="T31" i="5" s="1"/>
  <c r="T30" i="5"/>
  <c r="S30" i="5"/>
  <c r="R30" i="5"/>
  <c r="Q30" i="5"/>
  <c r="P30" i="5"/>
  <c r="E30" i="5"/>
  <c r="U30" i="5" s="1"/>
  <c r="S29" i="5"/>
  <c r="R29" i="5"/>
  <c r="Q29" i="5"/>
  <c r="P29" i="5"/>
  <c r="E29" i="5"/>
  <c r="U29" i="5" s="1"/>
  <c r="U28" i="5"/>
  <c r="S28" i="5"/>
  <c r="R28" i="5"/>
  <c r="Q28" i="5"/>
  <c r="P28" i="5"/>
  <c r="E28" i="5"/>
  <c r="T28" i="5" s="1"/>
  <c r="S26" i="5"/>
  <c r="R26" i="5"/>
  <c r="Q26" i="5"/>
  <c r="P26" i="5"/>
  <c r="E26" i="5"/>
  <c r="U26" i="5" s="1"/>
  <c r="T25" i="5"/>
  <c r="S25" i="5"/>
  <c r="R25" i="5"/>
  <c r="Q25" i="5"/>
  <c r="P25" i="5"/>
  <c r="E25" i="5"/>
  <c r="U25" i="5" s="1"/>
  <c r="S24" i="5"/>
  <c r="R24" i="5"/>
  <c r="Q24" i="5"/>
  <c r="P24" i="5"/>
  <c r="E24" i="5"/>
  <c r="U24" i="5" s="1"/>
  <c r="U23" i="5"/>
  <c r="T23" i="5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U20" i="5"/>
  <c r="S20" i="5"/>
  <c r="R20" i="5"/>
  <c r="Q20" i="5"/>
  <c r="P20" i="5"/>
  <c r="E20" i="5"/>
  <c r="T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U17" i="5"/>
  <c r="S17" i="5"/>
  <c r="R17" i="5"/>
  <c r="Q17" i="5"/>
  <c r="P17" i="5"/>
  <c r="E17" i="5"/>
  <c r="T17" i="5" s="1"/>
  <c r="U16" i="5"/>
  <c r="T16" i="5"/>
  <c r="S16" i="5"/>
  <c r="R16" i="5"/>
  <c r="Q16" i="5"/>
  <c r="P16" i="5"/>
  <c r="E16" i="5"/>
  <c r="T15" i="5"/>
  <c r="S15" i="5"/>
  <c r="R15" i="5"/>
  <c r="Q15" i="5"/>
  <c r="P15" i="5"/>
  <c r="E15" i="5"/>
  <c r="U15" i="5" s="1"/>
  <c r="S14" i="5"/>
  <c r="R14" i="5"/>
  <c r="Q14" i="5"/>
  <c r="P14" i="5"/>
  <c r="E14" i="5"/>
  <c r="T14" i="5" s="1"/>
  <c r="S13" i="5"/>
  <c r="R13" i="5"/>
  <c r="Q13" i="5"/>
  <c r="P13" i="5"/>
  <c r="E13" i="5"/>
  <c r="S12" i="5"/>
  <c r="R12" i="5"/>
  <c r="Q12" i="5"/>
  <c r="U12" i="5" s="1"/>
  <c r="P12" i="5"/>
  <c r="E12" i="5"/>
  <c r="T11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S9" i="5"/>
  <c r="S63" i="4"/>
  <c r="R63" i="4"/>
  <c r="Q63" i="4"/>
  <c r="P63" i="4"/>
  <c r="E63" i="4"/>
  <c r="U63" i="4" s="1"/>
  <c r="S62" i="4"/>
  <c r="R62" i="4"/>
  <c r="Q62" i="4"/>
  <c r="P62" i="4"/>
  <c r="E62" i="4"/>
  <c r="E61" i="4" s="1"/>
  <c r="R61" i="4"/>
  <c r="S59" i="4"/>
  <c r="R59" i="4"/>
  <c r="Q59" i="4"/>
  <c r="P59" i="4"/>
  <c r="E59" i="4"/>
  <c r="S58" i="4"/>
  <c r="R58" i="4"/>
  <c r="Q58" i="4"/>
  <c r="P58" i="4"/>
  <c r="E58" i="4"/>
  <c r="T58" i="4" s="1"/>
  <c r="S57" i="4"/>
  <c r="R57" i="4"/>
  <c r="Q57" i="4"/>
  <c r="P57" i="4"/>
  <c r="E57" i="4"/>
  <c r="T57" i="4" s="1"/>
  <c r="S56" i="4"/>
  <c r="R56" i="4"/>
  <c r="Q56" i="4"/>
  <c r="P56" i="4"/>
  <c r="E56" i="4"/>
  <c r="U56" i="4" s="1"/>
  <c r="S55" i="4"/>
  <c r="R55" i="4"/>
  <c r="S54" i="4"/>
  <c r="R54" i="4"/>
  <c r="Q54" i="4"/>
  <c r="P54" i="4"/>
  <c r="E54" i="4"/>
  <c r="U53" i="4"/>
  <c r="S53" i="4"/>
  <c r="R53" i="4"/>
  <c r="Q53" i="4"/>
  <c r="P53" i="4"/>
  <c r="E53" i="4"/>
  <c r="T53" i="4" s="1"/>
  <c r="U52" i="4"/>
  <c r="T52" i="4"/>
  <c r="S52" i="4"/>
  <c r="R52" i="4"/>
  <c r="Q52" i="4"/>
  <c r="P52" i="4"/>
  <c r="E52" i="4"/>
  <c r="T51" i="4"/>
  <c r="S51" i="4"/>
  <c r="R51" i="4"/>
  <c r="Q51" i="4"/>
  <c r="P51" i="4"/>
  <c r="E51" i="4"/>
  <c r="U51" i="4" s="1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T45" i="4" s="1"/>
  <c r="S44" i="4"/>
  <c r="R44" i="4"/>
  <c r="Q44" i="4"/>
  <c r="P44" i="4"/>
  <c r="E44" i="4"/>
  <c r="S43" i="4"/>
  <c r="S41" i="4"/>
  <c r="R41" i="4"/>
  <c r="Q41" i="4"/>
  <c r="P41" i="4"/>
  <c r="E41" i="4"/>
  <c r="S40" i="4"/>
  <c r="R40" i="4"/>
  <c r="Q40" i="4"/>
  <c r="P40" i="4"/>
  <c r="E40" i="4"/>
  <c r="T40" i="4" s="1"/>
  <c r="S39" i="4"/>
  <c r="R39" i="4"/>
  <c r="Q39" i="4"/>
  <c r="P39" i="4"/>
  <c r="E39" i="4"/>
  <c r="U39" i="4" s="1"/>
  <c r="T38" i="4"/>
  <c r="S38" i="4"/>
  <c r="R38" i="4"/>
  <c r="Q38" i="4"/>
  <c r="P38" i="4"/>
  <c r="E38" i="4"/>
  <c r="U38" i="4" s="1"/>
  <c r="S37" i="4"/>
  <c r="R37" i="4"/>
  <c r="Q37" i="4"/>
  <c r="P37" i="4"/>
  <c r="E37" i="4"/>
  <c r="U37" i="4" s="1"/>
  <c r="U36" i="4"/>
  <c r="T36" i="4"/>
  <c r="S36" i="4"/>
  <c r="R36" i="4"/>
  <c r="Q36" i="4"/>
  <c r="P36" i="4"/>
  <c r="E36" i="4"/>
  <c r="S35" i="4"/>
  <c r="R35" i="4"/>
  <c r="Q35" i="4"/>
  <c r="U35" i="4" s="1"/>
  <c r="P35" i="4"/>
  <c r="E35" i="4"/>
  <c r="S34" i="4"/>
  <c r="R34" i="4"/>
  <c r="Q34" i="4"/>
  <c r="P34" i="4"/>
  <c r="E34" i="4"/>
  <c r="U34" i="4" s="1"/>
  <c r="S33" i="4"/>
  <c r="R33" i="4"/>
  <c r="Q33" i="4"/>
  <c r="P33" i="4"/>
  <c r="E33" i="4"/>
  <c r="S32" i="4"/>
  <c r="R32" i="4"/>
  <c r="Q32" i="4"/>
  <c r="U32" i="4" s="1"/>
  <c r="P32" i="4"/>
  <c r="E32" i="4"/>
  <c r="S31" i="4"/>
  <c r="R31" i="4"/>
  <c r="Q31" i="4"/>
  <c r="P31" i="4"/>
  <c r="E31" i="4"/>
  <c r="U31" i="4" s="1"/>
  <c r="S30" i="4"/>
  <c r="R30" i="4"/>
  <c r="Q30" i="4"/>
  <c r="P30" i="4"/>
  <c r="E30" i="4"/>
  <c r="U30" i="4" s="1"/>
  <c r="S29" i="4"/>
  <c r="R29" i="4"/>
  <c r="Q29" i="4"/>
  <c r="P29" i="4"/>
  <c r="E29" i="4"/>
  <c r="U29" i="4" s="1"/>
  <c r="S28" i="4"/>
  <c r="R28" i="4"/>
  <c r="Q28" i="4"/>
  <c r="P28" i="4"/>
  <c r="E28" i="4"/>
  <c r="U28" i="4" s="1"/>
  <c r="S26" i="4"/>
  <c r="R26" i="4"/>
  <c r="Q26" i="4"/>
  <c r="P26" i="4"/>
  <c r="E26" i="4"/>
  <c r="T26" i="4" s="1"/>
  <c r="U25" i="4"/>
  <c r="T25" i="4"/>
  <c r="S25" i="4"/>
  <c r="R25" i="4"/>
  <c r="Q25" i="4"/>
  <c r="P25" i="4"/>
  <c r="E25" i="4"/>
  <c r="U24" i="4"/>
  <c r="T24" i="4"/>
  <c r="S24" i="4"/>
  <c r="R24" i="4"/>
  <c r="Q24" i="4"/>
  <c r="P24" i="4"/>
  <c r="E24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S21" i="4"/>
  <c r="R21" i="4"/>
  <c r="Q21" i="4"/>
  <c r="P21" i="4"/>
  <c r="E21" i="4"/>
  <c r="U21" i="4" s="1"/>
  <c r="S20" i="4"/>
  <c r="R20" i="4"/>
  <c r="Q20" i="4"/>
  <c r="P20" i="4"/>
  <c r="E20" i="4"/>
  <c r="T20" i="4" s="1"/>
  <c r="U19" i="4"/>
  <c r="S19" i="4"/>
  <c r="R19" i="4"/>
  <c r="Q19" i="4"/>
  <c r="P19" i="4"/>
  <c r="E19" i="4"/>
  <c r="T19" i="4" s="1"/>
  <c r="S18" i="4"/>
  <c r="R18" i="4"/>
  <c r="Q18" i="4"/>
  <c r="P18" i="4"/>
  <c r="E18" i="4"/>
  <c r="U18" i="4" s="1"/>
  <c r="T17" i="4"/>
  <c r="S17" i="4"/>
  <c r="R17" i="4"/>
  <c r="Q17" i="4"/>
  <c r="P17" i="4"/>
  <c r="E17" i="4"/>
  <c r="U17" i="4" s="1"/>
  <c r="S16" i="4"/>
  <c r="R16" i="4"/>
  <c r="Q16" i="4"/>
  <c r="P16" i="4"/>
  <c r="E16" i="4"/>
  <c r="U16" i="4" s="1"/>
  <c r="S15" i="4"/>
  <c r="R15" i="4"/>
  <c r="Q15" i="4"/>
  <c r="P15" i="4"/>
  <c r="E15" i="4"/>
  <c r="U15" i="4" s="1"/>
  <c r="S14" i="4"/>
  <c r="R14" i="4"/>
  <c r="Q14" i="4"/>
  <c r="P14" i="4"/>
  <c r="E14" i="4"/>
  <c r="T13" i="4"/>
  <c r="S13" i="4"/>
  <c r="R13" i="4"/>
  <c r="Q13" i="4"/>
  <c r="P13" i="4"/>
  <c r="E13" i="4"/>
  <c r="U13" i="4" s="1"/>
  <c r="S12" i="4"/>
  <c r="R12" i="4"/>
  <c r="Q12" i="4"/>
  <c r="P12" i="4"/>
  <c r="E12" i="4"/>
  <c r="U12" i="4" s="1"/>
  <c r="U11" i="4"/>
  <c r="T11" i="4"/>
  <c r="S11" i="4"/>
  <c r="R11" i="4"/>
  <c r="Q11" i="4"/>
  <c r="P11" i="4"/>
  <c r="E11" i="4"/>
  <c r="U10" i="4"/>
  <c r="T10" i="4"/>
  <c r="S10" i="4"/>
  <c r="R10" i="4"/>
  <c r="Q10" i="4"/>
  <c r="P10" i="4"/>
  <c r="E10" i="4"/>
  <c r="S63" i="3"/>
  <c r="R63" i="3"/>
  <c r="Q63" i="3"/>
  <c r="P63" i="3"/>
  <c r="E63" i="3"/>
  <c r="U63" i="3" s="1"/>
  <c r="S62" i="3"/>
  <c r="R62" i="3"/>
  <c r="Q62" i="3"/>
  <c r="P62" i="3"/>
  <c r="T62" i="3" s="1"/>
  <c r="E62" i="3"/>
  <c r="S61" i="3"/>
  <c r="S59" i="3"/>
  <c r="R59" i="3"/>
  <c r="Q59" i="3"/>
  <c r="P59" i="3"/>
  <c r="E59" i="3"/>
  <c r="U59" i="3" s="1"/>
  <c r="S58" i="3"/>
  <c r="R58" i="3"/>
  <c r="Q58" i="3"/>
  <c r="P58" i="3"/>
  <c r="E58" i="3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U54" i="3"/>
  <c r="S54" i="3"/>
  <c r="R54" i="3"/>
  <c r="Q54" i="3"/>
  <c r="P54" i="3"/>
  <c r="E54" i="3"/>
  <c r="T54" i="3" s="1"/>
  <c r="S53" i="3"/>
  <c r="R53" i="3"/>
  <c r="Q53" i="3"/>
  <c r="P53" i="3"/>
  <c r="E53" i="3"/>
  <c r="U53" i="3" s="1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U50" i="3" s="1"/>
  <c r="U49" i="3"/>
  <c r="T49" i="3"/>
  <c r="S49" i="3"/>
  <c r="R49" i="3"/>
  <c r="Q49" i="3"/>
  <c r="P49" i="3"/>
  <c r="E49" i="3"/>
  <c r="S48" i="3"/>
  <c r="R48" i="3"/>
  <c r="Q48" i="3"/>
  <c r="P48" i="3"/>
  <c r="E48" i="3"/>
  <c r="U48" i="3" s="1"/>
  <c r="U47" i="3"/>
  <c r="T47" i="3"/>
  <c r="S47" i="3"/>
  <c r="R47" i="3"/>
  <c r="Q47" i="3"/>
  <c r="P47" i="3"/>
  <c r="E47" i="3"/>
  <c r="S46" i="3"/>
  <c r="R46" i="3"/>
  <c r="Q46" i="3"/>
  <c r="U46" i="3" s="1"/>
  <c r="P46" i="3"/>
  <c r="E46" i="3"/>
  <c r="S45" i="3"/>
  <c r="R45" i="3"/>
  <c r="Q45" i="3"/>
  <c r="P45" i="3"/>
  <c r="E45" i="3"/>
  <c r="U45" i="3" s="1"/>
  <c r="S44" i="3"/>
  <c r="R44" i="3"/>
  <c r="Q44" i="3"/>
  <c r="P44" i="3"/>
  <c r="E44" i="3"/>
  <c r="S43" i="3"/>
  <c r="U41" i="3"/>
  <c r="T41" i="3"/>
  <c r="S41" i="3"/>
  <c r="R41" i="3"/>
  <c r="Q41" i="3"/>
  <c r="P41" i="3"/>
  <c r="E41" i="3"/>
  <c r="U40" i="3"/>
  <c r="T40" i="3"/>
  <c r="S40" i="3"/>
  <c r="R40" i="3"/>
  <c r="Q40" i="3"/>
  <c r="P40" i="3"/>
  <c r="E40" i="3"/>
  <c r="T39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U37" i="3" s="1"/>
  <c r="U36" i="3"/>
  <c r="S36" i="3"/>
  <c r="R36" i="3"/>
  <c r="Q36" i="3"/>
  <c r="P36" i="3"/>
  <c r="E36" i="3"/>
  <c r="T36" i="3" s="1"/>
  <c r="S35" i="3"/>
  <c r="R35" i="3"/>
  <c r="Q35" i="3"/>
  <c r="P35" i="3"/>
  <c r="E35" i="3"/>
  <c r="U35" i="3" s="1"/>
  <c r="U34" i="3"/>
  <c r="S34" i="3"/>
  <c r="R34" i="3"/>
  <c r="Q34" i="3"/>
  <c r="P34" i="3"/>
  <c r="E34" i="3"/>
  <c r="T34" i="3" s="1"/>
  <c r="S33" i="3"/>
  <c r="R33" i="3"/>
  <c r="Q33" i="3"/>
  <c r="P33" i="3"/>
  <c r="E33" i="3"/>
  <c r="U33" i="3" s="1"/>
  <c r="S32" i="3"/>
  <c r="R32" i="3"/>
  <c r="Q32" i="3"/>
  <c r="P32" i="3"/>
  <c r="E32" i="3"/>
  <c r="T32" i="3" s="1"/>
  <c r="U31" i="3"/>
  <c r="T31" i="3"/>
  <c r="S31" i="3"/>
  <c r="R31" i="3"/>
  <c r="Q31" i="3"/>
  <c r="P31" i="3"/>
  <c r="E31" i="3"/>
  <c r="S30" i="3"/>
  <c r="R30" i="3"/>
  <c r="Q30" i="3"/>
  <c r="P30" i="3"/>
  <c r="E30" i="3"/>
  <c r="S29" i="3"/>
  <c r="R29" i="3"/>
  <c r="Q29" i="3"/>
  <c r="P29" i="3"/>
  <c r="E29" i="3"/>
  <c r="U29" i="3" s="1"/>
  <c r="U28" i="3"/>
  <c r="S28" i="3"/>
  <c r="R28" i="3"/>
  <c r="Q28" i="3"/>
  <c r="P28" i="3"/>
  <c r="E28" i="3"/>
  <c r="S26" i="3"/>
  <c r="R26" i="3"/>
  <c r="Q26" i="3"/>
  <c r="P26" i="3"/>
  <c r="E26" i="3"/>
  <c r="S25" i="3"/>
  <c r="R25" i="3"/>
  <c r="Q25" i="3"/>
  <c r="P25" i="3"/>
  <c r="E25" i="3"/>
  <c r="T25" i="3" s="1"/>
  <c r="T24" i="3"/>
  <c r="S24" i="3"/>
  <c r="R24" i="3"/>
  <c r="Q24" i="3"/>
  <c r="P24" i="3"/>
  <c r="E24" i="3"/>
  <c r="U24" i="3" s="1"/>
  <c r="S23" i="3"/>
  <c r="R23" i="3"/>
  <c r="Q23" i="3"/>
  <c r="P23" i="3"/>
  <c r="E23" i="3"/>
  <c r="U23" i="3" s="1"/>
  <c r="U22" i="3"/>
  <c r="T22" i="3"/>
  <c r="S22" i="3"/>
  <c r="R22" i="3"/>
  <c r="Q22" i="3"/>
  <c r="P22" i="3"/>
  <c r="E22" i="3"/>
  <c r="U21" i="3"/>
  <c r="T21" i="3"/>
  <c r="S21" i="3"/>
  <c r="R21" i="3"/>
  <c r="Q21" i="3"/>
  <c r="P21" i="3"/>
  <c r="E21" i="3"/>
  <c r="T20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U18" i="3" s="1"/>
  <c r="U17" i="3"/>
  <c r="S17" i="3"/>
  <c r="R17" i="3"/>
  <c r="Q17" i="3"/>
  <c r="P17" i="3"/>
  <c r="E17" i="3"/>
  <c r="T17" i="3" s="1"/>
  <c r="S16" i="3"/>
  <c r="R16" i="3"/>
  <c r="Q16" i="3"/>
  <c r="P16" i="3"/>
  <c r="E16" i="3"/>
  <c r="U16" i="3" s="1"/>
  <c r="U15" i="3"/>
  <c r="S15" i="3"/>
  <c r="R15" i="3"/>
  <c r="Q15" i="3"/>
  <c r="P15" i="3"/>
  <c r="E15" i="3"/>
  <c r="T15" i="3" s="1"/>
  <c r="S14" i="3"/>
  <c r="R14" i="3"/>
  <c r="Q14" i="3"/>
  <c r="P14" i="3"/>
  <c r="E14" i="3"/>
  <c r="U14" i="3" s="1"/>
  <c r="T13" i="3"/>
  <c r="S13" i="3"/>
  <c r="R13" i="3"/>
  <c r="Q13" i="3"/>
  <c r="P13" i="3"/>
  <c r="E13" i="3"/>
  <c r="U13" i="3" s="1"/>
  <c r="S12" i="3"/>
  <c r="R12" i="3"/>
  <c r="Q12" i="3"/>
  <c r="U12" i="3" s="1"/>
  <c r="P12" i="3"/>
  <c r="T12" i="3" s="1"/>
  <c r="E12" i="3"/>
  <c r="S11" i="3"/>
  <c r="R11" i="3"/>
  <c r="Q11" i="3"/>
  <c r="P11" i="3"/>
  <c r="E11" i="3"/>
  <c r="U11" i="3" s="1"/>
  <c r="S10" i="3"/>
  <c r="R10" i="3"/>
  <c r="Q10" i="3"/>
  <c r="P10" i="3"/>
  <c r="E10" i="3"/>
  <c r="T63" i="2"/>
  <c r="S63" i="2"/>
  <c r="R63" i="2"/>
  <c r="Q63" i="2"/>
  <c r="P63" i="2"/>
  <c r="E63" i="2"/>
  <c r="U63" i="2" s="1"/>
  <c r="T62" i="2"/>
  <c r="S62" i="2"/>
  <c r="R62" i="2"/>
  <c r="Q62" i="2"/>
  <c r="P62" i="2"/>
  <c r="E62" i="2"/>
  <c r="U62" i="2" s="1"/>
  <c r="R61" i="2"/>
  <c r="S59" i="2"/>
  <c r="R59" i="2"/>
  <c r="Q59" i="2"/>
  <c r="P59" i="2"/>
  <c r="E59" i="2"/>
  <c r="U59" i="2" s="1"/>
  <c r="S58" i="2"/>
  <c r="R58" i="2"/>
  <c r="Q58" i="2"/>
  <c r="P58" i="2"/>
  <c r="E58" i="2"/>
  <c r="U58" i="2" s="1"/>
  <c r="U57" i="2"/>
  <c r="S57" i="2"/>
  <c r="R57" i="2"/>
  <c r="Q57" i="2"/>
  <c r="P57" i="2"/>
  <c r="E57" i="2"/>
  <c r="T57" i="2" s="1"/>
  <c r="T56" i="2"/>
  <c r="S56" i="2"/>
  <c r="R56" i="2"/>
  <c r="Q56" i="2"/>
  <c r="P56" i="2"/>
  <c r="E56" i="2"/>
  <c r="U56" i="2" s="1"/>
  <c r="S55" i="2"/>
  <c r="R55" i="2"/>
  <c r="S54" i="2"/>
  <c r="R54" i="2"/>
  <c r="Q54" i="2"/>
  <c r="P54" i="2"/>
  <c r="E54" i="2"/>
  <c r="U54" i="2" s="1"/>
  <c r="S53" i="2"/>
  <c r="R53" i="2"/>
  <c r="Q53" i="2"/>
  <c r="P53" i="2"/>
  <c r="E53" i="2"/>
  <c r="U53" i="2" s="1"/>
  <c r="U52" i="2"/>
  <c r="S52" i="2"/>
  <c r="R52" i="2"/>
  <c r="Q52" i="2"/>
  <c r="P52" i="2"/>
  <c r="E52" i="2"/>
  <c r="T52" i="2" s="1"/>
  <c r="U51" i="2"/>
  <c r="T51" i="2"/>
  <c r="S51" i="2"/>
  <c r="R51" i="2"/>
  <c r="Q51" i="2"/>
  <c r="P51" i="2"/>
  <c r="E51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U47" i="2"/>
  <c r="T47" i="2"/>
  <c r="S47" i="2"/>
  <c r="R47" i="2"/>
  <c r="Q47" i="2"/>
  <c r="P47" i="2"/>
  <c r="E47" i="2"/>
  <c r="S46" i="2"/>
  <c r="R46" i="2"/>
  <c r="Q46" i="2"/>
  <c r="P46" i="2"/>
  <c r="E46" i="2"/>
  <c r="S45" i="2"/>
  <c r="R45" i="2"/>
  <c r="Q45" i="2"/>
  <c r="P45" i="2"/>
  <c r="E45" i="2"/>
  <c r="U45" i="2" s="1"/>
  <c r="U44" i="2"/>
  <c r="S44" i="2"/>
  <c r="R44" i="2"/>
  <c r="Q44" i="2"/>
  <c r="P44" i="2"/>
  <c r="E44" i="2"/>
  <c r="S43" i="2"/>
  <c r="S42" i="2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T36" i="2"/>
  <c r="S36" i="2"/>
  <c r="R36" i="2"/>
  <c r="Q36" i="2"/>
  <c r="U36" i="2" s="1"/>
  <c r="P36" i="2"/>
  <c r="E36" i="2"/>
  <c r="U35" i="2"/>
  <c r="T35" i="2"/>
  <c r="S35" i="2"/>
  <c r="R35" i="2"/>
  <c r="Q35" i="2"/>
  <c r="P35" i="2"/>
  <c r="E35" i="2"/>
  <c r="T34" i="2"/>
  <c r="S34" i="2"/>
  <c r="R34" i="2"/>
  <c r="Q34" i="2"/>
  <c r="P34" i="2"/>
  <c r="E34" i="2"/>
  <c r="U34" i="2" s="1"/>
  <c r="S33" i="2"/>
  <c r="R33" i="2"/>
  <c r="Q33" i="2"/>
  <c r="P33" i="2"/>
  <c r="E33" i="2"/>
  <c r="S32" i="2"/>
  <c r="R32" i="2"/>
  <c r="Q32" i="2"/>
  <c r="P32" i="2"/>
  <c r="E32" i="2"/>
  <c r="U31" i="2"/>
  <c r="S31" i="2"/>
  <c r="R31" i="2"/>
  <c r="Q31" i="2"/>
  <c r="P31" i="2"/>
  <c r="E31" i="2"/>
  <c r="T31" i="2" s="1"/>
  <c r="S30" i="2"/>
  <c r="R30" i="2"/>
  <c r="Q30" i="2"/>
  <c r="P30" i="2"/>
  <c r="E30" i="2"/>
  <c r="U30" i="2" s="1"/>
  <c r="S29" i="2"/>
  <c r="R29" i="2"/>
  <c r="Q29" i="2"/>
  <c r="P29" i="2"/>
  <c r="E29" i="2"/>
  <c r="T29" i="2" s="1"/>
  <c r="U28" i="2"/>
  <c r="T28" i="2"/>
  <c r="S28" i="2"/>
  <c r="R28" i="2"/>
  <c r="Q28" i="2"/>
  <c r="P28" i="2"/>
  <c r="E28" i="2"/>
  <c r="S27" i="2"/>
  <c r="R27" i="2"/>
  <c r="U26" i="2"/>
  <c r="S26" i="2"/>
  <c r="R26" i="2"/>
  <c r="Q26" i="2"/>
  <c r="P26" i="2"/>
  <c r="E26" i="2"/>
  <c r="S25" i="2"/>
  <c r="R25" i="2"/>
  <c r="Q25" i="2"/>
  <c r="P25" i="2"/>
  <c r="E25" i="2"/>
  <c r="U25" i="2" s="1"/>
  <c r="T24" i="2"/>
  <c r="S24" i="2"/>
  <c r="R24" i="2"/>
  <c r="Q24" i="2"/>
  <c r="P24" i="2"/>
  <c r="E24" i="2"/>
  <c r="U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T18" i="2" s="1"/>
  <c r="S17" i="2"/>
  <c r="R17" i="2"/>
  <c r="Q17" i="2"/>
  <c r="P17" i="2"/>
  <c r="E17" i="2"/>
  <c r="U17" i="2" s="1"/>
  <c r="S16" i="2"/>
  <c r="R16" i="2"/>
  <c r="Q16" i="2"/>
  <c r="P16" i="2"/>
  <c r="E16" i="2"/>
  <c r="U16" i="2" s="1"/>
  <c r="U15" i="2"/>
  <c r="T15" i="2"/>
  <c r="S15" i="2"/>
  <c r="R15" i="2"/>
  <c r="Q15" i="2"/>
  <c r="P15" i="2"/>
  <c r="E15" i="2"/>
  <c r="T14" i="2"/>
  <c r="S14" i="2"/>
  <c r="R14" i="2"/>
  <c r="Q14" i="2"/>
  <c r="U14" i="2" s="1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S63" i="1"/>
  <c r="R63" i="1"/>
  <c r="Q63" i="1"/>
  <c r="P63" i="1"/>
  <c r="E63" i="1"/>
  <c r="U63" i="1" s="1"/>
  <c r="S62" i="1"/>
  <c r="R62" i="1"/>
  <c r="Q62" i="1"/>
  <c r="P62" i="1"/>
  <c r="T62" i="1" s="1"/>
  <c r="E62" i="1"/>
  <c r="R61" i="1"/>
  <c r="S59" i="1"/>
  <c r="R59" i="1"/>
  <c r="Q59" i="1"/>
  <c r="P59" i="1"/>
  <c r="E59" i="1"/>
  <c r="T59" i="1" s="1"/>
  <c r="T58" i="1"/>
  <c r="S58" i="1"/>
  <c r="R58" i="1"/>
  <c r="Q58" i="1"/>
  <c r="U58" i="1" s="1"/>
  <c r="P58" i="1"/>
  <c r="E58" i="1"/>
  <c r="T57" i="1"/>
  <c r="S57" i="1"/>
  <c r="R57" i="1"/>
  <c r="Q57" i="1"/>
  <c r="P57" i="1"/>
  <c r="E57" i="1"/>
  <c r="U57" i="1" s="1"/>
  <c r="S56" i="1"/>
  <c r="R56" i="1"/>
  <c r="Q56" i="1"/>
  <c r="P56" i="1"/>
  <c r="E56" i="1"/>
  <c r="U56" i="1" s="1"/>
  <c r="S55" i="1"/>
  <c r="R55" i="1"/>
  <c r="S54" i="1"/>
  <c r="R54" i="1"/>
  <c r="Q54" i="1"/>
  <c r="P54" i="1"/>
  <c r="E54" i="1"/>
  <c r="T54" i="1" s="1"/>
  <c r="S53" i="1"/>
  <c r="R53" i="1"/>
  <c r="Q53" i="1"/>
  <c r="P53" i="1"/>
  <c r="E53" i="1"/>
  <c r="U53" i="1" s="1"/>
  <c r="T52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U50" i="1"/>
  <c r="T50" i="1"/>
  <c r="S50" i="1"/>
  <c r="R50" i="1"/>
  <c r="Q50" i="1"/>
  <c r="P50" i="1"/>
  <c r="E50" i="1"/>
  <c r="U49" i="1"/>
  <c r="T49" i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U46" i="1" s="1"/>
  <c r="P46" i="1"/>
  <c r="E46" i="1"/>
  <c r="T45" i="1"/>
  <c r="S45" i="1"/>
  <c r="R45" i="1"/>
  <c r="Q45" i="1"/>
  <c r="P45" i="1"/>
  <c r="E45" i="1"/>
  <c r="U45" i="1" s="1"/>
  <c r="S44" i="1"/>
  <c r="R44" i="1"/>
  <c r="Q44" i="1"/>
  <c r="P44" i="1"/>
  <c r="E44" i="1"/>
  <c r="U44" i="1" s="1"/>
  <c r="S43" i="1"/>
  <c r="S41" i="1"/>
  <c r="R41" i="1"/>
  <c r="Q41" i="1"/>
  <c r="P41" i="1"/>
  <c r="E41" i="1"/>
  <c r="T41" i="1" s="1"/>
  <c r="U40" i="1"/>
  <c r="T40" i="1"/>
  <c r="S40" i="1"/>
  <c r="R40" i="1"/>
  <c r="Q40" i="1"/>
  <c r="P40" i="1"/>
  <c r="E40" i="1"/>
  <c r="T39" i="1"/>
  <c r="S39" i="1"/>
  <c r="R39" i="1"/>
  <c r="Q39" i="1"/>
  <c r="P39" i="1"/>
  <c r="E39" i="1"/>
  <c r="U39" i="1" s="1"/>
  <c r="U38" i="1"/>
  <c r="T38" i="1"/>
  <c r="S38" i="1"/>
  <c r="R38" i="1"/>
  <c r="Q38" i="1"/>
  <c r="P38" i="1"/>
  <c r="E38" i="1"/>
  <c r="T37" i="1"/>
  <c r="S37" i="1"/>
  <c r="R37" i="1"/>
  <c r="Q37" i="1"/>
  <c r="P37" i="1"/>
  <c r="E37" i="1"/>
  <c r="U37" i="1" s="1"/>
  <c r="S36" i="1"/>
  <c r="R36" i="1"/>
  <c r="Q36" i="1"/>
  <c r="U36" i="1" s="1"/>
  <c r="P36" i="1"/>
  <c r="E36" i="1"/>
  <c r="S35" i="1"/>
  <c r="R35" i="1"/>
  <c r="Q35" i="1"/>
  <c r="P35" i="1"/>
  <c r="E35" i="1"/>
  <c r="T35" i="1" s="1"/>
  <c r="S34" i="1"/>
  <c r="R34" i="1"/>
  <c r="Q34" i="1"/>
  <c r="P34" i="1"/>
  <c r="E34" i="1"/>
  <c r="U34" i="1" s="1"/>
  <c r="S33" i="1"/>
  <c r="R33" i="1"/>
  <c r="Q33" i="1"/>
  <c r="P33" i="1"/>
  <c r="E33" i="1"/>
  <c r="T33" i="1" s="1"/>
  <c r="U32" i="1"/>
  <c r="S32" i="1"/>
  <c r="R32" i="1"/>
  <c r="Q32" i="1"/>
  <c r="P32" i="1"/>
  <c r="T32" i="1" s="1"/>
  <c r="E32" i="1"/>
  <c r="T31" i="1"/>
  <c r="S31" i="1"/>
  <c r="R31" i="1"/>
  <c r="Q31" i="1"/>
  <c r="P31" i="1"/>
  <c r="E31" i="1"/>
  <c r="U31" i="1" s="1"/>
  <c r="U30" i="1"/>
  <c r="S30" i="1"/>
  <c r="R30" i="1"/>
  <c r="Q30" i="1"/>
  <c r="P30" i="1"/>
  <c r="T30" i="1" s="1"/>
  <c r="E30" i="1"/>
  <c r="S29" i="1"/>
  <c r="R29" i="1"/>
  <c r="Q29" i="1"/>
  <c r="U29" i="1" s="1"/>
  <c r="P29" i="1"/>
  <c r="E29" i="1"/>
  <c r="T29" i="1" s="1"/>
  <c r="S28" i="1"/>
  <c r="R28" i="1"/>
  <c r="Q28" i="1"/>
  <c r="P28" i="1"/>
  <c r="E28" i="1"/>
  <c r="U28" i="1" s="1"/>
  <c r="S26" i="1"/>
  <c r="R26" i="1"/>
  <c r="Q26" i="1"/>
  <c r="P26" i="1"/>
  <c r="T26" i="1" s="1"/>
  <c r="E26" i="1"/>
  <c r="S25" i="1"/>
  <c r="R25" i="1"/>
  <c r="Q25" i="1"/>
  <c r="P25" i="1"/>
  <c r="E25" i="1"/>
  <c r="T25" i="1" s="1"/>
  <c r="S24" i="1"/>
  <c r="R24" i="1"/>
  <c r="Q24" i="1"/>
  <c r="P24" i="1"/>
  <c r="E24" i="1"/>
  <c r="U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T21" i="1"/>
  <c r="S21" i="1"/>
  <c r="R21" i="1"/>
  <c r="Q21" i="1"/>
  <c r="P21" i="1"/>
  <c r="E21" i="1"/>
  <c r="T20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U17" i="1" s="1"/>
  <c r="S16" i="1"/>
  <c r="R16" i="1"/>
  <c r="Q16" i="1"/>
  <c r="P16" i="1"/>
  <c r="E16" i="1"/>
  <c r="U16" i="1" s="1"/>
  <c r="S15" i="1"/>
  <c r="R15" i="1"/>
  <c r="Q15" i="1"/>
  <c r="P15" i="1"/>
  <c r="E15" i="1"/>
  <c r="U15" i="1" s="1"/>
  <c r="S14" i="1"/>
  <c r="R14" i="1"/>
  <c r="Q14" i="1"/>
  <c r="P14" i="1"/>
  <c r="E14" i="1"/>
  <c r="T14" i="1" s="1"/>
  <c r="U13" i="1"/>
  <c r="T13" i="1"/>
  <c r="S13" i="1"/>
  <c r="R13" i="1"/>
  <c r="Q13" i="1"/>
  <c r="P13" i="1"/>
  <c r="E13" i="1"/>
  <c r="T12" i="1"/>
  <c r="S12" i="1"/>
  <c r="R12" i="1"/>
  <c r="Q12" i="1"/>
  <c r="P12" i="1"/>
  <c r="E12" i="1"/>
  <c r="U11" i="1"/>
  <c r="T11" i="1"/>
  <c r="S11" i="1"/>
  <c r="R11" i="1"/>
  <c r="Q11" i="1"/>
  <c r="P11" i="1"/>
  <c r="E11" i="1"/>
  <c r="T10" i="1"/>
  <c r="S10" i="1"/>
  <c r="R10" i="1"/>
  <c r="Q10" i="1"/>
  <c r="Q9" i="1" s="1"/>
  <c r="P10" i="1"/>
  <c r="E10" i="1"/>
  <c r="U10" i="1" s="1"/>
  <c r="I60" i="3" l="1"/>
  <c r="I64" i="3" s="1"/>
  <c r="I60" i="4"/>
  <c r="I64" i="4" s="1"/>
  <c r="O60" i="7"/>
  <c r="O64" i="7" s="1"/>
  <c r="O60" i="1"/>
  <c r="O64" i="1" s="1"/>
  <c r="U61" i="9"/>
  <c r="K42" i="6"/>
  <c r="R27" i="6"/>
  <c r="F42" i="7"/>
  <c r="N42" i="7"/>
  <c r="U12" i="1"/>
  <c r="T19" i="1"/>
  <c r="U26" i="1"/>
  <c r="U54" i="1"/>
  <c r="T56" i="1"/>
  <c r="Q61" i="1"/>
  <c r="T13" i="2"/>
  <c r="T22" i="2"/>
  <c r="T30" i="2"/>
  <c r="U32" i="2"/>
  <c r="Q43" i="2"/>
  <c r="T50" i="2"/>
  <c r="T16" i="3"/>
  <c r="T35" i="3"/>
  <c r="U58" i="3"/>
  <c r="U20" i="4"/>
  <c r="T23" i="4"/>
  <c r="T50" i="4"/>
  <c r="T63" i="4"/>
  <c r="T10" i="5"/>
  <c r="T29" i="5"/>
  <c r="U58" i="5"/>
  <c r="U33" i="6"/>
  <c r="T34" i="6"/>
  <c r="T49" i="6"/>
  <c r="U62" i="6"/>
  <c r="T21" i="7"/>
  <c r="U29" i="7"/>
  <c r="T12" i="8"/>
  <c r="T24" i="8"/>
  <c r="T35" i="8"/>
  <c r="T37" i="8"/>
  <c r="T47" i="8"/>
  <c r="T63" i="8"/>
  <c r="T17" i="9"/>
  <c r="T25" i="9"/>
  <c r="T32" i="9"/>
  <c r="U34" i="9"/>
  <c r="M60" i="8"/>
  <c r="M64" i="8" s="1"/>
  <c r="F60" i="6"/>
  <c r="F64" i="6" s="1"/>
  <c r="J8" i="5"/>
  <c r="W8" i="1"/>
  <c r="W60" i="1" s="1"/>
  <c r="W64" i="1" s="1"/>
  <c r="D8" i="8"/>
  <c r="I42" i="9"/>
  <c r="S42" i="9" s="1"/>
  <c r="M42" i="3"/>
  <c r="M60" i="3" s="1"/>
  <c r="M64" i="3" s="1"/>
  <c r="V42" i="6"/>
  <c r="L8" i="8"/>
  <c r="T18" i="1"/>
  <c r="T28" i="1"/>
  <c r="T44" i="1"/>
  <c r="T46" i="1"/>
  <c r="T53" i="1"/>
  <c r="T63" i="1"/>
  <c r="U18" i="2"/>
  <c r="T21" i="2"/>
  <c r="U39" i="2"/>
  <c r="U46" i="2"/>
  <c r="T49" i="2"/>
  <c r="U32" i="3"/>
  <c r="U51" i="3"/>
  <c r="U40" i="4"/>
  <c r="U57" i="4"/>
  <c r="T12" i="5"/>
  <c r="S43" i="5"/>
  <c r="T45" i="5"/>
  <c r="T47" i="5"/>
  <c r="U30" i="6"/>
  <c r="T46" i="6"/>
  <c r="S43" i="7"/>
  <c r="U57" i="7"/>
  <c r="U51" i="8"/>
  <c r="U32" i="9"/>
  <c r="T48" i="9"/>
  <c r="M60" i="1"/>
  <c r="M64" i="1" s="1"/>
  <c r="F60" i="8"/>
  <c r="F64" i="8" s="1"/>
  <c r="N60" i="8"/>
  <c r="N64" i="8" s="1"/>
  <c r="M8" i="7"/>
  <c r="M60" i="7" s="1"/>
  <c r="M64" i="7" s="1"/>
  <c r="K8" i="6"/>
  <c r="K60" i="6" s="1"/>
  <c r="K8" i="5"/>
  <c r="S9" i="3"/>
  <c r="H42" i="8"/>
  <c r="R42" i="8" s="1"/>
  <c r="H42" i="7"/>
  <c r="R42" i="7" s="1"/>
  <c r="I42" i="6"/>
  <c r="S42" i="6" s="1"/>
  <c r="R43" i="3"/>
  <c r="M42" i="6"/>
  <c r="B42" i="4"/>
  <c r="B60" i="4" s="1"/>
  <c r="B64" i="4" s="1"/>
  <c r="K42" i="4"/>
  <c r="W42" i="1"/>
  <c r="W42" i="2"/>
  <c r="U14" i="1"/>
  <c r="T17" i="1"/>
  <c r="U33" i="1"/>
  <c r="T48" i="2"/>
  <c r="T14" i="3"/>
  <c r="U25" i="3"/>
  <c r="T33" i="3"/>
  <c r="T50" i="3"/>
  <c r="T59" i="3"/>
  <c r="T18" i="4"/>
  <c r="T28" i="4"/>
  <c r="T39" i="4"/>
  <c r="T48" i="4"/>
  <c r="T56" i="4"/>
  <c r="U62" i="4"/>
  <c r="T26" i="5"/>
  <c r="T56" i="5"/>
  <c r="U26" i="6"/>
  <c r="U38" i="6"/>
  <c r="T41" i="6"/>
  <c r="T47" i="6"/>
  <c r="T10" i="7"/>
  <c r="T20" i="7"/>
  <c r="T38" i="7"/>
  <c r="U51" i="7"/>
  <c r="T10" i="8"/>
  <c r="T23" i="8"/>
  <c r="T32" i="8"/>
  <c r="U46" i="8"/>
  <c r="T50" i="8"/>
  <c r="T16" i="9"/>
  <c r="T24" i="9"/>
  <c r="T41" i="9"/>
  <c r="T47" i="9"/>
  <c r="U52" i="9"/>
  <c r="T63" i="9"/>
  <c r="U41" i="1"/>
  <c r="T17" i="2"/>
  <c r="T38" i="2"/>
  <c r="U26" i="3"/>
  <c r="U30" i="3"/>
  <c r="Q9" i="4"/>
  <c r="U51" i="6"/>
  <c r="T54" i="6"/>
  <c r="T63" i="6"/>
  <c r="U12" i="7"/>
  <c r="T19" i="7"/>
  <c r="T50" i="7"/>
  <c r="T54" i="7"/>
  <c r="T63" i="7"/>
  <c r="T19" i="8"/>
  <c r="P9" i="9"/>
  <c r="G8" i="9"/>
  <c r="G60" i="9" s="1"/>
  <c r="G64" i="9" s="1"/>
  <c r="O8" i="9"/>
  <c r="O60" i="9" s="1"/>
  <c r="O64" i="9" s="1"/>
  <c r="H60" i="8"/>
  <c r="H64" i="8" s="1"/>
  <c r="G8" i="7"/>
  <c r="G60" i="7" s="1"/>
  <c r="G64" i="7" s="1"/>
  <c r="G8" i="4"/>
  <c r="V8" i="8"/>
  <c r="V60" i="8" s="1"/>
  <c r="V64" i="8" s="1"/>
  <c r="W8" i="2"/>
  <c r="W60" i="2" s="1"/>
  <c r="W64" i="2" s="1"/>
  <c r="R27" i="1"/>
  <c r="S27" i="7"/>
  <c r="V8" i="9"/>
  <c r="V8" i="5"/>
  <c r="K42" i="1"/>
  <c r="C42" i="7"/>
  <c r="J42" i="5"/>
  <c r="R42" i="5" s="1"/>
  <c r="K42" i="2"/>
  <c r="W42" i="9"/>
  <c r="W42" i="5"/>
  <c r="T23" i="3"/>
  <c r="T46" i="3"/>
  <c r="T48" i="3"/>
  <c r="T12" i="4"/>
  <c r="T16" i="4"/>
  <c r="U26" i="4"/>
  <c r="T29" i="4"/>
  <c r="T35" i="4"/>
  <c r="T37" i="4"/>
  <c r="T47" i="4"/>
  <c r="T24" i="5"/>
  <c r="T62" i="5"/>
  <c r="T14" i="6"/>
  <c r="T16" i="6"/>
  <c r="T25" i="6"/>
  <c r="T37" i="6"/>
  <c r="T59" i="6"/>
  <c r="T18" i="7"/>
  <c r="T28" i="7"/>
  <c r="U30" i="7"/>
  <c r="U37" i="7"/>
  <c r="T41" i="7"/>
  <c r="T31" i="8"/>
  <c r="T33" i="8"/>
  <c r="U15" i="9"/>
  <c r="U23" i="9"/>
  <c r="U29" i="9"/>
  <c r="T36" i="9"/>
  <c r="T56" i="9"/>
  <c r="U62" i="9"/>
  <c r="G60" i="1"/>
  <c r="G64" i="1" s="1"/>
  <c r="F60" i="5"/>
  <c r="F64" i="5" s="1"/>
  <c r="N60" i="5"/>
  <c r="N64" i="5" s="1"/>
  <c r="M64" i="4"/>
  <c r="H60" i="3"/>
  <c r="H64" i="3" s="1"/>
  <c r="F8" i="3"/>
  <c r="F60" i="3" s="1"/>
  <c r="F64" i="3" s="1"/>
  <c r="S27" i="1"/>
  <c r="F8" i="9"/>
  <c r="F60" i="9" s="1"/>
  <c r="F64" i="9" s="1"/>
  <c r="N8" i="9"/>
  <c r="N60" i="9" s="1"/>
  <c r="N64" i="9" s="1"/>
  <c r="C8" i="7"/>
  <c r="R27" i="5"/>
  <c r="D8" i="4"/>
  <c r="C42" i="1"/>
  <c r="K42" i="5"/>
  <c r="C42" i="2"/>
  <c r="U59" i="1"/>
  <c r="T25" i="2"/>
  <c r="T37" i="2"/>
  <c r="U25" i="1"/>
  <c r="U51" i="1"/>
  <c r="E9" i="7"/>
  <c r="E8" i="7" s="1"/>
  <c r="U22" i="1"/>
  <c r="T16" i="2"/>
  <c r="P27" i="1"/>
  <c r="U29" i="2"/>
  <c r="U33" i="2"/>
  <c r="I60" i="7"/>
  <c r="I64" i="7" s="1"/>
  <c r="T36" i="1"/>
  <c r="T26" i="2"/>
  <c r="T62" i="4"/>
  <c r="T46" i="7"/>
  <c r="P9" i="8"/>
  <c r="P8" i="8" s="1"/>
  <c r="R9" i="7"/>
  <c r="O60" i="4"/>
  <c r="O64" i="4" s="1"/>
  <c r="R9" i="4"/>
  <c r="G8" i="2"/>
  <c r="W8" i="7"/>
  <c r="N8" i="7"/>
  <c r="N60" i="7" s="1"/>
  <c r="N64" i="7" s="1"/>
  <c r="C8" i="5"/>
  <c r="C60" i="5" s="1"/>
  <c r="C64" i="5" s="1"/>
  <c r="D8" i="2"/>
  <c r="D42" i="9"/>
  <c r="G42" i="3"/>
  <c r="H42" i="2"/>
  <c r="H60" i="2" s="1"/>
  <c r="H64" i="2" s="1"/>
  <c r="W42" i="4"/>
  <c r="M42" i="5"/>
  <c r="K42" i="3"/>
  <c r="E9" i="3"/>
  <c r="U46" i="5"/>
  <c r="T46" i="5"/>
  <c r="U15" i="7"/>
  <c r="T15" i="7"/>
  <c r="E9" i="2"/>
  <c r="E43" i="2"/>
  <c r="E42" i="2" s="1"/>
  <c r="P9" i="3"/>
  <c r="E27" i="3"/>
  <c r="P43" i="3"/>
  <c r="E55" i="3"/>
  <c r="T14" i="4"/>
  <c r="P43" i="4"/>
  <c r="U54" i="4"/>
  <c r="T54" i="4"/>
  <c r="U59" i="5"/>
  <c r="T59" i="5"/>
  <c r="P9" i="6"/>
  <c r="T30" i="6"/>
  <c r="U45" i="6"/>
  <c r="T45" i="6"/>
  <c r="U53" i="6"/>
  <c r="T53" i="6"/>
  <c r="Q9" i="7"/>
  <c r="U33" i="7"/>
  <c r="T33" i="7"/>
  <c r="E55" i="7"/>
  <c r="U56" i="7"/>
  <c r="T56" i="7"/>
  <c r="Q9" i="8"/>
  <c r="U29" i="8"/>
  <c r="T29" i="8"/>
  <c r="U40" i="8"/>
  <c r="T40" i="8"/>
  <c r="U57" i="8"/>
  <c r="T57" i="8"/>
  <c r="Q9" i="9"/>
  <c r="R9" i="9"/>
  <c r="H8" i="9"/>
  <c r="H60" i="9" s="1"/>
  <c r="H64" i="9" s="1"/>
  <c r="U31" i="6"/>
  <c r="T31" i="6"/>
  <c r="U24" i="7"/>
  <c r="T24" i="7"/>
  <c r="E43" i="4"/>
  <c r="U13" i="5"/>
  <c r="T13" i="5"/>
  <c r="U39" i="6"/>
  <c r="T39" i="6"/>
  <c r="P9" i="2"/>
  <c r="P43" i="2"/>
  <c r="E55" i="2"/>
  <c r="Q9" i="3"/>
  <c r="P27" i="3"/>
  <c r="Q43" i="3"/>
  <c r="P55" i="3"/>
  <c r="E61" i="3"/>
  <c r="U62" i="3"/>
  <c r="Q43" i="4"/>
  <c r="E55" i="4"/>
  <c r="Q9" i="6"/>
  <c r="U13" i="6"/>
  <c r="T13" i="6"/>
  <c r="U23" i="7"/>
  <c r="T23" i="7"/>
  <c r="P27" i="7"/>
  <c r="U45" i="7"/>
  <c r="T45" i="7"/>
  <c r="P55" i="7"/>
  <c r="T26" i="8"/>
  <c r="U26" i="8"/>
  <c r="U9" i="7"/>
  <c r="U15" i="8"/>
  <c r="T15" i="8"/>
  <c r="E9" i="8"/>
  <c r="Q27" i="3"/>
  <c r="Q55" i="3"/>
  <c r="P61" i="3"/>
  <c r="P27" i="4"/>
  <c r="P55" i="4"/>
  <c r="Q61" i="4"/>
  <c r="U61" i="4" s="1"/>
  <c r="E43" i="5"/>
  <c r="E61" i="5"/>
  <c r="Q27" i="7"/>
  <c r="E61" i="8"/>
  <c r="U62" i="8"/>
  <c r="T62" i="8"/>
  <c r="U20" i="6"/>
  <c r="T20" i="6"/>
  <c r="E9" i="6"/>
  <c r="U62" i="1"/>
  <c r="P55" i="2"/>
  <c r="T24" i="1"/>
  <c r="E55" i="1"/>
  <c r="T12" i="2"/>
  <c r="T20" i="2"/>
  <c r="E27" i="2"/>
  <c r="T33" i="2"/>
  <c r="T41" i="2"/>
  <c r="T46" i="2"/>
  <c r="T54" i="2"/>
  <c r="Q55" i="2"/>
  <c r="Q42" i="2" s="1"/>
  <c r="T59" i="2"/>
  <c r="E61" i="2"/>
  <c r="T11" i="3"/>
  <c r="T19" i="3"/>
  <c r="T30" i="3"/>
  <c r="T38" i="3"/>
  <c r="T45" i="3"/>
  <c r="T53" i="3"/>
  <c r="T58" i="3"/>
  <c r="Q61" i="3"/>
  <c r="T15" i="4"/>
  <c r="U22" i="4"/>
  <c r="Q27" i="4"/>
  <c r="T31" i="4"/>
  <c r="U33" i="4"/>
  <c r="T33" i="4"/>
  <c r="U45" i="4"/>
  <c r="E9" i="5"/>
  <c r="T19" i="5"/>
  <c r="U21" i="5"/>
  <c r="T21" i="5"/>
  <c r="T38" i="5"/>
  <c r="U40" i="5"/>
  <c r="T40" i="5"/>
  <c r="P43" i="5"/>
  <c r="T52" i="5"/>
  <c r="U54" i="5"/>
  <c r="T54" i="5"/>
  <c r="U11" i="6"/>
  <c r="U21" i="6"/>
  <c r="T21" i="6"/>
  <c r="E27" i="6"/>
  <c r="U28" i="6"/>
  <c r="U32" i="6"/>
  <c r="T32" i="6"/>
  <c r="E43" i="6"/>
  <c r="U44" i="6"/>
  <c r="T44" i="6"/>
  <c r="T50" i="6"/>
  <c r="U52" i="6"/>
  <c r="T52" i="6"/>
  <c r="U58" i="6"/>
  <c r="T58" i="6"/>
  <c r="Q61" i="7"/>
  <c r="U62" i="7"/>
  <c r="P61" i="4"/>
  <c r="T61" i="4" s="1"/>
  <c r="U57" i="6"/>
  <c r="T57" i="6"/>
  <c r="Q27" i="1"/>
  <c r="Q8" i="1" s="1"/>
  <c r="E43" i="3"/>
  <c r="U41" i="4"/>
  <c r="T41" i="4"/>
  <c r="U32" i="5"/>
  <c r="T32" i="5"/>
  <c r="Q9" i="2"/>
  <c r="T16" i="1"/>
  <c r="T48" i="1"/>
  <c r="E9" i="1"/>
  <c r="T15" i="1"/>
  <c r="T34" i="1"/>
  <c r="U35" i="1"/>
  <c r="Q43" i="1"/>
  <c r="T11" i="2"/>
  <c r="T19" i="2"/>
  <c r="P27" i="2"/>
  <c r="P61" i="2"/>
  <c r="T10" i="3"/>
  <c r="T26" i="3"/>
  <c r="T29" i="3"/>
  <c r="T52" i="3"/>
  <c r="T57" i="3"/>
  <c r="E9" i="4"/>
  <c r="T21" i="4"/>
  <c r="T30" i="4"/>
  <c r="T44" i="4"/>
  <c r="U46" i="4"/>
  <c r="T46" i="4"/>
  <c r="U58" i="4"/>
  <c r="P9" i="5"/>
  <c r="U14" i="5"/>
  <c r="T18" i="5"/>
  <c r="E27" i="5"/>
  <c r="U33" i="5"/>
  <c r="T37" i="5"/>
  <c r="Q43" i="5"/>
  <c r="T51" i="5"/>
  <c r="E55" i="5"/>
  <c r="T10" i="6"/>
  <c r="U12" i="6"/>
  <c r="T12" i="6"/>
  <c r="U40" i="6"/>
  <c r="T40" i="6"/>
  <c r="U16" i="7"/>
  <c r="T16" i="7"/>
  <c r="U39" i="7"/>
  <c r="T39" i="7"/>
  <c r="T52" i="7"/>
  <c r="U52" i="7"/>
  <c r="E43" i="8"/>
  <c r="U44" i="8"/>
  <c r="T44" i="8"/>
  <c r="U48" i="8"/>
  <c r="T48" i="8"/>
  <c r="U31" i="9"/>
  <c r="T31" i="9"/>
  <c r="E43" i="1"/>
  <c r="P43" i="1"/>
  <c r="T23" i="1"/>
  <c r="T47" i="1"/>
  <c r="P55" i="1"/>
  <c r="E61" i="1"/>
  <c r="T32" i="2"/>
  <c r="T40" i="2"/>
  <c r="T45" i="2"/>
  <c r="T53" i="2"/>
  <c r="T58" i="2"/>
  <c r="T18" i="3"/>
  <c r="T37" i="3"/>
  <c r="T44" i="3"/>
  <c r="T63" i="3"/>
  <c r="P9" i="1"/>
  <c r="P8" i="1" s="1"/>
  <c r="E27" i="1"/>
  <c r="Q55" i="1"/>
  <c r="P61" i="1"/>
  <c r="T10" i="2"/>
  <c r="Q27" i="2"/>
  <c r="T44" i="2"/>
  <c r="Q61" i="2"/>
  <c r="U10" i="3"/>
  <c r="T28" i="3"/>
  <c r="U44" i="3"/>
  <c r="T56" i="3"/>
  <c r="U14" i="4"/>
  <c r="T32" i="4"/>
  <c r="T34" i="4"/>
  <c r="U44" i="4"/>
  <c r="U59" i="4"/>
  <c r="T59" i="4"/>
  <c r="T22" i="5"/>
  <c r="T41" i="5"/>
  <c r="P55" i="5"/>
  <c r="U10" i="6"/>
  <c r="U19" i="6"/>
  <c r="Q43" i="6"/>
  <c r="U34" i="7"/>
  <c r="T34" i="7"/>
  <c r="U20" i="8"/>
  <c r="T20" i="8"/>
  <c r="T30" i="8"/>
  <c r="U30" i="8"/>
  <c r="U34" i="8"/>
  <c r="T34" i="8"/>
  <c r="P43" i="8"/>
  <c r="U59" i="9"/>
  <c r="T59" i="9"/>
  <c r="P43" i="6"/>
  <c r="E55" i="6"/>
  <c r="Q55" i="7"/>
  <c r="U14" i="8"/>
  <c r="Q43" i="8"/>
  <c r="U12" i="9"/>
  <c r="T12" i="9"/>
  <c r="U20" i="9"/>
  <c r="T20" i="9"/>
  <c r="U38" i="9"/>
  <c r="T38" i="9"/>
  <c r="U45" i="9"/>
  <c r="T45" i="9"/>
  <c r="U53" i="9"/>
  <c r="T53" i="9"/>
  <c r="W60" i="5"/>
  <c r="W64" i="5" s="1"/>
  <c r="L8" i="7"/>
  <c r="L60" i="7" s="1"/>
  <c r="L64" i="7" s="1"/>
  <c r="P55" i="6"/>
  <c r="P27" i="8"/>
  <c r="E55" i="8"/>
  <c r="T56" i="8"/>
  <c r="Q61" i="8"/>
  <c r="U30" i="9"/>
  <c r="T30" i="9"/>
  <c r="Q55" i="6"/>
  <c r="E61" i="6"/>
  <c r="P43" i="7"/>
  <c r="Q27" i="8"/>
  <c r="U58" i="9"/>
  <c r="T58" i="9"/>
  <c r="K64" i="6"/>
  <c r="G60" i="2"/>
  <c r="G64" i="2" s="1"/>
  <c r="P27" i="6"/>
  <c r="P61" i="6"/>
  <c r="Q43" i="7"/>
  <c r="U11" i="9"/>
  <c r="T11" i="9"/>
  <c r="U19" i="9"/>
  <c r="T19" i="9"/>
  <c r="P9" i="4"/>
  <c r="E27" i="4"/>
  <c r="Q55" i="4"/>
  <c r="Q9" i="5"/>
  <c r="P27" i="5"/>
  <c r="Q55" i="5"/>
  <c r="P61" i="5"/>
  <c r="Q27" i="6"/>
  <c r="E61" i="7"/>
  <c r="U22" i="8"/>
  <c r="Q43" i="9"/>
  <c r="Q42" i="9" s="1"/>
  <c r="Q27" i="5"/>
  <c r="T56" i="6"/>
  <c r="P9" i="7"/>
  <c r="P8" i="7" s="1"/>
  <c r="E27" i="7"/>
  <c r="P61" i="7"/>
  <c r="T14" i="8"/>
  <c r="T39" i="8"/>
  <c r="U39" i="9"/>
  <c r="T39" i="9"/>
  <c r="U46" i="9"/>
  <c r="T46" i="9"/>
  <c r="U54" i="9"/>
  <c r="T54" i="9"/>
  <c r="H64" i="4"/>
  <c r="E43" i="7"/>
  <c r="E55" i="9"/>
  <c r="E43" i="9"/>
  <c r="T62" i="9"/>
  <c r="S9" i="9"/>
  <c r="O60" i="8"/>
  <c r="O64" i="8" s="1"/>
  <c r="N60" i="4"/>
  <c r="N64" i="4" s="1"/>
  <c r="L8" i="1"/>
  <c r="D8" i="7"/>
  <c r="F8" i="4"/>
  <c r="F60" i="4" s="1"/>
  <c r="F64" i="4" s="1"/>
  <c r="E27" i="9"/>
  <c r="P43" i="9"/>
  <c r="O60" i="2"/>
  <c r="O64" i="2" s="1"/>
  <c r="D60" i="2"/>
  <c r="D64" i="2" s="1"/>
  <c r="R43" i="1"/>
  <c r="H42" i="1"/>
  <c r="H60" i="1" s="1"/>
  <c r="H64" i="1" s="1"/>
  <c r="P27" i="9"/>
  <c r="P8" i="9" s="1"/>
  <c r="P55" i="9"/>
  <c r="R8" i="5"/>
  <c r="O60" i="3"/>
  <c r="O64" i="3" s="1"/>
  <c r="G60" i="3"/>
  <c r="G64" i="3" s="1"/>
  <c r="V60" i="6"/>
  <c r="V64" i="6" s="1"/>
  <c r="N8" i="1"/>
  <c r="N60" i="1" s="1"/>
  <c r="N64" i="1" s="1"/>
  <c r="K8" i="3"/>
  <c r="F8" i="2"/>
  <c r="F60" i="2" s="1"/>
  <c r="F64" i="2" s="1"/>
  <c r="N8" i="2"/>
  <c r="N60" i="2" s="1"/>
  <c r="N64" i="2" s="1"/>
  <c r="J42" i="9"/>
  <c r="J42" i="8"/>
  <c r="S61" i="4"/>
  <c r="Q27" i="9"/>
  <c r="Q55" i="9"/>
  <c r="L60" i="9"/>
  <c r="L64" i="9" s="1"/>
  <c r="D8" i="9"/>
  <c r="D60" i="9" s="1"/>
  <c r="D64" i="9" s="1"/>
  <c r="C8" i="6"/>
  <c r="C60" i="6" s="1"/>
  <c r="C64" i="6" s="1"/>
  <c r="D60" i="8"/>
  <c r="D64" i="8" s="1"/>
  <c r="C8" i="3"/>
  <c r="C60" i="3" s="1"/>
  <c r="C64" i="3" s="1"/>
  <c r="L8" i="3"/>
  <c r="L60" i="3" s="1"/>
  <c r="L64" i="3" s="1"/>
  <c r="S61" i="7"/>
  <c r="P55" i="8"/>
  <c r="M60" i="9"/>
  <c r="M64" i="9" s="1"/>
  <c r="E9" i="9"/>
  <c r="F60" i="7"/>
  <c r="F64" i="7" s="1"/>
  <c r="D60" i="6"/>
  <c r="D64" i="6" s="1"/>
  <c r="L60" i="6"/>
  <c r="L64" i="6" s="1"/>
  <c r="K8" i="9"/>
  <c r="D8" i="3"/>
  <c r="D60" i="3" s="1"/>
  <c r="D64" i="3" s="1"/>
  <c r="E27" i="8"/>
  <c r="Q55" i="8"/>
  <c r="T44" i="9"/>
  <c r="I8" i="8"/>
  <c r="S9" i="7"/>
  <c r="M60" i="6"/>
  <c r="M64" i="6" s="1"/>
  <c r="M60" i="5"/>
  <c r="M64" i="5" s="1"/>
  <c r="S9" i="4"/>
  <c r="K8" i="4"/>
  <c r="S61" i="5"/>
  <c r="K42" i="9"/>
  <c r="D42" i="1"/>
  <c r="L42" i="1"/>
  <c r="D42" i="8"/>
  <c r="L42" i="8"/>
  <c r="L60" i="8" s="1"/>
  <c r="L64" i="8" s="1"/>
  <c r="D42" i="7"/>
  <c r="L42" i="7"/>
  <c r="D42" i="6"/>
  <c r="L42" i="6"/>
  <c r="D42" i="5"/>
  <c r="D60" i="5" s="1"/>
  <c r="D64" i="5" s="1"/>
  <c r="L42" i="5"/>
  <c r="L60" i="5" s="1"/>
  <c r="L64" i="5" s="1"/>
  <c r="D42" i="4"/>
  <c r="D60" i="4" s="1"/>
  <c r="D64" i="4" s="1"/>
  <c r="L42" i="4"/>
  <c r="L42" i="2"/>
  <c r="V42" i="9"/>
  <c r="V60" i="9" s="1"/>
  <c r="V64" i="9" s="1"/>
  <c r="V42" i="5"/>
  <c r="V60" i="5" s="1"/>
  <c r="V64" i="5" s="1"/>
  <c r="R9" i="3"/>
  <c r="W8" i="8"/>
  <c r="W60" i="8" s="1"/>
  <c r="W64" i="8" s="1"/>
  <c r="W8" i="4"/>
  <c r="W60" i="4" s="1"/>
  <c r="W64" i="4" s="1"/>
  <c r="N42" i="6"/>
  <c r="N60" i="6" s="1"/>
  <c r="N64" i="6" s="1"/>
  <c r="C8" i="2"/>
  <c r="C60" i="2" s="1"/>
  <c r="C64" i="2" s="1"/>
  <c r="S9" i="2"/>
  <c r="V8" i="3"/>
  <c r="I42" i="8"/>
  <c r="S42" i="8" s="1"/>
  <c r="R43" i="4"/>
  <c r="G42" i="5"/>
  <c r="G60" i="5" s="1"/>
  <c r="G64" i="5" s="1"/>
  <c r="O42" i="5"/>
  <c r="O60" i="5" s="1"/>
  <c r="O64" i="5" s="1"/>
  <c r="G42" i="4"/>
  <c r="L8" i="2"/>
  <c r="W8" i="3"/>
  <c r="V42" i="7"/>
  <c r="V60" i="7" s="1"/>
  <c r="V64" i="7" s="1"/>
  <c r="V42" i="3"/>
  <c r="J8" i="9"/>
  <c r="B8" i="7"/>
  <c r="B60" i="7" s="1"/>
  <c r="B64" i="7" s="1"/>
  <c r="R27" i="4"/>
  <c r="J8" i="3"/>
  <c r="W42" i="7"/>
  <c r="W60" i="7" s="1"/>
  <c r="W64" i="7" s="1"/>
  <c r="W42" i="3"/>
  <c r="B42" i="5"/>
  <c r="B60" i="5" s="1"/>
  <c r="B64" i="5" s="1"/>
  <c r="B42" i="6"/>
  <c r="B60" i="6" s="1"/>
  <c r="B64" i="6" s="1"/>
  <c r="J42" i="6"/>
  <c r="R42" i="6" s="1"/>
  <c r="B42" i="2"/>
  <c r="J42" i="2"/>
  <c r="R42" i="2" s="1"/>
  <c r="B42" i="8"/>
  <c r="B42" i="1"/>
  <c r="C42" i="8"/>
  <c r="B42" i="9"/>
  <c r="B42" i="3"/>
  <c r="J42" i="3"/>
  <c r="R42" i="3" s="1"/>
  <c r="R43" i="2"/>
  <c r="R43" i="6"/>
  <c r="J42" i="4"/>
  <c r="R42" i="4" s="1"/>
  <c r="W8" i="9"/>
  <c r="W60" i="9" s="1"/>
  <c r="W64" i="9" s="1"/>
  <c r="J8" i="1"/>
  <c r="R27" i="3"/>
  <c r="K8" i="1"/>
  <c r="C8" i="1"/>
  <c r="B8" i="8"/>
  <c r="J8" i="8"/>
  <c r="J8" i="7"/>
  <c r="J60" i="7" s="1"/>
  <c r="S27" i="3"/>
  <c r="D8" i="1"/>
  <c r="C8" i="8"/>
  <c r="K8" i="8"/>
  <c r="K60" i="8" s="1"/>
  <c r="K64" i="8" s="1"/>
  <c r="K8" i="7"/>
  <c r="B8" i="3"/>
  <c r="S27" i="4"/>
  <c r="B8" i="1"/>
  <c r="R27" i="9"/>
  <c r="B8" i="9"/>
  <c r="B60" i="9" s="1"/>
  <c r="B64" i="9" s="1"/>
  <c r="R8" i="6"/>
  <c r="C8" i="4"/>
  <c r="C60" i="4" s="1"/>
  <c r="C64" i="4" s="1"/>
  <c r="S27" i="9"/>
  <c r="C8" i="9"/>
  <c r="C60" i="9" s="1"/>
  <c r="C64" i="9" s="1"/>
  <c r="S8" i="6"/>
  <c r="S8" i="5"/>
  <c r="L8" i="4"/>
  <c r="B8" i="2"/>
  <c r="B60" i="2" s="1"/>
  <c r="B64" i="2" s="1"/>
  <c r="J8" i="2"/>
  <c r="R9" i="8"/>
  <c r="R9" i="1"/>
  <c r="R9" i="2"/>
  <c r="T9" i="8"/>
  <c r="J8" i="4"/>
  <c r="K8" i="2"/>
  <c r="G60" i="4" l="1"/>
  <c r="G64" i="4" s="1"/>
  <c r="Q42" i="5"/>
  <c r="P42" i="6"/>
  <c r="Q8" i="4"/>
  <c r="Q8" i="6"/>
  <c r="Q8" i="3"/>
  <c r="C60" i="7"/>
  <c r="C64" i="7" s="1"/>
  <c r="K60" i="5"/>
  <c r="J60" i="5"/>
  <c r="C60" i="8"/>
  <c r="C64" i="8" s="1"/>
  <c r="Q8" i="5"/>
  <c r="P42" i="3"/>
  <c r="H60" i="7"/>
  <c r="H64" i="7" s="1"/>
  <c r="W60" i="3"/>
  <c r="W64" i="3" s="1"/>
  <c r="C60" i="1"/>
  <c r="C64" i="1" s="1"/>
  <c r="L60" i="4"/>
  <c r="L64" i="4" s="1"/>
  <c r="R8" i="7"/>
  <c r="D60" i="7"/>
  <c r="D64" i="7" s="1"/>
  <c r="I60" i="9"/>
  <c r="I64" i="9" s="1"/>
  <c r="I60" i="6"/>
  <c r="U43" i="9"/>
  <c r="E42" i="9"/>
  <c r="D60" i="1"/>
  <c r="D64" i="1" s="1"/>
  <c r="R8" i="1"/>
  <c r="J60" i="1"/>
  <c r="R60" i="5"/>
  <c r="J64" i="5"/>
  <c r="R64" i="5" s="1"/>
  <c r="U55" i="9"/>
  <c r="T55" i="9"/>
  <c r="P42" i="1"/>
  <c r="T43" i="8"/>
  <c r="E42" i="8"/>
  <c r="U43" i="8"/>
  <c r="Q42" i="4"/>
  <c r="Q60" i="4" s="1"/>
  <c r="Q64" i="4" s="1"/>
  <c r="P42" i="2"/>
  <c r="P8" i="6"/>
  <c r="P60" i="6" s="1"/>
  <c r="P64" i="6" s="1"/>
  <c r="T55" i="3"/>
  <c r="U55" i="3"/>
  <c r="I60" i="8"/>
  <c r="S8" i="8"/>
  <c r="T9" i="7"/>
  <c r="T55" i="4"/>
  <c r="U55" i="4"/>
  <c r="T55" i="2"/>
  <c r="U55" i="2"/>
  <c r="U55" i="7"/>
  <c r="T55" i="7"/>
  <c r="T9" i="9"/>
  <c r="U9" i="9"/>
  <c r="E8" i="9"/>
  <c r="T43" i="7"/>
  <c r="E42" i="7"/>
  <c r="E60" i="7" s="1"/>
  <c r="U43" i="7"/>
  <c r="Q60" i="5"/>
  <c r="Q64" i="5" s="1"/>
  <c r="U27" i="1"/>
  <c r="T27" i="1"/>
  <c r="E42" i="1"/>
  <c r="T42" i="1" s="1"/>
  <c r="U43" i="1"/>
  <c r="T43" i="1"/>
  <c r="U27" i="5"/>
  <c r="T27" i="5"/>
  <c r="E8" i="1"/>
  <c r="U8" i="1" s="1"/>
  <c r="U9" i="1"/>
  <c r="T9" i="1"/>
  <c r="U43" i="3"/>
  <c r="E42" i="3"/>
  <c r="T43" i="3"/>
  <c r="U43" i="6"/>
  <c r="T43" i="6"/>
  <c r="E8" i="6"/>
  <c r="T9" i="6"/>
  <c r="U9" i="6"/>
  <c r="U61" i="8"/>
  <c r="T61" i="8"/>
  <c r="P8" i="2"/>
  <c r="P60" i="2" s="1"/>
  <c r="P64" i="2" s="1"/>
  <c r="S8" i="2"/>
  <c r="K60" i="2"/>
  <c r="R8" i="4"/>
  <c r="J60" i="4"/>
  <c r="V60" i="3"/>
  <c r="V64" i="3" s="1"/>
  <c r="U27" i="8"/>
  <c r="T27" i="8"/>
  <c r="L60" i="1"/>
  <c r="L64" i="1" s="1"/>
  <c r="S8" i="3"/>
  <c r="K60" i="3"/>
  <c r="P42" i="8"/>
  <c r="P60" i="8" s="1"/>
  <c r="P64" i="8" s="1"/>
  <c r="P60" i="1"/>
  <c r="P64" i="1" s="1"/>
  <c r="U27" i="2"/>
  <c r="T27" i="2"/>
  <c r="T61" i="3"/>
  <c r="U61" i="3"/>
  <c r="Q8" i="7"/>
  <c r="U27" i="3"/>
  <c r="T27" i="3"/>
  <c r="S8" i="1"/>
  <c r="K60" i="1"/>
  <c r="U27" i="9"/>
  <c r="T27" i="9"/>
  <c r="E42" i="6"/>
  <c r="T55" i="6"/>
  <c r="U55" i="6"/>
  <c r="Q60" i="6"/>
  <c r="Q64" i="6" s="1"/>
  <c r="E42" i="4"/>
  <c r="T43" i="4"/>
  <c r="U43" i="4"/>
  <c r="R8" i="9"/>
  <c r="J60" i="9"/>
  <c r="B60" i="1"/>
  <c r="B64" i="1" s="1"/>
  <c r="R42" i="1"/>
  <c r="R60" i="7"/>
  <c r="J64" i="7"/>
  <c r="R64" i="7" s="1"/>
  <c r="R8" i="8"/>
  <c r="J60" i="8"/>
  <c r="L60" i="2"/>
  <c r="L64" i="2" s="1"/>
  <c r="S8" i="9"/>
  <c r="K60" i="9"/>
  <c r="U27" i="4"/>
  <c r="T27" i="4"/>
  <c r="Q42" i="7"/>
  <c r="U55" i="8"/>
  <c r="T55" i="8"/>
  <c r="Q42" i="8"/>
  <c r="Q42" i="6"/>
  <c r="E8" i="4"/>
  <c r="U9" i="4"/>
  <c r="T9" i="4"/>
  <c r="E8" i="5"/>
  <c r="U9" i="5"/>
  <c r="T9" i="5"/>
  <c r="U61" i="2"/>
  <c r="T61" i="2"/>
  <c r="U61" i="5"/>
  <c r="T61" i="5"/>
  <c r="U9" i="8"/>
  <c r="E8" i="8"/>
  <c r="E60" i="8" s="1"/>
  <c r="P8" i="3"/>
  <c r="E8" i="3"/>
  <c r="T9" i="3"/>
  <c r="U9" i="3"/>
  <c r="R8" i="2"/>
  <c r="J60" i="2"/>
  <c r="T8" i="7"/>
  <c r="Q60" i="3"/>
  <c r="Q64" i="3" s="1"/>
  <c r="S8" i="4"/>
  <c r="K60" i="4"/>
  <c r="B60" i="3"/>
  <c r="B64" i="3" s="1"/>
  <c r="B60" i="8"/>
  <c r="B64" i="8" s="1"/>
  <c r="T43" i="9"/>
  <c r="R8" i="3"/>
  <c r="J60" i="3"/>
  <c r="J60" i="6"/>
  <c r="U61" i="7"/>
  <c r="T61" i="7"/>
  <c r="P8" i="4"/>
  <c r="P42" i="7"/>
  <c r="P60" i="7" s="1"/>
  <c r="P64" i="7" s="1"/>
  <c r="T61" i="1"/>
  <c r="U61" i="1"/>
  <c r="U55" i="5"/>
  <c r="T55" i="5"/>
  <c r="P8" i="5"/>
  <c r="Q8" i="2"/>
  <c r="Q60" i="2" s="1"/>
  <c r="Q64" i="2" s="1"/>
  <c r="P42" i="5"/>
  <c r="E42" i="5"/>
  <c r="U42" i="5" s="1"/>
  <c r="U43" i="5"/>
  <c r="T43" i="5"/>
  <c r="Q42" i="3"/>
  <c r="Q8" i="8"/>
  <c r="T43" i="2"/>
  <c r="U43" i="2"/>
  <c r="P42" i="4"/>
  <c r="S8" i="7"/>
  <c r="K60" i="7"/>
  <c r="P42" i="9"/>
  <c r="P60" i="9" s="1"/>
  <c r="P64" i="9" s="1"/>
  <c r="U27" i="7"/>
  <c r="T27" i="7"/>
  <c r="U61" i="6"/>
  <c r="T61" i="6"/>
  <c r="Q42" i="1"/>
  <c r="T27" i="6"/>
  <c r="U27" i="6"/>
  <c r="U55" i="1"/>
  <c r="T55" i="1"/>
  <c r="Q8" i="9"/>
  <c r="Q60" i="9" s="1"/>
  <c r="Q64" i="9" s="1"/>
  <c r="E8" i="2"/>
  <c r="U9" i="2"/>
  <c r="T9" i="2"/>
  <c r="U42" i="2"/>
  <c r="T42" i="2"/>
  <c r="I64" i="6" l="1"/>
  <c r="S64" i="6" s="1"/>
  <c r="S60" i="6"/>
  <c r="K64" i="5"/>
  <c r="S64" i="5" s="1"/>
  <c r="S60" i="5"/>
  <c r="U42" i="1"/>
  <c r="R60" i="2"/>
  <c r="J64" i="2"/>
  <c r="R64" i="2" s="1"/>
  <c r="S60" i="1"/>
  <c r="K64" i="1"/>
  <c r="S64" i="1" s="1"/>
  <c r="R60" i="1"/>
  <c r="J64" i="1"/>
  <c r="R64" i="1" s="1"/>
  <c r="T8" i="5"/>
  <c r="E60" i="5"/>
  <c r="U8" i="5"/>
  <c r="U42" i="4"/>
  <c r="T42" i="4"/>
  <c r="J64" i="4"/>
  <c r="R64" i="4" s="1"/>
  <c r="R60" i="4"/>
  <c r="U42" i="8"/>
  <c r="T42" i="8"/>
  <c r="E64" i="8"/>
  <c r="T60" i="8"/>
  <c r="E60" i="4"/>
  <c r="U8" i="4"/>
  <c r="T8" i="4"/>
  <c r="E60" i="6"/>
  <c r="U8" i="6"/>
  <c r="T8" i="6"/>
  <c r="E60" i="1"/>
  <c r="T8" i="1"/>
  <c r="I64" i="8"/>
  <c r="S64" i="8" s="1"/>
  <c r="S60" i="8"/>
  <c r="R60" i="9"/>
  <c r="J64" i="9"/>
  <c r="R64" i="9" s="1"/>
  <c r="S60" i="3"/>
  <c r="K64" i="3"/>
  <c r="S64" i="3" s="1"/>
  <c r="K64" i="2"/>
  <c r="S64" i="2" s="1"/>
  <c r="S60" i="2"/>
  <c r="T42" i="9"/>
  <c r="U42" i="9"/>
  <c r="E64" i="7"/>
  <c r="T60" i="7"/>
  <c r="Q60" i="1"/>
  <c r="Q64" i="1" s="1"/>
  <c r="E60" i="2"/>
  <c r="U8" i="2"/>
  <c r="T8" i="2"/>
  <c r="E60" i="3"/>
  <c r="U8" i="3"/>
  <c r="U8" i="7"/>
  <c r="Q60" i="7"/>
  <c r="Q64" i="7" s="1"/>
  <c r="U42" i="7"/>
  <c r="T42" i="7"/>
  <c r="P60" i="4"/>
  <c r="P64" i="4" s="1"/>
  <c r="R60" i="6"/>
  <c r="J64" i="6"/>
  <c r="R64" i="6" s="1"/>
  <c r="T8" i="3"/>
  <c r="P60" i="3"/>
  <c r="P64" i="3" s="1"/>
  <c r="J64" i="8"/>
  <c r="R64" i="8" s="1"/>
  <c r="R60" i="8"/>
  <c r="T42" i="6"/>
  <c r="U42" i="6"/>
  <c r="T42" i="5"/>
  <c r="S60" i="9"/>
  <c r="K64" i="9"/>
  <c r="S64" i="9" s="1"/>
  <c r="K64" i="4"/>
  <c r="S64" i="4" s="1"/>
  <c r="S60" i="4"/>
  <c r="P60" i="5"/>
  <c r="P64" i="5" s="1"/>
  <c r="U8" i="8"/>
  <c r="Q60" i="8"/>
  <c r="Q64" i="8" s="1"/>
  <c r="S60" i="7"/>
  <c r="K64" i="7"/>
  <c r="S64" i="7" s="1"/>
  <c r="R60" i="3"/>
  <c r="J64" i="3"/>
  <c r="R64" i="3" s="1"/>
  <c r="T8" i="8"/>
  <c r="U42" i="3"/>
  <c r="T42" i="3"/>
  <c r="U8" i="9"/>
  <c r="E60" i="9"/>
  <c r="T8" i="9"/>
  <c r="T60" i="9" l="1"/>
  <c r="E64" i="9"/>
  <c r="U60" i="9"/>
  <c r="E64" i="6"/>
  <c r="U60" i="6"/>
  <c r="T60" i="6"/>
  <c r="E64" i="3"/>
  <c r="U60" i="3"/>
  <c r="T60" i="3"/>
  <c r="E64" i="4"/>
  <c r="U60" i="4"/>
  <c r="T60" i="4"/>
  <c r="E64" i="2"/>
  <c r="U60" i="2"/>
  <c r="T60" i="2"/>
  <c r="E64" i="1"/>
  <c r="U60" i="1"/>
  <c r="T60" i="1"/>
  <c r="T64" i="8"/>
  <c r="U64" i="8"/>
  <c r="U60" i="7"/>
  <c r="U64" i="7"/>
  <c r="T64" i="7"/>
  <c r="U60" i="8"/>
  <c r="E64" i="5"/>
  <c r="T60" i="5"/>
  <c r="U60" i="5"/>
  <c r="T64" i="1" l="1"/>
  <c r="U64" i="1"/>
  <c r="T64" i="3"/>
  <c r="U64" i="3"/>
  <c r="T64" i="2"/>
  <c r="U64" i="2"/>
  <c r="U64" i="6"/>
  <c r="T64" i="6"/>
  <c r="U64" i="4"/>
  <c r="T64" i="4"/>
  <c r="U64" i="9"/>
  <c r="T64" i="9"/>
  <c r="U64" i="5"/>
  <c r="T64" i="5"/>
</calcChain>
</file>

<file path=xl/sharedStrings.xml><?xml version="1.0" encoding="utf-8"?>
<sst xmlns="http://schemas.openxmlformats.org/spreadsheetml/2006/main" count="981" uniqueCount="107">
  <si>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</si>
  <si>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</si>
  <si>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</si>
  <si>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</si>
  <si>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Summary</t>
  </si>
  <si>
    <t>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</si>
  <si>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</si>
  <si>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</si>
  <si>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</si>
  <si>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</si>
  <si>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</si>
  <si>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</si>
  <si>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</si>
  <si>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</si>
  <si>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</si>
  <si>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</si>
  <si>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</si>
  <si>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</si>
  <si>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</si>
  <si>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</si>
  <si>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</si>
  <si>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</si>
  <si>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</si>
  <si>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</si>
  <si>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</si>
  <si>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</si>
  <si>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</si>
  <si>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</si>
  <si>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</si>
  <si>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</si>
  <si>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</si>
  <si>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</si>
  <si>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</si>
  <si>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</si>
  <si>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</si>
  <si>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</si>
  <si>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</si>
  <si>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</si>
  <si>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</si>
  <si>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</si>
  <si>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</si>
  <si>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</si>
  <si>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</si>
  <si>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</si>
  <si>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</si>
  <si>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</si>
  <si>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</si>
  <si>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</si>
  <si>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</si>
  <si>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</si>
  <si>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</si>
  <si>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</si>
  <si>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</si>
  <si>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Metro Informal Settlements Partnership Grant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</si>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</sst>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4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sz val="10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5" xfId="0" applyFont="1" applyBorder="1"/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/>
    <xf numFmtId="166" fontId="9" fillId="0" borderId="11" xfId="0" applyNumberFormat="1" applyFont="1" applyBorder="1"/>
    <xf numFmtId="166" fontId="9" fillId="0" borderId="12" xfId="0" applyNumberFormat="1" applyFont="1" applyBorder="1"/>
    <xf numFmtId="166" fontId="9" fillId="0" borderId="12" xfId="0" applyNumberFormat="1" applyFont="1" applyBorder="1" applyAlignment="1">
      <alignment shrinkToFit="1"/>
    </xf>
    <xf numFmtId="0" fontId="9" fillId="0" borderId="13" xfId="0" applyFont="1" applyBorder="1"/>
    <xf numFmtId="166" fontId="9" fillId="0" borderId="15" xfId="0" applyNumberFormat="1" applyFont="1" applyBorder="1"/>
    <xf numFmtId="166" fontId="9" fillId="0" borderId="16" xfId="0" applyNumberFormat="1" applyFont="1" applyBorder="1"/>
    <xf numFmtId="166" fontId="9" fillId="0" borderId="16" xfId="0" applyNumberFormat="1" applyFont="1" applyBorder="1" applyAlignment="1">
      <alignment shrinkToFit="1"/>
    </xf>
    <xf numFmtId="0" fontId="10" fillId="0" borderId="9" xfId="0" applyFont="1" applyBorder="1"/>
    <xf numFmtId="166" fontId="10" fillId="0" borderId="11" xfId="0" applyNumberFormat="1" applyFont="1" applyBorder="1" applyAlignment="1">
      <alignment wrapText="1"/>
    </xf>
    <xf numFmtId="166" fontId="10" fillId="0" borderId="12" xfId="0" applyNumberFormat="1" applyFont="1" applyBorder="1" applyAlignment="1">
      <alignment wrapText="1"/>
    </xf>
    <xf numFmtId="166" fontId="10" fillId="0" borderId="12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12" fillId="0" borderId="0" xfId="0" applyFont="1"/>
    <xf numFmtId="0" fontId="9" fillId="0" borderId="17" xfId="0" applyFont="1" applyBorder="1"/>
    <xf numFmtId="166" fontId="9" fillId="0" borderId="19" xfId="0" applyNumberFormat="1" applyFont="1" applyBorder="1"/>
    <xf numFmtId="166" fontId="9" fillId="0" borderId="20" xfId="0" applyNumberFormat="1" applyFont="1" applyBorder="1"/>
    <xf numFmtId="166" fontId="9" fillId="0" borderId="20" xfId="0" applyNumberFormat="1" applyFont="1" applyBorder="1" applyAlignment="1">
      <alignment shrinkToFit="1"/>
    </xf>
    <xf numFmtId="0" fontId="0" fillId="0" borderId="21" xfId="0" applyBorder="1"/>
    <xf numFmtId="0" fontId="13" fillId="2" borderId="22" xfId="0" applyFont="1" applyFill="1" applyBorder="1" applyAlignment="1">
      <alignment horizontal="left"/>
    </xf>
    <xf numFmtId="164" fontId="13" fillId="2" borderId="23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7" fontId="9" fillId="0" borderId="10" xfId="0" applyNumberFormat="1" applyFont="1" applyBorder="1"/>
    <xf numFmtId="167" fontId="9" fillId="0" borderId="11" xfId="0" applyNumberFormat="1" applyFont="1" applyBorder="1"/>
    <xf numFmtId="167" fontId="9" fillId="0" borderId="12" xfId="0" applyNumberFormat="1" applyFont="1" applyBorder="1"/>
    <xf numFmtId="167" fontId="9" fillId="0" borderId="14" xfId="0" applyNumberFormat="1" applyFont="1" applyBorder="1"/>
    <xf numFmtId="167" fontId="9" fillId="0" borderId="15" xfId="0" applyNumberFormat="1" applyFont="1" applyBorder="1"/>
    <xf numFmtId="167" fontId="9" fillId="0" borderId="16" xfId="0" applyNumberFormat="1" applyFont="1" applyBorder="1"/>
    <xf numFmtId="167" fontId="10" fillId="0" borderId="10" xfId="0" applyNumberFormat="1" applyFont="1" applyBorder="1" applyAlignment="1">
      <alignment wrapText="1"/>
    </xf>
    <xf numFmtId="167" fontId="10" fillId="0" borderId="11" xfId="0" applyNumberFormat="1" applyFont="1" applyBorder="1" applyAlignment="1">
      <alignment wrapText="1"/>
    </xf>
    <xf numFmtId="167" fontId="10" fillId="0" borderId="12" xfId="0" applyNumberFormat="1" applyFont="1" applyBorder="1" applyAlignment="1">
      <alignment wrapText="1"/>
    </xf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9" fillId="0" borderId="18" xfId="0" applyNumberFormat="1" applyFont="1" applyBorder="1"/>
    <xf numFmtId="167" fontId="9" fillId="0" borderId="19" xfId="0" applyNumberFormat="1" applyFont="1" applyBorder="1"/>
    <xf numFmtId="167" fontId="9" fillId="0" borderId="20" xfId="0" applyNumberFormat="1" applyFont="1" applyBorder="1"/>
    <xf numFmtId="167" fontId="13" fillId="2" borderId="22" xfId="0" applyNumberFormat="1" applyFont="1" applyFill="1" applyBorder="1" applyAlignment="1">
      <alignment horizontal="right"/>
    </xf>
    <xf numFmtId="167" fontId="13" fillId="2" borderId="23" xfId="0" applyNumberFormat="1" applyFont="1" applyFill="1" applyBorder="1" applyAlignment="1">
      <alignment horizontal="right"/>
    </xf>
    <xf numFmtId="167" fontId="13" fillId="2" borderId="24" xfId="0" applyNumberFormat="1" applyFont="1" applyFill="1" applyBorder="1" applyAlignment="1">
      <alignment horizontal="right"/>
    </xf>
    <xf numFmtId="167" fontId="13" fillId="2" borderId="25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showGridLines="0" tabSelected="1" topLeftCell="A3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12884657000</v>
      </c>
      <c r="C8" s="40">
        <f t="shared" si="0"/>
        <v>106614000</v>
      </c>
      <c r="D8" s="40">
        <f t="shared" si="0"/>
        <v>0</v>
      </c>
      <c r="E8" s="40">
        <f t="shared" si="0"/>
        <v>12991271000</v>
      </c>
      <c r="F8" s="41">
        <f t="shared" si="0"/>
        <v>12991271000</v>
      </c>
      <c r="G8" s="42">
        <f t="shared" si="0"/>
        <v>6746848000</v>
      </c>
      <c r="H8" s="41">
        <f t="shared" si="0"/>
        <v>1170598000</v>
      </c>
      <c r="I8" s="42">
        <f t="shared" si="0"/>
        <v>931619237</v>
      </c>
      <c r="J8" s="41">
        <f t="shared" si="0"/>
        <v>2181712000</v>
      </c>
      <c r="K8" s="42">
        <f t="shared" si="0"/>
        <v>1650007128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3352310000</v>
      </c>
      <c r="Q8" s="42">
        <f t="shared" si="0"/>
        <v>2581626365</v>
      </c>
      <c r="R8" s="16">
        <f>IF(($H8       =0),0,((($J8       -$H8       )/$H8       )*100))</f>
        <v>86.375852342136241</v>
      </c>
      <c r="S8" s="17">
        <f>IF(($I8       =0),0,((($K8       -$I8       )/$I8       )*100))</f>
        <v>77.111749357318175</v>
      </c>
      <c r="T8" s="16">
        <f>IF(($E8       =0),0,(($P8       /$E8       )*100))</f>
        <v>25.804326612846424</v>
      </c>
      <c r="U8" s="18">
        <f>IF(($E8       =0),0,(($Q8       /$E8       )*100))</f>
        <v>19.872007634972743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12299075000</v>
      </c>
      <c r="C9" s="43">
        <f t="shared" si="2"/>
        <v>0</v>
      </c>
      <c r="D9" s="43">
        <f t="shared" si="2"/>
        <v>0</v>
      </c>
      <c r="E9" s="43">
        <f t="shared" si="2"/>
        <v>12299075000</v>
      </c>
      <c r="F9" s="44">
        <f t="shared" si="2"/>
        <v>12299075000</v>
      </c>
      <c r="G9" s="45">
        <f t="shared" si="2"/>
        <v>6243727000</v>
      </c>
      <c r="H9" s="44">
        <f t="shared" si="2"/>
        <v>1120120000</v>
      </c>
      <c r="I9" s="45">
        <f t="shared" si="2"/>
        <v>882814281</v>
      </c>
      <c r="J9" s="44">
        <f t="shared" si="2"/>
        <v>2052532000</v>
      </c>
      <c r="K9" s="45">
        <f t="shared" si="2"/>
        <v>1562480105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3172652000</v>
      </c>
      <c r="Q9" s="45">
        <f t="shared" si="2"/>
        <v>2445294386</v>
      </c>
      <c r="R9" s="20">
        <f>IF(($H9       =0),0,((($J9       -$H9       )/$H9       )*100))</f>
        <v>83.242152626504307</v>
      </c>
      <c r="S9" s="21">
        <f>IF(($I9       =0),0,((($K9       -$I9       )/$I9       )*100))</f>
        <v>76.98853979005807</v>
      </c>
      <c r="T9" s="20">
        <f>IF(($E9       =0),0,(($P9       /$E9       )*100))</f>
        <v>25.795858631645064</v>
      </c>
      <c r="U9" s="22">
        <f>IF(($E9       =0),0,(($Q9       /$E9       )*100))</f>
        <v>19.881937348946973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6716689000</v>
      </c>
      <c r="C12" s="46"/>
      <c r="D12" s="46"/>
      <c r="E12" s="46">
        <f t="shared" si="4"/>
        <v>6716689000</v>
      </c>
      <c r="F12" s="47">
        <v>6716689000</v>
      </c>
      <c r="G12" s="48">
        <v>2480328000</v>
      </c>
      <c r="H12" s="47">
        <v>590361000</v>
      </c>
      <c r="I12" s="48">
        <v>452985738</v>
      </c>
      <c r="J12" s="47">
        <v>734535000</v>
      </c>
      <c r="K12" s="48">
        <v>766712112</v>
      </c>
      <c r="L12" s="47"/>
      <c r="M12" s="48"/>
      <c r="N12" s="47"/>
      <c r="O12" s="48"/>
      <c r="P12" s="47">
        <f t="shared" si="5"/>
        <v>1324896000</v>
      </c>
      <c r="Q12" s="48">
        <f t="shared" si="6"/>
        <v>1219697850</v>
      </c>
      <c r="R12" s="24">
        <f t="shared" si="7"/>
        <v>24.421328644676731</v>
      </c>
      <c r="S12" s="25">
        <f t="shared" si="8"/>
        <v>69.257450661724803</v>
      </c>
      <c r="T12" s="24">
        <f t="shared" si="9"/>
        <v>19.725433171016256</v>
      </c>
      <c r="U12" s="26">
        <f t="shared" si="10"/>
        <v>18.159212820483425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817192000</v>
      </c>
      <c r="C14" s="46"/>
      <c r="D14" s="46"/>
      <c r="E14" s="46">
        <f t="shared" si="4"/>
        <v>817192000</v>
      </c>
      <c r="F14" s="47">
        <v>817192000</v>
      </c>
      <c r="G14" s="48">
        <v>647252000</v>
      </c>
      <c r="H14" s="47">
        <v>114142000</v>
      </c>
      <c r="I14" s="48">
        <v>61640247</v>
      </c>
      <c r="J14" s="47">
        <v>157716000</v>
      </c>
      <c r="K14" s="48">
        <v>143336603</v>
      </c>
      <c r="L14" s="47"/>
      <c r="M14" s="48"/>
      <c r="N14" s="47"/>
      <c r="O14" s="48"/>
      <c r="P14" s="47">
        <f t="shared" si="5"/>
        <v>271858000</v>
      </c>
      <c r="Q14" s="48">
        <f t="shared" si="6"/>
        <v>204976850</v>
      </c>
      <c r="R14" s="24">
        <f t="shared" si="7"/>
        <v>38.175255383644938</v>
      </c>
      <c r="S14" s="25">
        <f t="shared" si="8"/>
        <v>132.53735988436256</v>
      </c>
      <c r="T14" s="24">
        <f t="shared" si="9"/>
        <v>33.267334971463249</v>
      </c>
      <c r="U14" s="26">
        <f t="shared" si="10"/>
        <v>25.083071053069535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250000000</v>
      </c>
      <c r="C22" s="46"/>
      <c r="D22" s="46"/>
      <c r="E22" s="46">
        <f t="shared" si="4"/>
        <v>250000000</v>
      </c>
      <c r="F22" s="47">
        <v>250000000</v>
      </c>
      <c r="G22" s="48">
        <v>110000000</v>
      </c>
      <c r="H22" s="47"/>
      <c r="I22" s="48"/>
      <c r="J22" s="47">
        <v>7910000</v>
      </c>
      <c r="K22" s="48"/>
      <c r="L22" s="47"/>
      <c r="M22" s="48"/>
      <c r="N22" s="47"/>
      <c r="O22" s="48"/>
      <c r="P22" s="47">
        <f t="shared" si="5"/>
        <v>7910000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3.1640000000000001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4515194000</v>
      </c>
      <c r="C26" s="46"/>
      <c r="D26" s="46"/>
      <c r="E26" s="46">
        <f t="shared" si="4"/>
        <v>4515194000</v>
      </c>
      <c r="F26" s="47">
        <v>4515194000</v>
      </c>
      <c r="G26" s="48">
        <v>3006147000</v>
      </c>
      <c r="H26" s="47">
        <v>415617000</v>
      </c>
      <c r="I26" s="48">
        <v>368188296</v>
      </c>
      <c r="J26" s="47">
        <v>1152371000</v>
      </c>
      <c r="K26" s="48">
        <v>652431390</v>
      </c>
      <c r="L26" s="47"/>
      <c r="M26" s="48"/>
      <c r="N26" s="47"/>
      <c r="O26" s="48"/>
      <c r="P26" s="47">
        <f t="shared" si="5"/>
        <v>1567988000</v>
      </c>
      <c r="Q26" s="48">
        <f t="shared" si="6"/>
        <v>1020619686</v>
      </c>
      <c r="R26" s="24">
        <f t="shared" si="7"/>
        <v>177.26753236754033</v>
      </c>
      <c r="S26" s="25">
        <f t="shared" si="8"/>
        <v>77.200469729217033</v>
      </c>
      <c r="T26" s="24">
        <f t="shared" si="9"/>
        <v>34.726924247330238</v>
      </c>
      <c r="U26" s="26">
        <f t="shared" si="10"/>
        <v>22.604115925030023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585582000</v>
      </c>
      <c r="C27" s="43">
        <f t="shared" si="11"/>
        <v>106614000</v>
      </c>
      <c r="D27" s="43">
        <f t="shared" si="11"/>
        <v>0</v>
      </c>
      <c r="E27" s="43">
        <f t="shared" si="11"/>
        <v>692196000</v>
      </c>
      <c r="F27" s="44">
        <f t="shared" si="11"/>
        <v>692196000</v>
      </c>
      <c r="G27" s="45">
        <f t="shared" si="11"/>
        <v>503121000</v>
      </c>
      <c r="H27" s="44">
        <f t="shared" si="11"/>
        <v>50478000</v>
      </c>
      <c r="I27" s="45">
        <f t="shared" si="11"/>
        <v>48804956</v>
      </c>
      <c r="J27" s="44">
        <f t="shared" si="11"/>
        <v>129180000</v>
      </c>
      <c r="K27" s="45">
        <f t="shared" si="11"/>
        <v>87527023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179658000</v>
      </c>
      <c r="Q27" s="45">
        <f t="shared" si="11"/>
        <v>136331979</v>
      </c>
      <c r="R27" s="20">
        <f t="shared" si="7"/>
        <v>155.91346725306073</v>
      </c>
      <c r="S27" s="21">
        <f t="shared" si="8"/>
        <v>79.340440343804431</v>
      </c>
      <c r="T27" s="20">
        <f t="shared" si="9"/>
        <v>25.954787372362741</v>
      </c>
      <c r="U27" s="22">
        <f t="shared" si="10"/>
        <v>19.695574519355791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385840000</v>
      </c>
      <c r="C29" s="46"/>
      <c r="D29" s="46"/>
      <c r="E29" s="46">
        <f t="shared" si="4"/>
        <v>385840000</v>
      </c>
      <c r="F29" s="47">
        <v>385840000</v>
      </c>
      <c r="G29" s="48">
        <v>263821000</v>
      </c>
      <c r="H29" s="47">
        <v>10178000</v>
      </c>
      <c r="I29" s="48">
        <v>9533529</v>
      </c>
      <c r="J29" s="47">
        <v>72199000</v>
      </c>
      <c r="K29" s="48">
        <v>37398792</v>
      </c>
      <c r="L29" s="47"/>
      <c r="M29" s="48"/>
      <c r="N29" s="47"/>
      <c r="O29" s="48"/>
      <c r="P29" s="47">
        <f t="shared" si="5"/>
        <v>82377000</v>
      </c>
      <c r="Q29" s="48">
        <f t="shared" si="6"/>
        <v>46932321</v>
      </c>
      <c r="R29" s="24">
        <f t="shared" si="7"/>
        <v>609.36333267832583</v>
      </c>
      <c r="S29" s="25">
        <f t="shared" si="8"/>
        <v>292.28696949471697</v>
      </c>
      <c r="T29" s="24">
        <f t="shared" si="9"/>
        <v>21.350041467965998</v>
      </c>
      <c r="U29" s="26">
        <f t="shared" si="10"/>
        <v>12.163674320962055</v>
      </c>
      <c r="V29" s="47"/>
      <c r="W29" s="48"/>
    </row>
    <row r="30" spans="1:23" x14ac:dyDescent="0.2">
      <c r="A30" s="23" t="s">
        <v>57</v>
      </c>
      <c r="B30" s="46">
        <v>10000000</v>
      </c>
      <c r="C30" s="46"/>
      <c r="D30" s="46"/>
      <c r="E30" s="46">
        <f t="shared" si="4"/>
        <v>10000000</v>
      </c>
      <c r="F30" s="47">
        <v>10000000</v>
      </c>
      <c r="G30" s="48">
        <v>10000000</v>
      </c>
      <c r="H30" s="47">
        <v>2260000</v>
      </c>
      <c r="I30" s="48">
        <v>1312031</v>
      </c>
      <c r="J30" s="47">
        <v>2166000</v>
      </c>
      <c r="K30" s="48">
        <v>2484533</v>
      </c>
      <c r="L30" s="47"/>
      <c r="M30" s="48"/>
      <c r="N30" s="47"/>
      <c r="O30" s="48"/>
      <c r="P30" s="47">
        <f t="shared" si="5"/>
        <v>4426000</v>
      </c>
      <c r="Q30" s="48">
        <f t="shared" si="6"/>
        <v>3796564</v>
      </c>
      <c r="R30" s="24">
        <f t="shared" si="7"/>
        <v>-4.1592920353982299</v>
      </c>
      <c r="S30" s="25">
        <f t="shared" si="8"/>
        <v>89.365418957326469</v>
      </c>
      <c r="T30" s="24">
        <f t="shared" si="9"/>
        <v>44.26</v>
      </c>
      <c r="U30" s="26">
        <f t="shared" si="10"/>
        <v>37.96564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86442000</v>
      </c>
      <c r="C32" s="46"/>
      <c r="D32" s="46"/>
      <c r="E32" s="46">
        <f t="shared" si="4"/>
        <v>86442000</v>
      </c>
      <c r="F32" s="47">
        <v>86442000</v>
      </c>
      <c r="G32" s="48">
        <v>58936000</v>
      </c>
      <c r="H32" s="47">
        <v>17092000</v>
      </c>
      <c r="I32" s="48">
        <v>13186147</v>
      </c>
      <c r="J32" s="47">
        <v>29570000</v>
      </c>
      <c r="K32" s="48">
        <v>34078419</v>
      </c>
      <c r="L32" s="47"/>
      <c r="M32" s="48"/>
      <c r="N32" s="47"/>
      <c r="O32" s="48"/>
      <c r="P32" s="47">
        <f t="shared" si="5"/>
        <v>46662000</v>
      </c>
      <c r="Q32" s="48">
        <f t="shared" si="6"/>
        <v>47264566</v>
      </c>
      <c r="R32" s="24">
        <f t="shared" si="7"/>
        <v>73.004914579920438</v>
      </c>
      <c r="S32" s="25">
        <f t="shared" si="8"/>
        <v>158.44106697733613</v>
      </c>
      <c r="T32" s="24">
        <f t="shared" si="9"/>
        <v>53.980703824529741</v>
      </c>
      <c r="U32" s="26">
        <f t="shared" si="10"/>
        <v>54.677779320237853</v>
      </c>
      <c r="V32" s="47"/>
      <c r="W32" s="48"/>
    </row>
    <row r="33" spans="1:23" x14ac:dyDescent="0.2">
      <c r="A33" s="23" t="s">
        <v>60</v>
      </c>
      <c r="B33" s="46">
        <v>68300000</v>
      </c>
      <c r="C33" s="46"/>
      <c r="D33" s="46"/>
      <c r="E33" s="46">
        <f t="shared" si="4"/>
        <v>68300000</v>
      </c>
      <c r="F33" s="47">
        <v>68300000</v>
      </c>
      <c r="G33" s="48">
        <v>39500000</v>
      </c>
      <c r="H33" s="47">
        <v>16796000</v>
      </c>
      <c r="I33" s="48">
        <v>19279318</v>
      </c>
      <c r="J33" s="47">
        <v>16364000</v>
      </c>
      <c r="K33" s="48">
        <v>11138012</v>
      </c>
      <c r="L33" s="47"/>
      <c r="M33" s="48"/>
      <c r="N33" s="47"/>
      <c r="O33" s="48"/>
      <c r="P33" s="47">
        <f t="shared" si="5"/>
        <v>33160000</v>
      </c>
      <c r="Q33" s="48">
        <f t="shared" si="6"/>
        <v>30417330</v>
      </c>
      <c r="R33" s="24">
        <f t="shared" si="7"/>
        <v>-2.5720409621338414</v>
      </c>
      <c r="S33" s="25">
        <f t="shared" si="8"/>
        <v>-42.228184627692741</v>
      </c>
      <c r="T33" s="24">
        <f t="shared" si="9"/>
        <v>48.550512445095166</v>
      </c>
      <c r="U33" s="26">
        <f t="shared" si="10"/>
        <v>44.534890190336753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35000000</v>
      </c>
      <c r="C35" s="46"/>
      <c r="D35" s="46"/>
      <c r="E35" s="46">
        <f t="shared" si="4"/>
        <v>35000000</v>
      </c>
      <c r="F35" s="47">
        <v>35000000</v>
      </c>
      <c r="G35" s="48">
        <v>24250000</v>
      </c>
      <c r="H35" s="47">
        <v>4152000</v>
      </c>
      <c r="I35" s="48">
        <v>5493931</v>
      </c>
      <c r="J35" s="47">
        <v>8881000</v>
      </c>
      <c r="K35" s="48">
        <v>2427267</v>
      </c>
      <c r="L35" s="47"/>
      <c r="M35" s="48"/>
      <c r="N35" s="47"/>
      <c r="O35" s="48"/>
      <c r="P35" s="47">
        <f t="shared" si="5"/>
        <v>13033000</v>
      </c>
      <c r="Q35" s="48">
        <f t="shared" si="6"/>
        <v>7921198</v>
      </c>
      <c r="R35" s="24">
        <f t="shared" si="7"/>
        <v>113.89691714836223</v>
      </c>
      <c r="S35" s="25">
        <f t="shared" si="8"/>
        <v>-55.819121135667707</v>
      </c>
      <c r="T35" s="24">
        <f t="shared" si="9"/>
        <v>37.237142857142857</v>
      </c>
      <c r="U35" s="26">
        <f t="shared" si="10"/>
        <v>22.631994285714285</v>
      </c>
      <c r="V35" s="47"/>
      <c r="W35" s="48"/>
    </row>
    <row r="36" spans="1:23" x14ac:dyDescent="0.2">
      <c r="A36" s="23" t="s">
        <v>63</v>
      </c>
      <c r="B36" s="46"/>
      <c r="C36" s="46">
        <v>106614000</v>
      </c>
      <c r="D36" s="46"/>
      <c r="E36" s="46">
        <f t="shared" si="4"/>
        <v>106614000</v>
      </c>
      <c r="F36" s="47">
        <v>106614000</v>
      </c>
      <c r="G36" s="48">
        <v>106614000</v>
      </c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615291000</v>
      </c>
      <c r="C42" s="52">
        <f t="shared" si="13"/>
        <v>0</v>
      </c>
      <c r="D42" s="52">
        <f t="shared" si="13"/>
        <v>0</v>
      </c>
      <c r="E42" s="52">
        <f t="shared" si="13"/>
        <v>615291000</v>
      </c>
      <c r="F42" s="53">
        <f t="shared" si="13"/>
        <v>615291000</v>
      </c>
      <c r="G42" s="54">
        <f t="shared" si="13"/>
        <v>263821000</v>
      </c>
      <c r="H42" s="53">
        <f t="shared" si="13"/>
        <v>10178000</v>
      </c>
      <c r="I42" s="54">
        <f t="shared" si="13"/>
        <v>0</v>
      </c>
      <c r="J42" s="53">
        <f t="shared" si="13"/>
        <v>72199000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82377000</v>
      </c>
      <c r="Q42" s="54">
        <f t="shared" si="13"/>
        <v>0</v>
      </c>
      <c r="R42" s="33">
        <f t="shared" ref="R42:R64" si="14">IF(($H42      =0),0,((($J42      -$H42      )/$H42      )*100))</f>
        <v>609.36333267832583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13.388299195015041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594313000</v>
      </c>
      <c r="C43" s="43">
        <f t="shared" si="19"/>
        <v>0</v>
      </c>
      <c r="D43" s="43">
        <f t="shared" si="19"/>
        <v>0</v>
      </c>
      <c r="E43" s="43">
        <f t="shared" si="19"/>
        <v>594313000</v>
      </c>
      <c r="F43" s="44">
        <f t="shared" si="19"/>
        <v>594313000</v>
      </c>
      <c r="G43" s="45">
        <f t="shared" si="19"/>
        <v>263821000</v>
      </c>
      <c r="H43" s="44">
        <f t="shared" si="19"/>
        <v>10178000</v>
      </c>
      <c r="I43" s="45">
        <f t="shared" si="19"/>
        <v>0</v>
      </c>
      <c r="J43" s="44">
        <f t="shared" si="19"/>
        <v>72199000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82377000</v>
      </c>
      <c r="Q43" s="45">
        <f t="shared" si="19"/>
        <v>0</v>
      </c>
      <c r="R43" s="20">
        <f t="shared" si="14"/>
        <v>609.36333267832583</v>
      </c>
      <c r="S43" s="21">
        <f t="shared" si="15"/>
        <v>0</v>
      </c>
      <c r="T43" s="20">
        <f t="shared" si="16"/>
        <v>13.860878022186963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208473000</v>
      </c>
      <c r="C45" s="46"/>
      <c r="D45" s="46"/>
      <c r="E45" s="46">
        <f t="shared" si="21"/>
        <v>208473000</v>
      </c>
      <c r="F45" s="47">
        <v>208473000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385840000</v>
      </c>
      <c r="C46" s="46"/>
      <c r="D46" s="46"/>
      <c r="E46" s="46">
        <f t="shared" si="21"/>
        <v>385840000</v>
      </c>
      <c r="F46" s="47">
        <v>385840000</v>
      </c>
      <c r="G46" s="48">
        <v>263821000</v>
      </c>
      <c r="H46" s="47">
        <v>10178000</v>
      </c>
      <c r="I46" s="48"/>
      <c r="J46" s="47">
        <v>72199000</v>
      </c>
      <c r="K46" s="48"/>
      <c r="L46" s="47"/>
      <c r="M46" s="48"/>
      <c r="N46" s="47"/>
      <c r="O46" s="48"/>
      <c r="P46" s="47">
        <f t="shared" si="22"/>
        <v>82377000</v>
      </c>
      <c r="Q46" s="48">
        <f t="shared" si="23"/>
        <v>0</v>
      </c>
      <c r="R46" s="24">
        <f t="shared" si="14"/>
        <v>609.36333267832583</v>
      </c>
      <c r="S46" s="25">
        <f t="shared" si="15"/>
        <v>0</v>
      </c>
      <c r="T46" s="24">
        <f t="shared" si="16"/>
        <v>21.350041467965998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20978000</v>
      </c>
      <c r="C55" s="43">
        <f t="shared" si="24"/>
        <v>0</v>
      </c>
      <c r="D55" s="43">
        <f t="shared" si="24"/>
        <v>0</v>
      </c>
      <c r="E55" s="43">
        <f t="shared" si="24"/>
        <v>20978000</v>
      </c>
      <c r="F55" s="44">
        <f t="shared" si="24"/>
        <v>20978000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>
        <v>20978000</v>
      </c>
      <c r="C58" s="46"/>
      <c r="D58" s="46"/>
      <c r="E58" s="46">
        <f t="shared" si="21"/>
        <v>20978000</v>
      </c>
      <c r="F58" s="47">
        <v>20978000</v>
      </c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13499948000</v>
      </c>
      <c r="C60" s="43">
        <f t="shared" si="26"/>
        <v>106614000</v>
      </c>
      <c r="D60" s="43">
        <f t="shared" si="26"/>
        <v>0</v>
      </c>
      <c r="E60" s="43">
        <f t="shared" si="26"/>
        <v>13606562000</v>
      </c>
      <c r="F60" s="44">
        <f t="shared" si="26"/>
        <v>13606562000</v>
      </c>
      <c r="G60" s="45">
        <f t="shared" si="26"/>
        <v>7010669000</v>
      </c>
      <c r="H60" s="44">
        <f t="shared" si="26"/>
        <v>1180776000</v>
      </c>
      <c r="I60" s="45">
        <f t="shared" si="26"/>
        <v>931619237</v>
      </c>
      <c r="J60" s="44">
        <f t="shared" si="26"/>
        <v>2253911000</v>
      </c>
      <c r="K60" s="45">
        <f t="shared" si="26"/>
        <v>1650007128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3434687000</v>
      </c>
      <c r="Q60" s="45">
        <f t="shared" si="26"/>
        <v>2581626365</v>
      </c>
      <c r="R60" s="20">
        <f t="shared" si="14"/>
        <v>90.883876366050799</v>
      </c>
      <c r="S60" s="21">
        <f t="shared" si="15"/>
        <v>77.111749357318175</v>
      </c>
      <c r="T60" s="20">
        <f t="shared" si="16"/>
        <v>25.242871784951998</v>
      </c>
      <c r="U60" s="22">
        <f t="shared" si="17"/>
        <v>18.973392139763153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8705124000</v>
      </c>
      <c r="C61" s="43">
        <f t="shared" si="28"/>
        <v>0</v>
      </c>
      <c r="D61" s="43">
        <f t="shared" si="28"/>
        <v>0</v>
      </c>
      <c r="E61" s="43">
        <f t="shared" si="28"/>
        <v>8705124000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801760390</v>
      </c>
      <c r="J61" s="44">
        <f t="shared" si="28"/>
        <v>0</v>
      </c>
      <c r="K61" s="45">
        <f t="shared" si="28"/>
        <v>1332259461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2134019851</v>
      </c>
      <c r="R61" s="20">
        <f t="shared" si="14"/>
        <v>0</v>
      </c>
      <c r="S61" s="21">
        <f t="shared" si="15"/>
        <v>66.166784692369248</v>
      </c>
      <c r="T61" s="20">
        <f t="shared" si="16"/>
        <v>0</v>
      </c>
      <c r="U61" s="22">
        <f t="shared" si="17"/>
        <v>24.514525594351095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>
        <v>8705124000</v>
      </c>
      <c r="C62" s="49"/>
      <c r="D62" s="49"/>
      <c r="E62" s="49">
        <f t="shared" si="21"/>
        <v>8705124000</v>
      </c>
      <c r="F62" s="50"/>
      <c r="G62" s="51"/>
      <c r="H62" s="50"/>
      <c r="I62" s="51">
        <v>801760390</v>
      </c>
      <c r="J62" s="50"/>
      <c r="K62" s="51">
        <v>1332259461</v>
      </c>
      <c r="L62" s="50"/>
      <c r="M62" s="51"/>
      <c r="N62" s="50"/>
      <c r="O62" s="51"/>
      <c r="P62" s="50">
        <f t="shared" si="22"/>
        <v>0</v>
      </c>
      <c r="Q62" s="51">
        <f t="shared" si="23"/>
        <v>2134019851</v>
      </c>
      <c r="R62" s="28">
        <f t="shared" si="14"/>
        <v>0</v>
      </c>
      <c r="S62" s="29">
        <f t="shared" si="15"/>
        <v>66.166784692369248</v>
      </c>
      <c r="T62" s="28">
        <f t="shared" si="16"/>
        <v>0</v>
      </c>
      <c r="U62" s="30">
        <f t="shared" si="17"/>
        <v>24.514525594351095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22205072000</v>
      </c>
      <c r="C64" s="55">
        <f t="shared" si="30"/>
        <v>106614000</v>
      </c>
      <c r="D64" s="55">
        <f t="shared" si="30"/>
        <v>0</v>
      </c>
      <c r="E64" s="55">
        <f t="shared" si="30"/>
        <v>22311686000</v>
      </c>
      <c r="F64" s="56">
        <f t="shared" si="30"/>
        <v>13606562000</v>
      </c>
      <c r="G64" s="57">
        <f t="shared" si="30"/>
        <v>7010669000</v>
      </c>
      <c r="H64" s="56">
        <f t="shared" si="30"/>
        <v>1180776000</v>
      </c>
      <c r="I64" s="57">
        <f t="shared" si="30"/>
        <v>1733379627</v>
      </c>
      <c r="J64" s="56">
        <f t="shared" si="30"/>
        <v>2253911000</v>
      </c>
      <c r="K64" s="57">
        <f t="shared" si="30"/>
        <v>2982266589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3434687000</v>
      </c>
      <c r="Q64" s="57">
        <f t="shared" si="30"/>
        <v>4715646216</v>
      </c>
      <c r="R64" s="38">
        <f t="shared" si="14"/>
        <v>90.883876366050799</v>
      </c>
      <c r="S64" s="39">
        <f t="shared" si="15"/>
        <v>72.049246601650523</v>
      </c>
      <c r="T64" s="38">
        <f t="shared" si="16"/>
        <v>15.394116787050516</v>
      </c>
      <c r="U64" s="39">
        <f t="shared" si="17"/>
        <v>21.135319921587278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98</v>
      </c>
    </row>
    <row r="67" spans="1:23" x14ac:dyDescent="0.2">
      <c r="A67" s="4"/>
    </row>
    <row r="68" spans="1:23" x14ac:dyDescent="0.2">
      <c r="A68" s="4" t="s">
        <v>99</v>
      </c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</row>
    <row r="75" spans="1:23" x14ac:dyDescent="0.2">
      <c r="A75" s="5" t="s">
        <v>104</v>
      </c>
      <c r="G75" s="5" t="s">
        <v>105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106</v>
      </c>
      <c r="G77" s="5" t="s">
        <v>106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389676000</v>
      </c>
      <c r="C8" s="40">
        <f t="shared" si="0"/>
        <v>44600000</v>
      </c>
      <c r="D8" s="40">
        <f t="shared" si="0"/>
        <v>0</v>
      </c>
      <c r="E8" s="40">
        <f t="shared" si="0"/>
        <v>434276000</v>
      </c>
      <c r="F8" s="41">
        <f t="shared" si="0"/>
        <v>434276000</v>
      </c>
      <c r="G8" s="42">
        <f t="shared" si="0"/>
        <v>295673000</v>
      </c>
      <c r="H8" s="41">
        <f t="shared" si="0"/>
        <v>13432000</v>
      </c>
      <c r="I8" s="42">
        <f t="shared" si="0"/>
        <v>17636833</v>
      </c>
      <c r="J8" s="41">
        <f t="shared" si="0"/>
        <v>76009000</v>
      </c>
      <c r="K8" s="42">
        <f t="shared" si="0"/>
        <v>57577423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89441000</v>
      </c>
      <c r="Q8" s="42">
        <f t="shared" si="0"/>
        <v>75214256</v>
      </c>
      <c r="R8" s="16">
        <f>IF(($H8       =0),0,((($J8       -$H8       )/$H8       )*100))</f>
        <v>465.87998808814774</v>
      </c>
      <c r="S8" s="17">
        <f>IF(($I8       =0),0,((($K8       -$I8       )/$I8       )*100))</f>
        <v>226.46123598267329</v>
      </c>
      <c r="T8" s="16">
        <f>IF(($E8       =0),0,(($P8       /$E8       )*100))</f>
        <v>20.595427792463777</v>
      </c>
      <c r="U8" s="18">
        <f>IF(($E8       =0),0,(($Q8       /$E8       )*100))</f>
        <v>17.319459514225976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360362000</v>
      </c>
      <c r="C9" s="43">
        <f t="shared" si="2"/>
        <v>0</v>
      </c>
      <c r="D9" s="43">
        <f t="shared" si="2"/>
        <v>0</v>
      </c>
      <c r="E9" s="43">
        <f t="shared" si="2"/>
        <v>360362000</v>
      </c>
      <c r="F9" s="44">
        <f t="shared" si="2"/>
        <v>360362000</v>
      </c>
      <c r="G9" s="45">
        <f t="shared" si="2"/>
        <v>230454000</v>
      </c>
      <c r="H9" s="44">
        <f t="shared" si="2"/>
        <v>8695000</v>
      </c>
      <c r="I9" s="45">
        <f t="shared" si="2"/>
        <v>12692686</v>
      </c>
      <c r="J9" s="44">
        <f t="shared" si="2"/>
        <v>72519000</v>
      </c>
      <c r="K9" s="45">
        <f t="shared" si="2"/>
        <v>53307904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81214000</v>
      </c>
      <c r="Q9" s="45">
        <f t="shared" si="2"/>
        <v>66000590</v>
      </c>
      <c r="R9" s="20">
        <f>IF(($H9       =0),0,((($J9       -$H9       )/$H9       )*100))</f>
        <v>734.0310523289246</v>
      </c>
      <c r="S9" s="21">
        <f>IF(($I9       =0),0,((($K9       -$I9       )/$I9       )*100))</f>
        <v>319.9891496567393</v>
      </c>
      <c r="T9" s="20">
        <f>IF(($E9       =0),0,(($P9       /$E9       )*100))</f>
        <v>22.536782457639816</v>
      </c>
      <c r="U9" s="22">
        <f>IF(($E9       =0),0,(($Q9       /$E9       )*100))</f>
        <v>18.315080391384221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55655000</v>
      </c>
      <c r="C14" s="46"/>
      <c r="D14" s="46"/>
      <c r="E14" s="46">
        <f t="shared" si="4"/>
        <v>55655000</v>
      </c>
      <c r="F14" s="47">
        <v>55655000</v>
      </c>
      <c r="G14" s="48">
        <v>31395000</v>
      </c>
      <c r="H14" s="47">
        <v>2277000</v>
      </c>
      <c r="I14" s="48">
        <v>1789456</v>
      </c>
      <c r="J14" s="47">
        <v>10904000</v>
      </c>
      <c r="K14" s="48">
        <v>10746713</v>
      </c>
      <c r="L14" s="47"/>
      <c r="M14" s="48"/>
      <c r="N14" s="47"/>
      <c r="O14" s="48"/>
      <c r="P14" s="47">
        <f t="shared" si="5"/>
        <v>13181000</v>
      </c>
      <c r="Q14" s="48">
        <f t="shared" si="6"/>
        <v>12536169</v>
      </c>
      <c r="R14" s="24">
        <f t="shared" si="7"/>
        <v>378.87571365832235</v>
      </c>
      <c r="S14" s="25">
        <f t="shared" si="8"/>
        <v>500.55754374513822</v>
      </c>
      <c r="T14" s="24">
        <f t="shared" si="9"/>
        <v>23.683406702003413</v>
      </c>
      <c r="U14" s="26">
        <f t="shared" si="10"/>
        <v>22.524784835145091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304707000</v>
      </c>
      <c r="C26" s="46"/>
      <c r="D26" s="46"/>
      <c r="E26" s="46">
        <f t="shared" si="4"/>
        <v>304707000</v>
      </c>
      <c r="F26" s="47">
        <v>304707000</v>
      </c>
      <c r="G26" s="48">
        <v>199059000</v>
      </c>
      <c r="H26" s="47">
        <v>6418000</v>
      </c>
      <c r="I26" s="48">
        <v>10903230</v>
      </c>
      <c r="J26" s="47">
        <v>61615000</v>
      </c>
      <c r="K26" s="48">
        <v>42561191</v>
      </c>
      <c r="L26" s="47"/>
      <c r="M26" s="48"/>
      <c r="N26" s="47"/>
      <c r="O26" s="48"/>
      <c r="P26" s="47">
        <f t="shared" si="5"/>
        <v>68033000</v>
      </c>
      <c r="Q26" s="48">
        <f t="shared" si="6"/>
        <v>53464421</v>
      </c>
      <c r="R26" s="24">
        <f t="shared" si="7"/>
        <v>860.03427859146143</v>
      </c>
      <c r="S26" s="25">
        <f t="shared" si="8"/>
        <v>290.35396850291153</v>
      </c>
      <c r="T26" s="24">
        <f t="shared" si="9"/>
        <v>22.327350536745136</v>
      </c>
      <c r="U26" s="26">
        <f t="shared" si="10"/>
        <v>17.546174193569559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29314000</v>
      </c>
      <c r="C27" s="43">
        <f t="shared" si="11"/>
        <v>44600000</v>
      </c>
      <c r="D27" s="43">
        <f t="shared" si="11"/>
        <v>0</v>
      </c>
      <c r="E27" s="43">
        <f t="shared" si="11"/>
        <v>73914000</v>
      </c>
      <c r="F27" s="44">
        <f t="shared" si="11"/>
        <v>73914000</v>
      </c>
      <c r="G27" s="45">
        <f t="shared" si="11"/>
        <v>65219000</v>
      </c>
      <c r="H27" s="44">
        <f t="shared" si="11"/>
        <v>4737000</v>
      </c>
      <c r="I27" s="45">
        <f t="shared" si="11"/>
        <v>4944147</v>
      </c>
      <c r="J27" s="44">
        <f t="shared" si="11"/>
        <v>3490000</v>
      </c>
      <c r="K27" s="45">
        <f t="shared" si="11"/>
        <v>4269519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8227000</v>
      </c>
      <c r="Q27" s="45">
        <f t="shared" si="11"/>
        <v>9213666</v>
      </c>
      <c r="R27" s="20">
        <f t="shared" si="7"/>
        <v>-26.324678066286676</v>
      </c>
      <c r="S27" s="21">
        <f t="shared" si="8"/>
        <v>-13.64498264311316</v>
      </c>
      <c r="T27" s="20">
        <f t="shared" si="9"/>
        <v>11.13050301701978</v>
      </c>
      <c r="U27" s="22">
        <f t="shared" si="10"/>
        <v>12.465386800876695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15000000</v>
      </c>
      <c r="C29" s="46"/>
      <c r="D29" s="46"/>
      <c r="E29" s="46">
        <f t="shared" si="4"/>
        <v>15000000</v>
      </c>
      <c r="F29" s="47">
        <v>15000000</v>
      </c>
      <c r="G29" s="48">
        <v>12000000</v>
      </c>
      <c r="H29" s="47">
        <v>2138000</v>
      </c>
      <c r="I29" s="48">
        <v>2137902</v>
      </c>
      <c r="J29" s="47"/>
      <c r="K29" s="48"/>
      <c r="L29" s="47"/>
      <c r="M29" s="48"/>
      <c r="N29" s="47"/>
      <c r="O29" s="48"/>
      <c r="P29" s="47">
        <f t="shared" si="5"/>
        <v>2138000</v>
      </c>
      <c r="Q29" s="48">
        <f t="shared" si="6"/>
        <v>2137902</v>
      </c>
      <c r="R29" s="24">
        <f t="shared" si="7"/>
        <v>-100</v>
      </c>
      <c r="S29" s="25">
        <f t="shared" si="8"/>
        <v>-100</v>
      </c>
      <c r="T29" s="24">
        <f t="shared" si="9"/>
        <v>14.253333333333334</v>
      </c>
      <c r="U29" s="26">
        <f t="shared" si="10"/>
        <v>14.252680000000002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204000</v>
      </c>
      <c r="I30" s="48">
        <v>136000</v>
      </c>
      <c r="J30" s="47">
        <v>201000</v>
      </c>
      <c r="K30" s="48">
        <v>195670</v>
      </c>
      <c r="L30" s="47"/>
      <c r="M30" s="48"/>
      <c r="N30" s="47"/>
      <c r="O30" s="48"/>
      <c r="P30" s="47">
        <f t="shared" si="5"/>
        <v>405000</v>
      </c>
      <c r="Q30" s="48">
        <f t="shared" si="6"/>
        <v>331670</v>
      </c>
      <c r="R30" s="24">
        <f t="shared" si="7"/>
        <v>-1.4705882352941175</v>
      </c>
      <c r="S30" s="25">
        <f t="shared" si="8"/>
        <v>43.875</v>
      </c>
      <c r="T30" s="24">
        <f t="shared" si="9"/>
        <v>40.5</v>
      </c>
      <c r="U30" s="26">
        <f t="shared" si="10"/>
        <v>33.167000000000002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2314000</v>
      </c>
      <c r="C32" s="46"/>
      <c r="D32" s="46"/>
      <c r="E32" s="46">
        <f t="shared" si="4"/>
        <v>2314000</v>
      </c>
      <c r="F32" s="47">
        <v>2314000</v>
      </c>
      <c r="G32" s="48">
        <v>1619000</v>
      </c>
      <c r="H32" s="47">
        <v>578000</v>
      </c>
      <c r="I32" s="48">
        <v>677854</v>
      </c>
      <c r="J32" s="47">
        <v>1041000</v>
      </c>
      <c r="K32" s="48">
        <v>1168828</v>
      </c>
      <c r="L32" s="47"/>
      <c r="M32" s="48"/>
      <c r="N32" s="47"/>
      <c r="O32" s="48"/>
      <c r="P32" s="47">
        <f t="shared" si="5"/>
        <v>1619000</v>
      </c>
      <c r="Q32" s="48">
        <f t="shared" si="6"/>
        <v>1846682</v>
      </c>
      <c r="R32" s="24">
        <f t="shared" si="7"/>
        <v>80.103806228373699</v>
      </c>
      <c r="S32" s="25">
        <f t="shared" si="8"/>
        <v>72.430641406556575</v>
      </c>
      <c r="T32" s="24">
        <f t="shared" si="9"/>
        <v>69.965427830596369</v>
      </c>
      <c r="U32" s="26">
        <f t="shared" si="10"/>
        <v>79.804753673292993</v>
      </c>
      <c r="V32" s="47"/>
      <c r="W32" s="48"/>
    </row>
    <row r="33" spans="1:23" x14ac:dyDescent="0.2">
      <c r="A33" s="23" t="s">
        <v>60</v>
      </c>
      <c r="B33" s="46">
        <v>11000000</v>
      </c>
      <c r="C33" s="46"/>
      <c r="D33" s="46"/>
      <c r="E33" s="46">
        <f t="shared" si="4"/>
        <v>11000000</v>
      </c>
      <c r="F33" s="47">
        <v>11000000</v>
      </c>
      <c r="G33" s="48">
        <v>6000000</v>
      </c>
      <c r="H33" s="47">
        <v>1817000</v>
      </c>
      <c r="I33" s="48">
        <v>1992391</v>
      </c>
      <c r="J33" s="47">
        <v>2248000</v>
      </c>
      <c r="K33" s="48">
        <v>2905021</v>
      </c>
      <c r="L33" s="47"/>
      <c r="M33" s="48"/>
      <c r="N33" s="47"/>
      <c r="O33" s="48"/>
      <c r="P33" s="47">
        <f t="shared" si="5"/>
        <v>4065000</v>
      </c>
      <c r="Q33" s="48">
        <f t="shared" si="6"/>
        <v>4897412</v>
      </c>
      <c r="R33" s="24">
        <f t="shared" si="7"/>
        <v>23.720418271876721</v>
      </c>
      <c r="S33" s="25">
        <f t="shared" si="8"/>
        <v>45.805768044525394</v>
      </c>
      <c r="T33" s="24">
        <f t="shared" si="9"/>
        <v>36.954545454545453</v>
      </c>
      <c r="U33" s="26">
        <f t="shared" si="10"/>
        <v>44.521927272727275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>
        <v>44600000</v>
      </c>
      <c r="D36" s="46"/>
      <c r="E36" s="46">
        <f t="shared" si="4"/>
        <v>44600000</v>
      </c>
      <c r="F36" s="47">
        <v>44600000</v>
      </c>
      <c r="G36" s="48">
        <v>44600000</v>
      </c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90656000</v>
      </c>
      <c r="C42" s="52">
        <f t="shared" si="13"/>
        <v>0</v>
      </c>
      <c r="D42" s="52">
        <f t="shared" si="13"/>
        <v>0</v>
      </c>
      <c r="E42" s="52">
        <f t="shared" si="13"/>
        <v>90656000</v>
      </c>
      <c r="F42" s="53">
        <f t="shared" si="13"/>
        <v>90656000</v>
      </c>
      <c r="G42" s="54">
        <f t="shared" si="13"/>
        <v>12000000</v>
      </c>
      <c r="H42" s="53">
        <f t="shared" si="13"/>
        <v>2138000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2138000</v>
      </c>
      <c r="Q42" s="54">
        <f t="shared" si="13"/>
        <v>0</v>
      </c>
      <c r="R42" s="33">
        <f t="shared" ref="R42:R64" si="14">IF(($H42      =0),0,((($J42      -$H42      )/$H42      )*100))</f>
        <v>-100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2.358365690081186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89550000</v>
      </c>
      <c r="C43" s="43">
        <f t="shared" si="19"/>
        <v>0</v>
      </c>
      <c r="D43" s="43">
        <f t="shared" si="19"/>
        <v>0</v>
      </c>
      <c r="E43" s="43">
        <f t="shared" si="19"/>
        <v>89550000</v>
      </c>
      <c r="F43" s="44">
        <f t="shared" si="19"/>
        <v>89550000</v>
      </c>
      <c r="G43" s="45">
        <f t="shared" si="19"/>
        <v>12000000</v>
      </c>
      <c r="H43" s="44">
        <f t="shared" si="19"/>
        <v>2138000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2138000</v>
      </c>
      <c r="Q43" s="45">
        <f t="shared" si="19"/>
        <v>0</v>
      </c>
      <c r="R43" s="20">
        <f t="shared" si="14"/>
        <v>-100</v>
      </c>
      <c r="S43" s="21">
        <f t="shared" si="15"/>
        <v>0</v>
      </c>
      <c r="T43" s="20">
        <f t="shared" si="16"/>
        <v>2.3874930206588498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74550000</v>
      </c>
      <c r="C45" s="46"/>
      <c r="D45" s="46"/>
      <c r="E45" s="46">
        <f t="shared" si="21"/>
        <v>74550000</v>
      </c>
      <c r="F45" s="47">
        <v>74550000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15000000</v>
      </c>
      <c r="C46" s="46"/>
      <c r="D46" s="46"/>
      <c r="E46" s="46">
        <f t="shared" si="21"/>
        <v>15000000</v>
      </c>
      <c r="F46" s="47">
        <v>15000000</v>
      </c>
      <c r="G46" s="48">
        <v>12000000</v>
      </c>
      <c r="H46" s="47">
        <v>2138000</v>
      </c>
      <c r="I46" s="48"/>
      <c r="J46" s="47"/>
      <c r="K46" s="48"/>
      <c r="L46" s="47"/>
      <c r="M46" s="48"/>
      <c r="N46" s="47"/>
      <c r="O46" s="48"/>
      <c r="P46" s="47">
        <f t="shared" si="22"/>
        <v>2138000</v>
      </c>
      <c r="Q46" s="48">
        <f t="shared" si="23"/>
        <v>0</v>
      </c>
      <c r="R46" s="24">
        <f t="shared" si="14"/>
        <v>-100</v>
      </c>
      <c r="S46" s="25">
        <f t="shared" si="15"/>
        <v>0</v>
      </c>
      <c r="T46" s="24">
        <f t="shared" si="16"/>
        <v>14.253333333333334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1106000</v>
      </c>
      <c r="C55" s="43">
        <f t="shared" si="24"/>
        <v>0</v>
      </c>
      <c r="D55" s="43">
        <f t="shared" si="24"/>
        <v>0</v>
      </c>
      <c r="E55" s="43">
        <f t="shared" si="24"/>
        <v>1106000</v>
      </c>
      <c r="F55" s="44">
        <f t="shared" si="24"/>
        <v>1106000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>
        <v>1106000</v>
      </c>
      <c r="C58" s="46"/>
      <c r="D58" s="46"/>
      <c r="E58" s="46">
        <f t="shared" si="21"/>
        <v>1106000</v>
      </c>
      <c r="F58" s="47">
        <v>1106000</v>
      </c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480332000</v>
      </c>
      <c r="C60" s="43">
        <f t="shared" si="26"/>
        <v>44600000</v>
      </c>
      <c r="D60" s="43">
        <f t="shared" si="26"/>
        <v>0</v>
      </c>
      <c r="E60" s="43">
        <f t="shared" si="26"/>
        <v>524932000</v>
      </c>
      <c r="F60" s="44">
        <f t="shared" si="26"/>
        <v>524932000</v>
      </c>
      <c r="G60" s="45">
        <f t="shared" si="26"/>
        <v>307673000</v>
      </c>
      <c r="H60" s="44">
        <f t="shared" si="26"/>
        <v>15570000</v>
      </c>
      <c r="I60" s="45">
        <f t="shared" si="26"/>
        <v>17636833</v>
      </c>
      <c r="J60" s="44">
        <f t="shared" si="26"/>
        <v>76009000</v>
      </c>
      <c r="K60" s="45">
        <f t="shared" si="26"/>
        <v>57577423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91579000</v>
      </c>
      <c r="Q60" s="45">
        <f t="shared" si="26"/>
        <v>75214256</v>
      </c>
      <c r="R60" s="20">
        <f t="shared" si="14"/>
        <v>388.17597944765578</v>
      </c>
      <c r="S60" s="21">
        <f t="shared" si="15"/>
        <v>226.46123598267329</v>
      </c>
      <c r="T60" s="20">
        <f t="shared" si="16"/>
        <v>17.445878704289317</v>
      </c>
      <c r="U60" s="22">
        <f t="shared" si="17"/>
        <v>14.328380818848919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535365000</v>
      </c>
      <c r="C61" s="43">
        <f t="shared" si="28"/>
        <v>0</v>
      </c>
      <c r="D61" s="43">
        <f t="shared" si="28"/>
        <v>0</v>
      </c>
      <c r="E61" s="43">
        <f t="shared" si="28"/>
        <v>535365000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61033965</v>
      </c>
      <c r="J61" s="44">
        <f t="shared" si="28"/>
        <v>0</v>
      </c>
      <c r="K61" s="45">
        <f t="shared" si="28"/>
        <v>63094276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124128241</v>
      </c>
      <c r="R61" s="20">
        <f t="shared" si="14"/>
        <v>0</v>
      </c>
      <c r="S61" s="21">
        <f t="shared" si="15"/>
        <v>3.375679427020676</v>
      </c>
      <c r="T61" s="20">
        <f t="shared" si="16"/>
        <v>0</v>
      </c>
      <c r="U61" s="22">
        <f t="shared" si="17"/>
        <v>23.185722077461172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>
        <v>535365000</v>
      </c>
      <c r="C62" s="49"/>
      <c r="D62" s="49"/>
      <c r="E62" s="49">
        <f t="shared" si="21"/>
        <v>535365000</v>
      </c>
      <c r="F62" s="50"/>
      <c r="G62" s="51"/>
      <c r="H62" s="50"/>
      <c r="I62" s="51">
        <v>61033965</v>
      </c>
      <c r="J62" s="50"/>
      <c r="K62" s="51">
        <v>63094276</v>
      </c>
      <c r="L62" s="50"/>
      <c r="M62" s="51"/>
      <c r="N62" s="50"/>
      <c r="O62" s="51"/>
      <c r="P62" s="50">
        <f t="shared" si="22"/>
        <v>0</v>
      </c>
      <c r="Q62" s="51">
        <f t="shared" si="23"/>
        <v>124128241</v>
      </c>
      <c r="R62" s="28">
        <f t="shared" si="14"/>
        <v>0</v>
      </c>
      <c r="S62" s="29">
        <f t="shared" si="15"/>
        <v>3.375679427020676</v>
      </c>
      <c r="T62" s="28">
        <f t="shared" si="16"/>
        <v>0</v>
      </c>
      <c r="U62" s="30">
        <f t="shared" si="17"/>
        <v>23.185722077461172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1015697000</v>
      </c>
      <c r="C64" s="55">
        <f t="shared" si="30"/>
        <v>44600000</v>
      </c>
      <c r="D64" s="55">
        <f t="shared" si="30"/>
        <v>0</v>
      </c>
      <c r="E64" s="55">
        <f t="shared" si="30"/>
        <v>1060297000</v>
      </c>
      <c r="F64" s="56">
        <f t="shared" si="30"/>
        <v>524932000</v>
      </c>
      <c r="G64" s="57">
        <f t="shared" si="30"/>
        <v>307673000</v>
      </c>
      <c r="H64" s="56">
        <f t="shared" si="30"/>
        <v>15570000</v>
      </c>
      <c r="I64" s="57">
        <f t="shared" si="30"/>
        <v>78670798</v>
      </c>
      <c r="J64" s="56">
        <f t="shared" si="30"/>
        <v>76009000</v>
      </c>
      <c r="K64" s="57">
        <f t="shared" si="30"/>
        <v>120671699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91579000</v>
      </c>
      <c r="Q64" s="57">
        <f t="shared" si="30"/>
        <v>199342497</v>
      </c>
      <c r="R64" s="38">
        <f t="shared" si="14"/>
        <v>388.17597944765578</v>
      </c>
      <c r="S64" s="39">
        <f t="shared" si="15"/>
        <v>53.388172063540019</v>
      </c>
      <c r="T64" s="38">
        <f t="shared" si="16"/>
        <v>8.6371082819247817</v>
      </c>
      <c r="U64" s="39">
        <f t="shared" si="17"/>
        <v>18.800628220206224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98</v>
      </c>
    </row>
    <row r="67" spans="1:23" x14ac:dyDescent="0.2">
      <c r="A67" s="4"/>
    </row>
    <row r="68" spans="1:23" x14ac:dyDescent="0.2">
      <c r="A68" s="4" t="s">
        <v>99</v>
      </c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</row>
    <row r="75" spans="1:23" x14ac:dyDescent="0.2">
      <c r="A75" s="5" t="s">
        <v>104</v>
      </c>
      <c r="G75" s="5" t="s">
        <v>105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106</v>
      </c>
      <c r="G77" s="5" t="s">
        <v>106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3369179000</v>
      </c>
      <c r="C8" s="40">
        <f t="shared" si="0"/>
        <v>0</v>
      </c>
      <c r="D8" s="40">
        <f t="shared" si="0"/>
        <v>0</v>
      </c>
      <c r="E8" s="40">
        <f t="shared" si="0"/>
        <v>3369179000</v>
      </c>
      <c r="F8" s="41">
        <f t="shared" si="0"/>
        <v>3369179000</v>
      </c>
      <c r="G8" s="42">
        <f t="shared" si="0"/>
        <v>1982816000</v>
      </c>
      <c r="H8" s="41">
        <f t="shared" si="0"/>
        <v>352932000</v>
      </c>
      <c r="I8" s="42">
        <f t="shared" si="0"/>
        <v>373908862</v>
      </c>
      <c r="J8" s="41">
        <f t="shared" si="0"/>
        <v>510950000</v>
      </c>
      <c r="K8" s="42">
        <f t="shared" si="0"/>
        <v>498802518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863882000</v>
      </c>
      <c r="Q8" s="42">
        <f t="shared" si="0"/>
        <v>872711380</v>
      </c>
      <c r="R8" s="16">
        <f>IF(($H8       =0),0,((($J8       -$H8       )/$H8       )*100))</f>
        <v>44.772930762866501</v>
      </c>
      <c r="S8" s="17">
        <f>IF(($I8       =0),0,((($K8       -$I8       )/$I8       )*100))</f>
        <v>33.402165258121109</v>
      </c>
      <c r="T8" s="16">
        <f>IF(($E8       =0),0,(($P8       /$E8       )*100))</f>
        <v>25.640727310718724</v>
      </c>
      <c r="U8" s="18">
        <f>IF(($E8       =0),0,(($Q8       /$E8       )*100))</f>
        <v>25.902790561142641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3252515000</v>
      </c>
      <c r="C9" s="43">
        <f t="shared" si="2"/>
        <v>0</v>
      </c>
      <c r="D9" s="43">
        <f t="shared" si="2"/>
        <v>0</v>
      </c>
      <c r="E9" s="43">
        <f t="shared" si="2"/>
        <v>3252515000</v>
      </c>
      <c r="F9" s="44">
        <f t="shared" si="2"/>
        <v>3252515000</v>
      </c>
      <c r="G9" s="45">
        <f t="shared" si="2"/>
        <v>1895003000</v>
      </c>
      <c r="H9" s="44">
        <f t="shared" si="2"/>
        <v>334223000</v>
      </c>
      <c r="I9" s="45">
        <f t="shared" si="2"/>
        <v>347550186</v>
      </c>
      <c r="J9" s="44">
        <f t="shared" si="2"/>
        <v>474065000</v>
      </c>
      <c r="K9" s="45">
        <f t="shared" si="2"/>
        <v>460473565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808288000</v>
      </c>
      <c r="Q9" s="45">
        <f t="shared" si="2"/>
        <v>808023751</v>
      </c>
      <c r="R9" s="20">
        <f>IF(($H9       =0),0,((($J9       -$H9       )/$H9       )*100))</f>
        <v>41.8409265669927</v>
      </c>
      <c r="S9" s="21">
        <f>IF(($I9       =0),0,((($K9       -$I9       )/$I9       )*100))</f>
        <v>32.491244012742378</v>
      </c>
      <c r="T9" s="20">
        <f>IF(($E9       =0),0,(($P9       /$E9       )*100))</f>
        <v>24.851169018436504</v>
      </c>
      <c r="U9" s="22">
        <f>IF(($E9       =0),0,(($Q9       /$E9       )*100))</f>
        <v>24.84304456705042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2499316000</v>
      </c>
      <c r="C12" s="46"/>
      <c r="D12" s="46"/>
      <c r="E12" s="46">
        <f t="shared" si="4"/>
        <v>2499316000</v>
      </c>
      <c r="F12" s="47">
        <v>2499316000</v>
      </c>
      <c r="G12" s="48">
        <v>1349630000</v>
      </c>
      <c r="H12" s="47">
        <v>242369000</v>
      </c>
      <c r="I12" s="48">
        <v>250117758</v>
      </c>
      <c r="J12" s="47">
        <v>373498000</v>
      </c>
      <c r="K12" s="48">
        <v>361736639</v>
      </c>
      <c r="L12" s="47"/>
      <c r="M12" s="48"/>
      <c r="N12" s="47"/>
      <c r="O12" s="48"/>
      <c r="P12" s="47">
        <f t="shared" si="5"/>
        <v>615867000</v>
      </c>
      <c r="Q12" s="48">
        <f t="shared" si="6"/>
        <v>611854397</v>
      </c>
      <c r="R12" s="24">
        <f t="shared" si="7"/>
        <v>54.103041230520411</v>
      </c>
      <c r="S12" s="25">
        <f t="shared" si="8"/>
        <v>44.626531875437649</v>
      </c>
      <c r="T12" s="24">
        <f t="shared" si="9"/>
        <v>24.641421893029932</v>
      </c>
      <c r="U12" s="26">
        <f t="shared" si="10"/>
        <v>24.48087384708456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160237000</v>
      </c>
      <c r="C14" s="46"/>
      <c r="D14" s="46"/>
      <c r="E14" s="46">
        <f t="shared" si="4"/>
        <v>160237000</v>
      </c>
      <c r="F14" s="47">
        <v>160237000</v>
      </c>
      <c r="G14" s="48">
        <v>135853000</v>
      </c>
      <c r="H14" s="47">
        <v>18960000</v>
      </c>
      <c r="I14" s="48">
        <v>24538059</v>
      </c>
      <c r="J14" s="47">
        <v>43223000</v>
      </c>
      <c r="K14" s="48">
        <v>52470155</v>
      </c>
      <c r="L14" s="47"/>
      <c r="M14" s="48"/>
      <c r="N14" s="47"/>
      <c r="O14" s="48"/>
      <c r="P14" s="47">
        <f t="shared" si="5"/>
        <v>62183000</v>
      </c>
      <c r="Q14" s="48">
        <f t="shared" si="6"/>
        <v>77008214</v>
      </c>
      <c r="R14" s="24">
        <f t="shared" si="7"/>
        <v>127.96940928270043</v>
      </c>
      <c r="S14" s="25">
        <f t="shared" si="8"/>
        <v>113.83172564708562</v>
      </c>
      <c r="T14" s="24">
        <f t="shared" si="9"/>
        <v>38.806892290794259</v>
      </c>
      <c r="U14" s="26">
        <f t="shared" si="10"/>
        <v>48.058946435592283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592962000</v>
      </c>
      <c r="C26" s="46"/>
      <c r="D26" s="46"/>
      <c r="E26" s="46">
        <f t="shared" si="4"/>
        <v>592962000</v>
      </c>
      <c r="F26" s="47">
        <v>592962000</v>
      </c>
      <c r="G26" s="48">
        <v>409520000</v>
      </c>
      <c r="H26" s="47">
        <v>72894000</v>
      </c>
      <c r="I26" s="48">
        <v>72894369</v>
      </c>
      <c r="J26" s="47">
        <v>57344000</v>
      </c>
      <c r="K26" s="48">
        <v>46266771</v>
      </c>
      <c r="L26" s="47"/>
      <c r="M26" s="48"/>
      <c r="N26" s="47"/>
      <c r="O26" s="48"/>
      <c r="P26" s="47">
        <f t="shared" si="5"/>
        <v>130238000</v>
      </c>
      <c r="Q26" s="48">
        <f t="shared" si="6"/>
        <v>119161140</v>
      </c>
      <c r="R26" s="24">
        <f t="shared" si="7"/>
        <v>-21.332345597717232</v>
      </c>
      <c r="S26" s="25">
        <f t="shared" si="8"/>
        <v>-36.529019134523274</v>
      </c>
      <c r="T26" s="24">
        <f t="shared" si="9"/>
        <v>21.963970709758804</v>
      </c>
      <c r="U26" s="26">
        <f t="shared" si="10"/>
        <v>20.09591508393455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116664000</v>
      </c>
      <c r="C27" s="43">
        <f t="shared" si="11"/>
        <v>0</v>
      </c>
      <c r="D27" s="43">
        <f t="shared" si="11"/>
        <v>0</v>
      </c>
      <c r="E27" s="43">
        <f t="shared" si="11"/>
        <v>116664000</v>
      </c>
      <c r="F27" s="44">
        <f t="shared" si="11"/>
        <v>116664000</v>
      </c>
      <c r="G27" s="45">
        <f t="shared" si="11"/>
        <v>87813000</v>
      </c>
      <c r="H27" s="44">
        <f t="shared" si="11"/>
        <v>18709000</v>
      </c>
      <c r="I27" s="45">
        <f t="shared" si="11"/>
        <v>26358676</v>
      </c>
      <c r="J27" s="44">
        <f t="shared" si="11"/>
        <v>36885000</v>
      </c>
      <c r="K27" s="45">
        <f t="shared" si="11"/>
        <v>38328953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55594000</v>
      </c>
      <c r="Q27" s="45">
        <f t="shared" si="11"/>
        <v>64687629</v>
      </c>
      <c r="R27" s="20">
        <f t="shared" si="7"/>
        <v>97.151103746859803</v>
      </c>
      <c r="S27" s="21">
        <f t="shared" si="8"/>
        <v>45.413043507951613</v>
      </c>
      <c r="T27" s="20">
        <f t="shared" si="9"/>
        <v>47.653089213467737</v>
      </c>
      <c r="U27" s="22">
        <f t="shared" si="10"/>
        <v>55.447806521291923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70000000</v>
      </c>
      <c r="C29" s="46"/>
      <c r="D29" s="46"/>
      <c r="E29" s="46">
        <f t="shared" si="4"/>
        <v>70000000</v>
      </c>
      <c r="F29" s="47">
        <v>70000000</v>
      </c>
      <c r="G29" s="48">
        <v>56000000</v>
      </c>
      <c r="H29" s="47">
        <v>6943000</v>
      </c>
      <c r="I29" s="48">
        <v>6943381</v>
      </c>
      <c r="J29" s="47">
        <v>19633000</v>
      </c>
      <c r="K29" s="48">
        <v>19630090</v>
      </c>
      <c r="L29" s="47"/>
      <c r="M29" s="48"/>
      <c r="N29" s="47"/>
      <c r="O29" s="48"/>
      <c r="P29" s="47">
        <f t="shared" si="5"/>
        <v>26576000</v>
      </c>
      <c r="Q29" s="48">
        <f t="shared" si="6"/>
        <v>26573471</v>
      </c>
      <c r="R29" s="24">
        <f t="shared" si="7"/>
        <v>182.77401699553505</v>
      </c>
      <c r="S29" s="25">
        <f t="shared" si="8"/>
        <v>182.71659008773969</v>
      </c>
      <c r="T29" s="24">
        <f t="shared" si="9"/>
        <v>37.965714285714284</v>
      </c>
      <c r="U29" s="26">
        <f t="shared" si="10"/>
        <v>37.96210142857143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231000</v>
      </c>
      <c r="I30" s="48">
        <v>367066</v>
      </c>
      <c r="J30" s="47">
        <v>546000</v>
      </c>
      <c r="K30" s="48">
        <v>546711</v>
      </c>
      <c r="L30" s="47"/>
      <c r="M30" s="48"/>
      <c r="N30" s="47"/>
      <c r="O30" s="48"/>
      <c r="P30" s="47">
        <f t="shared" si="5"/>
        <v>777000</v>
      </c>
      <c r="Q30" s="48">
        <f t="shared" si="6"/>
        <v>913777</v>
      </c>
      <c r="R30" s="24">
        <f t="shared" si="7"/>
        <v>136.36363636363635</v>
      </c>
      <c r="S30" s="25">
        <f t="shared" si="8"/>
        <v>48.940789939683867</v>
      </c>
      <c r="T30" s="24">
        <f t="shared" si="9"/>
        <v>77.7</v>
      </c>
      <c r="U30" s="26">
        <f t="shared" si="10"/>
        <v>91.37769999999999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26664000</v>
      </c>
      <c r="C32" s="46"/>
      <c r="D32" s="46"/>
      <c r="E32" s="46">
        <f t="shared" si="4"/>
        <v>26664000</v>
      </c>
      <c r="F32" s="47">
        <v>26664000</v>
      </c>
      <c r="G32" s="48">
        <v>18663000</v>
      </c>
      <c r="H32" s="47">
        <v>6665000</v>
      </c>
      <c r="I32" s="48">
        <v>9877974</v>
      </c>
      <c r="J32" s="47">
        <v>11998000</v>
      </c>
      <c r="K32" s="48">
        <v>13005511</v>
      </c>
      <c r="L32" s="47"/>
      <c r="M32" s="48"/>
      <c r="N32" s="47"/>
      <c r="O32" s="48"/>
      <c r="P32" s="47">
        <f t="shared" si="5"/>
        <v>18663000</v>
      </c>
      <c r="Q32" s="48">
        <f t="shared" si="6"/>
        <v>22883485</v>
      </c>
      <c r="R32" s="24">
        <f t="shared" si="7"/>
        <v>80.015003750937723</v>
      </c>
      <c r="S32" s="25">
        <f t="shared" si="8"/>
        <v>31.66172536999996</v>
      </c>
      <c r="T32" s="24">
        <f t="shared" si="9"/>
        <v>69.993249324932492</v>
      </c>
      <c r="U32" s="26">
        <f t="shared" si="10"/>
        <v>85.82165091509151</v>
      </c>
      <c r="V32" s="47"/>
      <c r="W32" s="48"/>
    </row>
    <row r="33" spans="1:23" x14ac:dyDescent="0.2">
      <c r="A33" s="23" t="s">
        <v>60</v>
      </c>
      <c r="B33" s="46">
        <v>12000000</v>
      </c>
      <c r="C33" s="46"/>
      <c r="D33" s="46"/>
      <c r="E33" s="46">
        <f t="shared" si="4"/>
        <v>12000000</v>
      </c>
      <c r="F33" s="47">
        <v>12000000</v>
      </c>
      <c r="G33" s="48">
        <v>7200000</v>
      </c>
      <c r="H33" s="47">
        <v>2670000</v>
      </c>
      <c r="I33" s="48">
        <v>3676324</v>
      </c>
      <c r="J33" s="47">
        <v>4162000</v>
      </c>
      <c r="K33" s="48">
        <v>4618480</v>
      </c>
      <c r="L33" s="47"/>
      <c r="M33" s="48"/>
      <c r="N33" s="47"/>
      <c r="O33" s="48"/>
      <c r="P33" s="47">
        <f t="shared" si="5"/>
        <v>6832000</v>
      </c>
      <c r="Q33" s="48">
        <f t="shared" si="6"/>
        <v>8294804</v>
      </c>
      <c r="R33" s="24">
        <f t="shared" si="7"/>
        <v>55.880149812734082</v>
      </c>
      <c r="S33" s="25">
        <f t="shared" si="8"/>
        <v>25.627665026259926</v>
      </c>
      <c r="T33" s="24">
        <f t="shared" si="9"/>
        <v>56.933333333333337</v>
      </c>
      <c r="U33" s="26">
        <f t="shared" si="10"/>
        <v>69.123366666666669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4950000</v>
      </c>
      <c r="H35" s="47">
        <v>2200000</v>
      </c>
      <c r="I35" s="48">
        <v>5493931</v>
      </c>
      <c r="J35" s="47">
        <v>546000</v>
      </c>
      <c r="K35" s="48">
        <v>528161</v>
      </c>
      <c r="L35" s="47"/>
      <c r="M35" s="48"/>
      <c r="N35" s="47"/>
      <c r="O35" s="48"/>
      <c r="P35" s="47">
        <f t="shared" si="5"/>
        <v>2746000</v>
      </c>
      <c r="Q35" s="48">
        <f t="shared" si="6"/>
        <v>6022092</v>
      </c>
      <c r="R35" s="24">
        <f t="shared" si="7"/>
        <v>-75.181818181818187</v>
      </c>
      <c r="S35" s="25">
        <f t="shared" si="8"/>
        <v>-90.386464627968564</v>
      </c>
      <c r="T35" s="24">
        <f t="shared" si="9"/>
        <v>39.228571428571428</v>
      </c>
      <c r="U35" s="26">
        <f t="shared" si="10"/>
        <v>86.029885714285712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152431000</v>
      </c>
      <c r="C42" s="52">
        <f t="shared" si="13"/>
        <v>0</v>
      </c>
      <c r="D42" s="52">
        <f t="shared" si="13"/>
        <v>0</v>
      </c>
      <c r="E42" s="52">
        <f t="shared" si="13"/>
        <v>152431000</v>
      </c>
      <c r="F42" s="53">
        <f t="shared" si="13"/>
        <v>152431000</v>
      </c>
      <c r="G42" s="54">
        <f t="shared" si="13"/>
        <v>56000000</v>
      </c>
      <c r="H42" s="53">
        <f t="shared" si="13"/>
        <v>6943000</v>
      </c>
      <c r="I42" s="54">
        <f t="shared" si="13"/>
        <v>0</v>
      </c>
      <c r="J42" s="53">
        <f t="shared" si="13"/>
        <v>19633000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26576000</v>
      </c>
      <c r="Q42" s="54">
        <f t="shared" si="13"/>
        <v>0</v>
      </c>
      <c r="R42" s="33">
        <f t="shared" ref="R42:R64" si="14">IF(($H42      =0),0,((($J42      -$H42      )/$H42      )*100))</f>
        <v>182.77401699553505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17.43477376649107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151325000</v>
      </c>
      <c r="C43" s="43">
        <f t="shared" si="19"/>
        <v>0</v>
      </c>
      <c r="D43" s="43">
        <f t="shared" si="19"/>
        <v>0</v>
      </c>
      <c r="E43" s="43">
        <f t="shared" si="19"/>
        <v>151325000</v>
      </c>
      <c r="F43" s="44">
        <f t="shared" si="19"/>
        <v>151325000</v>
      </c>
      <c r="G43" s="45">
        <f t="shared" si="19"/>
        <v>56000000</v>
      </c>
      <c r="H43" s="44">
        <f t="shared" si="19"/>
        <v>6943000</v>
      </c>
      <c r="I43" s="45">
        <f t="shared" si="19"/>
        <v>0</v>
      </c>
      <c r="J43" s="44">
        <f t="shared" si="19"/>
        <v>19633000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26576000</v>
      </c>
      <c r="Q43" s="45">
        <f t="shared" si="19"/>
        <v>0</v>
      </c>
      <c r="R43" s="20">
        <f t="shared" si="14"/>
        <v>182.77401699553505</v>
      </c>
      <c r="S43" s="21">
        <f t="shared" si="15"/>
        <v>0</v>
      </c>
      <c r="T43" s="20">
        <f t="shared" si="16"/>
        <v>17.562200561704941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81325000</v>
      </c>
      <c r="C45" s="46"/>
      <c r="D45" s="46"/>
      <c r="E45" s="46">
        <f t="shared" si="21"/>
        <v>81325000</v>
      </c>
      <c r="F45" s="47">
        <v>81325000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70000000</v>
      </c>
      <c r="C46" s="46"/>
      <c r="D46" s="46"/>
      <c r="E46" s="46">
        <f t="shared" si="21"/>
        <v>70000000</v>
      </c>
      <c r="F46" s="47">
        <v>70000000</v>
      </c>
      <c r="G46" s="48">
        <v>56000000</v>
      </c>
      <c r="H46" s="47">
        <v>6943000</v>
      </c>
      <c r="I46" s="48"/>
      <c r="J46" s="47">
        <v>19633000</v>
      </c>
      <c r="K46" s="48"/>
      <c r="L46" s="47"/>
      <c r="M46" s="48"/>
      <c r="N46" s="47"/>
      <c r="O46" s="48"/>
      <c r="P46" s="47">
        <f t="shared" si="22"/>
        <v>26576000</v>
      </c>
      <c r="Q46" s="48">
        <f t="shared" si="23"/>
        <v>0</v>
      </c>
      <c r="R46" s="24">
        <f t="shared" si="14"/>
        <v>182.77401699553505</v>
      </c>
      <c r="S46" s="25">
        <f t="shared" si="15"/>
        <v>0</v>
      </c>
      <c r="T46" s="24">
        <f t="shared" si="16"/>
        <v>37.965714285714284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1106000</v>
      </c>
      <c r="C55" s="43">
        <f t="shared" si="24"/>
        <v>0</v>
      </c>
      <c r="D55" s="43">
        <f t="shared" si="24"/>
        <v>0</v>
      </c>
      <c r="E55" s="43">
        <f t="shared" si="24"/>
        <v>1106000</v>
      </c>
      <c r="F55" s="44">
        <f t="shared" si="24"/>
        <v>1106000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>
        <v>1106000</v>
      </c>
      <c r="C58" s="46"/>
      <c r="D58" s="46"/>
      <c r="E58" s="46">
        <f t="shared" si="21"/>
        <v>1106000</v>
      </c>
      <c r="F58" s="47">
        <v>1106000</v>
      </c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3521610000</v>
      </c>
      <c r="C60" s="43">
        <f t="shared" si="26"/>
        <v>0</v>
      </c>
      <c r="D60" s="43">
        <f t="shared" si="26"/>
        <v>0</v>
      </c>
      <c r="E60" s="43">
        <f t="shared" si="26"/>
        <v>3521610000</v>
      </c>
      <c r="F60" s="44">
        <f t="shared" si="26"/>
        <v>3521610000</v>
      </c>
      <c r="G60" s="45">
        <f t="shared" si="26"/>
        <v>2038816000</v>
      </c>
      <c r="H60" s="44">
        <f t="shared" si="26"/>
        <v>359875000</v>
      </c>
      <c r="I60" s="45">
        <f t="shared" si="26"/>
        <v>373908862</v>
      </c>
      <c r="J60" s="44">
        <f t="shared" si="26"/>
        <v>530583000</v>
      </c>
      <c r="K60" s="45">
        <f t="shared" si="26"/>
        <v>498802518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890458000</v>
      </c>
      <c r="Q60" s="45">
        <f t="shared" si="26"/>
        <v>872711380</v>
      </c>
      <c r="R60" s="20">
        <f t="shared" si="14"/>
        <v>47.435359499826326</v>
      </c>
      <c r="S60" s="21">
        <f t="shared" si="15"/>
        <v>33.402165258121109</v>
      </c>
      <c r="T60" s="20">
        <f t="shared" si="16"/>
        <v>25.285537012900349</v>
      </c>
      <c r="U60" s="22">
        <f t="shared" si="17"/>
        <v>24.781602164918887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1041825000</v>
      </c>
      <c r="C61" s="43">
        <f t="shared" si="28"/>
        <v>0</v>
      </c>
      <c r="D61" s="43">
        <f t="shared" si="28"/>
        <v>0</v>
      </c>
      <c r="E61" s="43">
        <f t="shared" si="28"/>
        <v>1041825000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170880169</v>
      </c>
      <c r="J61" s="44">
        <f t="shared" si="28"/>
        <v>0</v>
      </c>
      <c r="K61" s="45">
        <f t="shared" si="28"/>
        <v>265179558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436059727</v>
      </c>
      <c r="R61" s="20">
        <f t="shared" si="14"/>
        <v>0</v>
      </c>
      <c r="S61" s="21">
        <f t="shared" si="15"/>
        <v>55.184512955391561</v>
      </c>
      <c r="T61" s="20">
        <f t="shared" si="16"/>
        <v>0</v>
      </c>
      <c r="U61" s="22">
        <f t="shared" si="17"/>
        <v>41.855371775490127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>
        <v>1041825000</v>
      </c>
      <c r="C62" s="49"/>
      <c r="D62" s="49"/>
      <c r="E62" s="49">
        <f t="shared" si="21"/>
        <v>1041825000</v>
      </c>
      <c r="F62" s="50"/>
      <c r="G62" s="51"/>
      <c r="H62" s="50"/>
      <c r="I62" s="51">
        <v>170880169</v>
      </c>
      <c r="J62" s="50"/>
      <c r="K62" s="51">
        <v>265179558</v>
      </c>
      <c r="L62" s="50"/>
      <c r="M62" s="51"/>
      <c r="N62" s="50"/>
      <c r="O62" s="51"/>
      <c r="P62" s="50">
        <f t="shared" si="22"/>
        <v>0</v>
      </c>
      <c r="Q62" s="51">
        <f t="shared" si="23"/>
        <v>436059727</v>
      </c>
      <c r="R62" s="28">
        <f t="shared" si="14"/>
        <v>0</v>
      </c>
      <c r="S62" s="29">
        <f t="shared" si="15"/>
        <v>55.184512955391561</v>
      </c>
      <c r="T62" s="28">
        <f t="shared" si="16"/>
        <v>0</v>
      </c>
      <c r="U62" s="30">
        <f t="shared" si="17"/>
        <v>41.855371775490127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4563435000</v>
      </c>
      <c r="C64" s="55">
        <f t="shared" si="30"/>
        <v>0</v>
      </c>
      <c r="D64" s="55">
        <f t="shared" si="30"/>
        <v>0</v>
      </c>
      <c r="E64" s="55">
        <f t="shared" si="30"/>
        <v>4563435000</v>
      </c>
      <c r="F64" s="56">
        <f t="shared" si="30"/>
        <v>3521610000</v>
      </c>
      <c r="G64" s="57">
        <f t="shared" si="30"/>
        <v>2038816000</v>
      </c>
      <c r="H64" s="56">
        <f t="shared" si="30"/>
        <v>359875000</v>
      </c>
      <c r="I64" s="57">
        <f t="shared" si="30"/>
        <v>544789031</v>
      </c>
      <c r="J64" s="56">
        <f t="shared" si="30"/>
        <v>530583000</v>
      </c>
      <c r="K64" s="57">
        <f t="shared" si="30"/>
        <v>763982076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890458000</v>
      </c>
      <c r="Q64" s="57">
        <f t="shared" si="30"/>
        <v>1308771107</v>
      </c>
      <c r="R64" s="38">
        <f t="shared" si="14"/>
        <v>47.435359499826326</v>
      </c>
      <c r="S64" s="39">
        <f t="shared" si="15"/>
        <v>40.234482070546676</v>
      </c>
      <c r="T64" s="38">
        <f t="shared" si="16"/>
        <v>19.512888865514682</v>
      </c>
      <c r="U64" s="39">
        <f t="shared" si="17"/>
        <v>28.679516789436025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98</v>
      </c>
    </row>
    <row r="67" spans="1:23" x14ac:dyDescent="0.2">
      <c r="A67" s="4"/>
    </row>
    <row r="68" spans="1:23" x14ac:dyDescent="0.2">
      <c r="A68" s="4" t="s">
        <v>99</v>
      </c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</row>
    <row r="75" spans="1:23" x14ac:dyDescent="0.2">
      <c r="A75" s="5" t="s">
        <v>104</v>
      </c>
      <c r="G75" s="5" t="s">
        <v>105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106</v>
      </c>
      <c r="G77" s="5" t="s">
        <v>106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1832949000</v>
      </c>
      <c r="C8" s="40">
        <f t="shared" si="0"/>
        <v>0</v>
      </c>
      <c r="D8" s="40">
        <f t="shared" si="0"/>
        <v>0</v>
      </c>
      <c r="E8" s="40">
        <f t="shared" si="0"/>
        <v>1832949000</v>
      </c>
      <c r="F8" s="41">
        <f t="shared" si="0"/>
        <v>1832949000</v>
      </c>
      <c r="G8" s="42">
        <f t="shared" si="0"/>
        <v>958596000</v>
      </c>
      <c r="H8" s="41">
        <f t="shared" si="0"/>
        <v>111291000</v>
      </c>
      <c r="I8" s="42">
        <f t="shared" si="0"/>
        <v>42100150</v>
      </c>
      <c r="J8" s="41">
        <f t="shared" si="0"/>
        <v>254017000</v>
      </c>
      <c r="K8" s="42">
        <f t="shared" si="0"/>
        <v>237214776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365308000</v>
      </c>
      <c r="Q8" s="42">
        <f t="shared" si="0"/>
        <v>279314926</v>
      </c>
      <c r="R8" s="16">
        <f>IF(($H8       =0),0,((($J8       -$H8       )/$H8       )*100))</f>
        <v>128.24577009821098</v>
      </c>
      <c r="S8" s="17">
        <f>IF(($I8       =0),0,((($K8       -$I8       )/$I8       )*100))</f>
        <v>463.4535173865176</v>
      </c>
      <c r="T8" s="16">
        <f>IF(($E8       =0),0,(($P8       /$E8       )*100))</f>
        <v>19.930068976278118</v>
      </c>
      <c r="U8" s="18">
        <f>IF(($E8       =0),0,(($Q8       /$E8       )*100))</f>
        <v>15.238554155080147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1702903000</v>
      </c>
      <c r="C9" s="43">
        <f t="shared" si="2"/>
        <v>0</v>
      </c>
      <c r="D9" s="43">
        <f t="shared" si="2"/>
        <v>0</v>
      </c>
      <c r="E9" s="43">
        <f t="shared" si="2"/>
        <v>1702903000</v>
      </c>
      <c r="F9" s="44">
        <f t="shared" si="2"/>
        <v>1702903000</v>
      </c>
      <c r="G9" s="45">
        <f t="shared" si="2"/>
        <v>900603000</v>
      </c>
      <c r="H9" s="44">
        <f t="shared" si="2"/>
        <v>109172000</v>
      </c>
      <c r="I9" s="45">
        <f t="shared" si="2"/>
        <v>40100493</v>
      </c>
      <c r="J9" s="44">
        <f t="shared" si="2"/>
        <v>240991000</v>
      </c>
      <c r="K9" s="45">
        <f t="shared" si="2"/>
        <v>233590816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350163000</v>
      </c>
      <c r="Q9" s="45">
        <f t="shared" si="2"/>
        <v>273691309</v>
      </c>
      <c r="R9" s="20">
        <f>IF(($H9       =0),0,((($J9       -$H9       )/$H9       )*100))</f>
        <v>120.74433004799765</v>
      </c>
      <c r="S9" s="21">
        <f>IF(($I9       =0),0,((($K9       -$I9       )/$I9       )*100))</f>
        <v>482.51357657872188</v>
      </c>
      <c r="T9" s="20">
        <f>IF(($E9       =0),0,(($P9       /$E9       )*100))</f>
        <v>20.562709678707478</v>
      </c>
      <c r="U9" s="22">
        <f>IF(($E9       =0),0,(($Q9       /$E9       )*100))</f>
        <v>16.072043387086641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749530000</v>
      </c>
      <c r="C12" s="46"/>
      <c r="D12" s="46"/>
      <c r="E12" s="46">
        <f t="shared" si="4"/>
        <v>749530000</v>
      </c>
      <c r="F12" s="47">
        <v>749530000</v>
      </c>
      <c r="G12" s="48">
        <v>250000000</v>
      </c>
      <c r="H12" s="47">
        <v>73680000</v>
      </c>
      <c r="I12" s="48">
        <v>9035577</v>
      </c>
      <c r="J12" s="47">
        <v>90705000</v>
      </c>
      <c r="K12" s="48">
        <v>120146321</v>
      </c>
      <c r="L12" s="47"/>
      <c r="M12" s="48"/>
      <c r="N12" s="47"/>
      <c r="O12" s="48"/>
      <c r="P12" s="47">
        <f t="shared" si="5"/>
        <v>164385000</v>
      </c>
      <c r="Q12" s="48">
        <f t="shared" si="6"/>
        <v>129181898</v>
      </c>
      <c r="R12" s="24">
        <f t="shared" si="7"/>
        <v>23.106677524429966</v>
      </c>
      <c r="S12" s="25">
        <f t="shared" si="8"/>
        <v>1229.7028070260483</v>
      </c>
      <c r="T12" s="24">
        <f t="shared" si="9"/>
        <v>21.93174389283951</v>
      </c>
      <c r="U12" s="26">
        <f t="shared" si="10"/>
        <v>17.235053700318868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165945000</v>
      </c>
      <c r="C14" s="46"/>
      <c r="D14" s="46"/>
      <c r="E14" s="46">
        <f t="shared" si="4"/>
        <v>165945000</v>
      </c>
      <c r="F14" s="47">
        <v>165945000</v>
      </c>
      <c r="G14" s="48">
        <v>131317000</v>
      </c>
      <c r="H14" s="47">
        <v>28803000</v>
      </c>
      <c r="I14" s="48">
        <v>28803043</v>
      </c>
      <c r="J14" s="47">
        <v>23255000</v>
      </c>
      <c r="K14" s="48">
        <v>28269385</v>
      </c>
      <c r="L14" s="47"/>
      <c r="M14" s="48"/>
      <c r="N14" s="47"/>
      <c r="O14" s="48"/>
      <c r="P14" s="47">
        <f t="shared" si="5"/>
        <v>52058000</v>
      </c>
      <c r="Q14" s="48">
        <f t="shared" si="6"/>
        <v>57072428</v>
      </c>
      <c r="R14" s="24">
        <f t="shared" si="7"/>
        <v>-19.261882442801099</v>
      </c>
      <c r="S14" s="25">
        <f t="shared" si="8"/>
        <v>-1.8527834020870642</v>
      </c>
      <c r="T14" s="24">
        <f t="shared" si="9"/>
        <v>31.370634848895719</v>
      </c>
      <c r="U14" s="26">
        <f t="shared" si="10"/>
        <v>34.3923757871584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787428000</v>
      </c>
      <c r="C26" s="46"/>
      <c r="D26" s="46"/>
      <c r="E26" s="46">
        <f t="shared" si="4"/>
        <v>787428000</v>
      </c>
      <c r="F26" s="47">
        <v>787428000</v>
      </c>
      <c r="G26" s="48">
        <v>519286000</v>
      </c>
      <c r="H26" s="47">
        <v>6689000</v>
      </c>
      <c r="I26" s="48">
        <v>2261873</v>
      </c>
      <c r="J26" s="47">
        <v>127031000</v>
      </c>
      <c r="K26" s="48">
        <v>85175110</v>
      </c>
      <c r="L26" s="47"/>
      <c r="M26" s="48"/>
      <c r="N26" s="47"/>
      <c r="O26" s="48"/>
      <c r="P26" s="47">
        <f t="shared" si="5"/>
        <v>133720000</v>
      </c>
      <c r="Q26" s="48">
        <f t="shared" si="6"/>
        <v>87436983</v>
      </c>
      <c r="R26" s="24">
        <f t="shared" si="7"/>
        <v>1799.1030049334729</v>
      </c>
      <c r="S26" s="25">
        <f t="shared" si="8"/>
        <v>3665.6893203110876</v>
      </c>
      <c r="T26" s="24">
        <f t="shared" si="9"/>
        <v>16.981870088439834</v>
      </c>
      <c r="U26" s="26">
        <f t="shared" si="10"/>
        <v>11.104124186592298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130046000</v>
      </c>
      <c r="C27" s="43">
        <f t="shared" si="11"/>
        <v>0</v>
      </c>
      <c r="D27" s="43">
        <f t="shared" si="11"/>
        <v>0</v>
      </c>
      <c r="E27" s="43">
        <f t="shared" si="11"/>
        <v>130046000</v>
      </c>
      <c r="F27" s="44">
        <f t="shared" si="11"/>
        <v>130046000</v>
      </c>
      <c r="G27" s="45">
        <f t="shared" si="11"/>
        <v>57993000</v>
      </c>
      <c r="H27" s="44">
        <f t="shared" si="11"/>
        <v>2119000</v>
      </c>
      <c r="I27" s="45">
        <f t="shared" si="11"/>
        <v>1999657</v>
      </c>
      <c r="J27" s="44">
        <f t="shared" si="11"/>
        <v>13026000</v>
      </c>
      <c r="K27" s="45">
        <f t="shared" si="11"/>
        <v>3623960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15145000</v>
      </c>
      <c r="Q27" s="45">
        <f t="shared" si="11"/>
        <v>5623617</v>
      </c>
      <c r="R27" s="20">
        <f t="shared" si="7"/>
        <v>514.72392638036808</v>
      </c>
      <c r="S27" s="21">
        <f t="shared" si="8"/>
        <v>81.229080787355031</v>
      </c>
      <c r="T27" s="20">
        <f t="shared" si="9"/>
        <v>11.645879150454455</v>
      </c>
      <c r="U27" s="22">
        <f t="shared" si="10"/>
        <v>4.3243290835550496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112126000</v>
      </c>
      <c r="C29" s="46"/>
      <c r="D29" s="46"/>
      <c r="E29" s="46">
        <f t="shared" si="4"/>
        <v>112126000</v>
      </c>
      <c r="F29" s="47">
        <v>112126000</v>
      </c>
      <c r="G29" s="48">
        <v>44850000</v>
      </c>
      <c r="H29" s="47">
        <v>156000</v>
      </c>
      <c r="I29" s="48">
        <v>156282</v>
      </c>
      <c r="J29" s="47">
        <v>9496000</v>
      </c>
      <c r="K29" s="48"/>
      <c r="L29" s="47"/>
      <c r="M29" s="48"/>
      <c r="N29" s="47"/>
      <c r="O29" s="48"/>
      <c r="P29" s="47">
        <f t="shared" si="5"/>
        <v>9652000</v>
      </c>
      <c r="Q29" s="48">
        <f t="shared" si="6"/>
        <v>156282</v>
      </c>
      <c r="R29" s="24">
        <f t="shared" si="7"/>
        <v>5987.1794871794873</v>
      </c>
      <c r="S29" s="25">
        <f t="shared" si="8"/>
        <v>-100</v>
      </c>
      <c r="T29" s="24">
        <f t="shared" si="9"/>
        <v>8.6081729482903153</v>
      </c>
      <c r="U29" s="26">
        <f t="shared" si="10"/>
        <v>0.13938069671619427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236000</v>
      </c>
      <c r="I30" s="48">
        <v>178500</v>
      </c>
      <c r="J30" s="47">
        <v>272000</v>
      </c>
      <c r="K30" s="48">
        <v>272486</v>
      </c>
      <c r="L30" s="47"/>
      <c r="M30" s="48"/>
      <c r="N30" s="47"/>
      <c r="O30" s="48"/>
      <c r="P30" s="47">
        <f t="shared" si="5"/>
        <v>508000</v>
      </c>
      <c r="Q30" s="48">
        <f t="shared" si="6"/>
        <v>450986</v>
      </c>
      <c r="R30" s="24">
        <f t="shared" si="7"/>
        <v>15.254237288135593</v>
      </c>
      <c r="S30" s="25">
        <f t="shared" si="8"/>
        <v>52.653221288515404</v>
      </c>
      <c r="T30" s="24">
        <f t="shared" si="9"/>
        <v>50.8</v>
      </c>
      <c r="U30" s="26">
        <f t="shared" si="10"/>
        <v>45.098599999999998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9920000</v>
      </c>
      <c r="C32" s="46"/>
      <c r="D32" s="46"/>
      <c r="E32" s="46">
        <f t="shared" si="4"/>
        <v>9920000</v>
      </c>
      <c r="F32" s="47">
        <v>9920000</v>
      </c>
      <c r="G32" s="48">
        <v>6943000</v>
      </c>
      <c r="H32" s="47">
        <v>1665000</v>
      </c>
      <c r="I32" s="48">
        <v>1664875</v>
      </c>
      <c r="J32" s="47">
        <v>3196000</v>
      </c>
      <c r="K32" s="48">
        <v>3195964</v>
      </c>
      <c r="L32" s="47"/>
      <c r="M32" s="48"/>
      <c r="N32" s="47"/>
      <c r="O32" s="48"/>
      <c r="P32" s="47">
        <f t="shared" si="5"/>
        <v>4861000</v>
      </c>
      <c r="Q32" s="48">
        <f t="shared" si="6"/>
        <v>4860839</v>
      </c>
      <c r="R32" s="24">
        <f t="shared" si="7"/>
        <v>91.951951951951955</v>
      </c>
      <c r="S32" s="25">
        <f t="shared" si="8"/>
        <v>91.964201516630368</v>
      </c>
      <c r="T32" s="24">
        <f t="shared" si="9"/>
        <v>49.002016129032256</v>
      </c>
      <c r="U32" s="26">
        <f t="shared" si="10"/>
        <v>49.00039314516129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5200000</v>
      </c>
      <c r="H35" s="47">
        <v>62000</v>
      </c>
      <c r="I35" s="48"/>
      <c r="J35" s="47">
        <v>62000</v>
      </c>
      <c r="K35" s="48">
        <v>155510</v>
      </c>
      <c r="L35" s="47"/>
      <c r="M35" s="48"/>
      <c r="N35" s="47"/>
      <c r="O35" s="48"/>
      <c r="P35" s="47">
        <f t="shared" si="5"/>
        <v>124000</v>
      </c>
      <c r="Q35" s="48">
        <f t="shared" si="6"/>
        <v>155510</v>
      </c>
      <c r="R35" s="24">
        <f t="shared" si="7"/>
        <v>0</v>
      </c>
      <c r="S35" s="25">
        <f t="shared" si="8"/>
        <v>0</v>
      </c>
      <c r="T35" s="24">
        <f t="shared" si="9"/>
        <v>1.7714285714285714</v>
      </c>
      <c r="U35" s="26">
        <f t="shared" si="10"/>
        <v>2.2215714285714285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137416000</v>
      </c>
      <c r="C42" s="52">
        <f t="shared" si="13"/>
        <v>0</v>
      </c>
      <c r="D42" s="52">
        <f t="shared" si="13"/>
        <v>0</v>
      </c>
      <c r="E42" s="52">
        <f t="shared" si="13"/>
        <v>137416000</v>
      </c>
      <c r="F42" s="53">
        <f t="shared" si="13"/>
        <v>137416000</v>
      </c>
      <c r="G42" s="54">
        <f t="shared" si="13"/>
        <v>44850000</v>
      </c>
      <c r="H42" s="53">
        <f t="shared" si="13"/>
        <v>156000</v>
      </c>
      <c r="I42" s="54">
        <f t="shared" si="13"/>
        <v>0</v>
      </c>
      <c r="J42" s="53">
        <f t="shared" si="13"/>
        <v>9496000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9652000</v>
      </c>
      <c r="Q42" s="54">
        <f t="shared" si="13"/>
        <v>0</v>
      </c>
      <c r="R42" s="33">
        <f t="shared" ref="R42:R64" si="14">IF(($H42      =0),0,((($J42      -$H42      )/$H42      )*100))</f>
        <v>5987.1794871794873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7.0239273447051289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136156000</v>
      </c>
      <c r="C43" s="43">
        <f t="shared" si="19"/>
        <v>0</v>
      </c>
      <c r="D43" s="43">
        <f t="shared" si="19"/>
        <v>0</v>
      </c>
      <c r="E43" s="43">
        <f t="shared" si="19"/>
        <v>136156000</v>
      </c>
      <c r="F43" s="44">
        <f t="shared" si="19"/>
        <v>136156000</v>
      </c>
      <c r="G43" s="45">
        <f t="shared" si="19"/>
        <v>44850000</v>
      </c>
      <c r="H43" s="44">
        <f t="shared" si="19"/>
        <v>156000</v>
      </c>
      <c r="I43" s="45">
        <f t="shared" si="19"/>
        <v>0</v>
      </c>
      <c r="J43" s="44">
        <f t="shared" si="19"/>
        <v>9496000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9652000</v>
      </c>
      <c r="Q43" s="45">
        <f t="shared" si="19"/>
        <v>0</v>
      </c>
      <c r="R43" s="20">
        <f t="shared" si="14"/>
        <v>5987.1794871794873</v>
      </c>
      <c r="S43" s="21">
        <f t="shared" si="15"/>
        <v>0</v>
      </c>
      <c r="T43" s="20">
        <f t="shared" si="16"/>
        <v>7.088927406798085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24030000</v>
      </c>
      <c r="C45" s="46"/>
      <c r="D45" s="46"/>
      <c r="E45" s="46">
        <f t="shared" si="21"/>
        <v>24030000</v>
      </c>
      <c r="F45" s="47">
        <v>24030000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112126000</v>
      </c>
      <c r="C46" s="46"/>
      <c r="D46" s="46"/>
      <c r="E46" s="46">
        <f t="shared" si="21"/>
        <v>112126000</v>
      </c>
      <c r="F46" s="47">
        <v>112126000</v>
      </c>
      <c r="G46" s="48">
        <v>44850000</v>
      </c>
      <c r="H46" s="47">
        <v>156000</v>
      </c>
      <c r="I46" s="48"/>
      <c r="J46" s="47">
        <v>9496000</v>
      </c>
      <c r="K46" s="48"/>
      <c r="L46" s="47"/>
      <c r="M46" s="48"/>
      <c r="N46" s="47"/>
      <c r="O46" s="48"/>
      <c r="P46" s="47">
        <f t="shared" si="22"/>
        <v>9652000</v>
      </c>
      <c r="Q46" s="48">
        <f t="shared" si="23"/>
        <v>0</v>
      </c>
      <c r="R46" s="24">
        <f t="shared" si="14"/>
        <v>5987.1794871794873</v>
      </c>
      <c r="S46" s="25">
        <f t="shared" si="15"/>
        <v>0</v>
      </c>
      <c r="T46" s="24">
        <f t="shared" si="16"/>
        <v>8.6081729482903153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1260000</v>
      </c>
      <c r="C55" s="43">
        <f t="shared" si="24"/>
        <v>0</v>
      </c>
      <c r="D55" s="43">
        <f t="shared" si="24"/>
        <v>0</v>
      </c>
      <c r="E55" s="43">
        <f t="shared" si="24"/>
        <v>1260000</v>
      </c>
      <c r="F55" s="44">
        <f t="shared" si="24"/>
        <v>1260000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>
        <v>1260000</v>
      </c>
      <c r="C58" s="46"/>
      <c r="D58" s="46"/>
      <c r="E58" s="46">
        <f t="shared" si="21"/>
        <v>1260000</v>
      </c>
      <c r="F58" s="47">
        <v>1260000</v>
      </c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1970365000</v>
      </c>
      <c r="C60" s="43">
        <f t="shared" si="26"/>
        <v>0</v>
      </c>
      <c r="D60" s="43">
        <f t="shared" si="26"/>
        <v>0</v>
      </c>
      <c r="E60" s="43">
        <f t="shared" si="26"/>
        <v>1970365000</v>
      </c>
      <c r="F60" s="44">
        <f t="shared" si="26"/>
        <v>1970365000</v>
      </c>
      <c r="G60" s="45">
        <f t="shared" si="26"/>
        <v>1003446000</v>
      </c>
      <c r="H60" s="44">
        <f t="shared" si="26"/>
        <v>111447000</v>
      </c>
      <c r="I60" s="45">
        <f t="shared" si="26"/>
        <v>42100150</v>
      </c>
      <c r="J60" s="44">
        <f t="shared" si="26"/>
        <v>263513000</v>
      </c>
      <c r="K60" s="45">
        <f t="shared" si="26"/>
        <v>237214776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374960000</v>
      </c>
      <c r="Q60" s="45">
        <f t="shared" si="26"/>
        <v>279314926</v>
      </c>
      <c r="R60" s="20">
        <f t="shared" si="14"/>
        <v>136.44692095794412</v>
      </c>
      <c r="S60" s="21">
        <f t="shared" si="15"/>
        <v>463.4535173865176</v>
      </c>
      <c r="T60" s="20">
        <f t="shared" si="16"/>
        <v>19.029976679447717</v>
      </c>
      <c r="U60" s="22">
        <f t="shared" si="17"/>
        <v>14.175796159594794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1383500000</v>
      </c>
      <c r="C61" s="43">
        <f t="shared" si="28"/>
        <v>0</v>
      </c>
      <c r="D61" s="43">
        <f t="shared" si="28"/>
        <v>0</v>
      </c>
      <c r="E61" s="43">
        <f t="shared" si="28"/>
        <v>1383500000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23325065</v>
      </c>
      <c r="J61" s="44">
        <f t="shared" si="28"/>
        <v>0</v>
      </c>
      <c r="K61" s="45">
        <f t="shared" si="28"/>
        <v>190318539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213643604</v>
      </c>
      <c r="R61" s="20">
        <f t="shared" si="14"/>
        <v>0</v>
      </c>
      <c r="S61" s="21">
        <f t="shared" si="15"/>
        <v>715.94001560124264</v>
      </c>
      <c r="T61" s="20">
        <f t="shared" si="16"/>
        <v>0</v>
      </c>
      <c r="U61" s="22">
        <f t="shared" si="17"/>
        <v>15.442255439103722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>
        <v>1383500000</v>
      </c>
      <c r="C62" s="49"/>
      <c r="D62" s="49"/>
      <c r="E62" s="49">
        <f t="shared" si="21"/>
        <v>1383500000</v>
      </c>
      <c r="F62" s="50"/>
      <c r="G62" s="51"/>
      <c r="H62" s="50"/>
      <c r="I62" s="51">
        <v>23325065</v>
      </c>
      <c r="J62" s="50"/>
      <c r="K62" s="51">
        <v>190318539</v>
      </c>
      <c r="L62" s="50"/>
      <c r="M62" s="51"/>
      <c r="N62" s="50"/>
      <c r="O62" s="51"/>
      <c r="P62" s="50">
        <f t="shared" si="22"/>
        <v>0</v>
      </c>
      <c r="Q62" s="51">
        <f t="shared" si="23"/>
        <v>213643604</v>
      </c>
      <c r="R62" s="28">
        <f t="shared" si="14"/>
        <v>0</v>
      </c>
      <c r="S62" s="29">
        <f t="shared" si="15"/>
        <v>715.94001560124264</v>
      </c>
      <c r="T62" s="28">
        <f t="shared" si="16"/>
        <v>0</v>
      </c>
      <c r="U62" s="30">
        <f t="shared" si="17"/>
        <v>15.442255439103722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3353865000</v>
      </c>
      <c r="C64" s="55">
        <f t="shared" si="30"/>
        <v>0</v>
      </c>
      <c r="D64" s="55">
        <f t="shared" si="30"/>
        <v>0</v>
      </c>
      <c r="E64" s="55">
        <f t="shared" si="30"/>
        <v>3353865000</v>
      </c>
      <c r="F64" s="56">
        <f t="shared" si="30"/>
        <v>1970365000</v>
      </c>
      <c r="G64" s="57">
        <f t="shared" si="30"/>
        <v>1003446000</v>
      </c>
      <c r="H64" s="56">
        <f t="shared" si="30"/>
        <v>111447000</v>
      </c>
      <c r="I64" s="57">
        <f t="shared" si="30"/>
        <v>65425215</v>
      </c>
      <c r="J64" s="56">
        <f t="shared" si="30"/>
        <v>263513000</v>
      </c>
      <c r="K64" s="57">
        <f t="shared" si="30"/>
        <v>427533315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374960000</v>
      </c>
      <c r="Q64" s="57">
        <f t="shared" si="30"/>
        <v>492958530</v>
      </c>
      <c r="R64" s="38">
        <f t="shared" si="14"/>
        <v>136.44692095794412</v>
      </c>
      <c r="S64" s="39">
        <f t="shared" si="15"/>
        <v>553.4687199728728</v>
      </c>
      <c r="T64" s="38">
        <f t="shared" si="16"/>
        <v>11.179937176958523</v>
      </c>
      <c r="U64" s="39">
        <f t="shared" si="17"/>
        <v>14.698222200356902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98</v>
      </c>
    </row>
    <row r="67" spans="1:23" x14ac:dyDescent="0.2">
      <c r="A67" s="4"/>
    </row>
    <row r="68" spans="1:23" x14ac:dyDescent="0.2">
      <c r="A68" s="4" t="s">
        <v>99</v>
      </c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</row>
    <row r="75" spans="1:23" x14ac:dyDescent="0.2">
      <c r="A75" s="5" t="s">
        <v>104</v>
      </c>
      <c r="G75" s="5" t="s">
        <v>105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106</v>
      </c>
      <c r="G77" s="5" t="s">
        <v>106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1951821000</v>
      </c>
      <c r="C8" s="40">
        <f t="shared" si="0"/>
        <v>8015000</v>
      </c>
      <c r="D8" s="40">
        <f t="shared" si="0"/>
        <v>0</v>
      </c>
      <c r="E8" s="40">
        <f t="shared" si="0"/>
        <v>1959836000</v>
      </c>
      <c r="F8" s="41">
        <f t="shared" si="0"/>
        <v>1959836000</v>
      </c>
      <c r="G8" s="42">
        <f t="shared" si="0"/>
        <v>866410000</v>
      </c>
      <c r="H8" s="41">
        <f t="shared" si="0"/>
        <v>245622000</v>
      </c>
      <c r="I8" s="42">
        <f t="shared" si="0"/>
        <v>203831649</v>
      </c>
      <c r="J8" s="41">
        <f t="shared" si="0"/>
        <v>306374000</v>
      </c>
      <c r="K8" s="42">
        <f t="shared" si="0"/>
        <v>225894779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551996000</v>
      </c>
      <c r="Q8" s="42">
        <f t="shared" si="0"/>
        <v>429726428</v>
      </c>
      <c r="R8" s="16">
        <f>IF(($H8       =0),0,((($J8       -$H8       )/$H8       )*100))</f>
        <v>24.733940770777863</v>
      </c>
      <c r="S8" s="17">
        <f>IF(($I8       =0),0,((($K8       -$I8       )/$I8       )*100))</f>
        <v>10.82419246875641</v>
      </c>
      <c r="T8" s="16">
        <f>IF(($E8       =0),0,(($P8       /$E8       )*100))</f>
        <v>28.165417922724146</v>
      </c>
      <c r="U8" s="18">
        <f>IF(($E8       =0),0,(($Q8       /$E8       )*100))</f>
        <v>21.926652434183268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1859531000</v>
      </c>
      <c r="C9" s="43">
        <f t="shared" si="2"/>
        <v>0</v>
      </c>
      <c r="D9" s="43">
        <f t="shared" si="2"/>
        <v>0</v>
      </c>
      <c r="E9" s="43">
        <f t="shared" si="2"/>
        <v>1859531000</v>
      </c>
      <c r="F9" s="44">
        <f t="shared" si="2"/>
        <v>1859531000</v>
      </c>
      <c r="G9" s="45">
        <f t="shared" si="2"/>
        <v>792243000</v>
      </c>
      <c r="H9" s="44">
        <f t="shared" si="2"/>
        <v>232481000</v>
      </c>
      <c r="I9" s="45">
        <f t="shared" si="2"/>
        <v>191844820</v>
      </c>
      <c r="J9" s="44">
        <f t="shared" si="2"/>
        <v>297621000</v>
      </c>
      <c r="K9" s="45">
        <f t="shared" si="2"/>
        <v>206714503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530102000</v>
      </c>
      <c r="Q9" s="45">
        <f t="shared" si="2"/>
        <v>398559323</v>
      </c>
      <c r="R9" s="20">
        <f>IF(($H9       =0),0,((($J9       -$H9       )/$H9       )*100))</f>
        <v>28.019494066181753</v>
      </c>
      <c r="S9" s="21">
        <f>IF(($I9       =0),0,((($K9       -$I9       )/$I9       )*100))</f>
        <v>7.7508910587213142</v>
      </c>
      <c r="T9" s="20">
        <f>IF(($E9       =0),0,(($P9       /$E9       )*100))</f>
        <v>28.507295656808086</v>
      </c>
      <c r="U9" s="22">
        <f>IF(($E9       =0),0,(($Q9       /$E9       )*100))</f>
        <v>21.433325015823883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921411000</v>
      </c>
      <c r="C12" s="46"/>
      <c r="D12" s="46"/>
      <c r="E12" s="46">
        <f t="shared" si="4"/>
        <v>921411000</v>
      </c>
      <c r="F12" s="47">
        <v>921411000</v>
      </c>
      <c r="G12" s="48">
        <v>150000000</v>
      </c>
      <c r="H12" s="47">
        <v>111748000</v>
      </c>
      <c r="I12" s="48">
        <v>95355519</v>
      </c>
      <c r="J12" s="47">
        <v>38252000</v>
      </c>
      <c r="K12" s="48">
        <v>54644481</v>
      </c>
      <c r="L12" s="47"/>
      <c r="M12" s="48"/>
      <c r="N12" s="47"/>
      <c r="O12" s="48"/>
      <c r="P12" s="47">
        <f t="shared" si="5"/>
        <v>150000000</v>
      </c>
      <c r="Q12" s="48">
        <f t="shared" si="6"/>
        <v>150000000</v>
      </c>
      <c r="R12" s="24">
        <f t="shared" si="7"/>
        <v>-65.769409743351119</v>
      </c>
      <c r="S12" s="25">
        <f t="shared" si="8"/>
        <v>-42.693950415182577</v>
      </c>
      <c r="T12" s="24">
        <f t="shared" si="9"/>
        <v>16.279380211436589</v>
      </c>
      <c r="U12" s="26">
        <f t="shared" si="10"/>
        <v>16.279380211436589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152635000</v>
      </c>
      <c r="C14" s="46"/>
      <c r="D14" s="46"/>
      <c r="E14" s="46">
        <f t="shared" si="4"/>
        <v>152635000</v>
      </c>
      <c r="F14" s="47">
        <v>152635000</v>
      </c>
      <c r="G14" s="48">
        <v>122024000</v>
      </c>
      <c r="H14" s="47">
        <v>6167000</v>
      </c>
      <c r="I14" s="48">
        <v>4012301</v>
      </c>
      <c r="J14" s="47">
        <v>9075000</v>
      </c>
      <c r="K14" s="48">
        <v>10183022</v>
      </c>
      <c r="L14" s="47"/>
      <c r="M14" s="48"/>
      <c r="N14" s="47"/>
      <c r="O14" s="48"/>
      <c r="P14" s="47">
        <f t="shared" si="5"/>
        <v>15242000</v>
      </c>
      <c r="Q14" s="48">
        <f t="shared" si="6"/>
        <v>14195323</v>
      </c>
      <c r="R14" s="24">
        <f t="shared" si="7"/>
        <v>47.1542078806551</v>
      </c>
      <c r="S14" s="25">
        <f t="shared" si="8"/>
        <v>153.79506672106604</v>
      </c>
      <c r="T14" s="24">
        <f t="shared" si="9"/>
        <v>9.9859141088216994</v>
      </c>
      <c r="U14" s="26">
        <f t="shared" si="10"/>
        <v>9.3001755822714323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785485000</v>
      </c>
      <c r="C26" s="46"/>
      <c r="D26" s="46"/>
      <c r="E26" s="46">
        <f t="shared" si="4"/>
        <v>785485000</v>
      </c>
      <c r="F26" s="47">
        <v>785485000</v>
      </c>
      <c r="G26" s="48">
        <v>520219000</v>
      </c>
      <c r="H26" s="47">
        <v>114566000</v>
      </c>
      <c r="I26" s="48">
        <v>92477000</v>
      </c>
      <c r="J26" s="47">
        <v>250294000</v>
      </c>
      <c r="K26" s="48">
        <v>141887000</v>
      </c>
      <c r="L26" s="47"/>
      <c r="M26" s="48"/>
      <c r="N26" s="47"/>
      <c r="O26" s="48"/>
      <c r="P26" s="47">
        <f t="shared" si="5"/>
        <v>364860000</v>
      </c>
      <c r="Q26" s="48">
        <f t="shared" si="6"/>
        <v>234364000</v>
      </c>
      <c r="R26" s="24">
        <f t="shared" si="7"/>
        <v>118.47144877188695</v>
      </c>
      <c r="S26" s="25">
        <f t="shared" si="8"/>
        <v>53.429501389534693</v>
      </c>
      <c r="T26" s="24">
        <f t="shared" si="9"/>
        <v>46.450282309655819</v>
      </c>
      <c r="U26" s="26">
        <f t="shared" si="10"/>
        <v>29.836852390561248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92290000</v>
      </c>
      <c r="C27" s="43">
        <f t="shared" si="11"/>
        <v>8015000</v>
      </c>
      <c r="D27" s="43">
        <f t="shared" si="11"/>
        <v>0</v>
      </c>
      <c r="E27" s="43">
        <f t="shared" si="11"/>
        <v>100305000</v>
      </c>
      <c r="F27" s="44">
        <f t="shared" si="11"/>
        <v>100305000</v>
      </c>
      <c r="G27" s="45">
        <f t="shared" si="11"/>
        <v>74167000</v>
      </c>
      <c r="H27" s="44">
        <f t="shared" si="11"/>
        <v>13141000</v>
      </c>
      <c r="I27" s="45">
        <f t="shared" si="11"/>
        <v>11986829</v>
      </c>
      <c r="J27" s="44">
        <f t="shared" si="11"/>
        <v>8753000</v>
      </c>
      <c r="K27" s="45">
        <f t="shared" si="11"/>
        <v>19180276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21894000</v>
      </c>
      <c r="Q27" s="45">
        <f t="shared" si="11"/>
        <v>31167105</v>
      </c>
      <c r="R27" s="20">
        <f t="shared" si="7"/>
        <v>-33.391674910585188</v>
      </c>
      <c r="S27" s="21">
        <f t="shared" si="8"/>
        <v>60.011259024384181</v>
      </c>
      <c r="T27" s="20">
        <f t="shared" si="9"/>
        <v>21.827426349633615</v>
      </c>
      <c r="U27" s="22">
        <f t="shared" si="10"/>
        <v>31.072334380140571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40000000</v>
      </c>
      <c r="C29" s="46"/>
      <c r="D29" s="46"/>
      <c r="E29" s="46">
        <f t="shared" si="4"/>
        <v>40000000</v>
      </c>
      <c r="F29" s="47">
        <v>40000000</v>
      </c>
      <c r="G29" s="48">
        <v>32000000</v>
      </c>
      <c r="H29" s="47">
        <v>159000</v>
      </c>
      <c r="I29" s="48">
        <v>295964</v>
      </c>
      <c r="J29" s="47">
        <v>134000</v>
      </c>
      <c r="K29" s="48">
        <v>570950</v>
      </c>
      <c r="L29" s="47"/>
      <c r="M29" s="48"/>
      <c r="N29" s="47"/>
      <c r="O29" s="48"/>
      <c r="P29" s="47">
        <f t="shared" si="5"/>
        <v>293000</v>
      </c>
      <c r="Q29" s="48">
        <f t="shared" si="6"/>
        <v>866914</v>
      </c>
      <c r="R29" s="24">
        <f t="shared" si="7"/>
        <v>-15.723270440251572</v>
      </c>
      <c r="S29" s="25">
        <f t="shared" si="8"/>
        <v>92.911975780838205</v>
      </c>
      <c r="T29" s="24">
        <f t="shared" si="9"/>
        <v>0.73250000000000004</v>
      </c>
      <c r="U29" s="26">
        <f t="shared" si="10"/>
        <v>2.1672850000000001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564000</v>
      </c>
      <c r="I30" s="48">
        <v>103845</v>
      </c>
      <c r="J30" s="47">
        <v>188000</v>
      </c>
      <c r="K30" s="48">
        <v>183150</v>
      </c>
      <c r="L30" s="47"/>
      <c r="M30" s="48"/>
      <c r="N30" s="47"/>
      <c r="O30" s="48"/>
      <c r="P30" s="47">
        <f t="shared" si="5"/>
        <v>752000</v>
      </c>
      <c r="Q30" s="48">
        <f t="shared" si="6"/>
        <v>286995</v>
      </c>
      <c r="R30" s="24">
        <f t="shared" si="7"/>
        <v>-66.666666666666657</v>
      </c>
      <c r="S30" s="25">
        <f t="shared" si="8"/>
        <v>76.368626318070199</v>
      </c>
      <c r="T30" s="24">
        <f t="shared" si="9"/>
        <v>75.2</v>
      </c>
      <c r="U30" s="26">
        <f t="shared" si="10"/>
        <v>28.6995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18790000</v>
      </c>
      <c r="C32" s="46"/>
      <c r="D32" s="46"/>
      <c r="E32" s="46">
        <f t="shared" si="4"/>
        <v>18790000</v>
      </c>
      <c r="F32" s="47">
        <v>18790000</v>
      </c>
      <c r="G32" s="48">
        <v>13152000</v>
      </c>
      <c r="H32" s="47">
        <v>4697000</v>
      </c>
      <c r="I32" s="48"/>
      <c r="J32" s="47"/>
      <c r="K32" s="48">
        <v>14091000</v>
      </c>
      <c r="L32" s="47"/>
      <c r="M32" s="48"/>
      <c r="N32" s="47"/>
      <c r="O32" s="48"/>
      <c r="P32" s="47">
        <f t="shared" si="5"/>
        <v>4697000</v>
      </c>
      <c r="Q32" s="48">
        <f t="shared" si="6"/>
        <v>14091000</v>
      </c>
      <c r="R32" s="24">
        <f t="shared" si="7"/>
        <v>-100</v>
      </c>
      <c r="S32" s="25">
        <f t="shared" si="8"/>
        <v>0</v>
      </c>
      <c r="T32" s="24">
        <f t="shared" si="9"/>
        <v>24.997339010111759</v>
      </c>
      <c r="U32" s="26">
        <f t="shared" si="10"/>
        <v>74.99201703033529</v>
      </c>
      <c r="V32" s="47"/>
      <c r="W32" s="48"/>
    </row>
    <row r="33" spans="1:23" x14ac:dyDescent="0.2">
      <c r="A33" s="23" t="s">
        <v>60</v>
      </c>
      <c r="B33" s="46">
        <v>25500000</v>
      </c>
      <c r="C33" s="46"/>
      <c r="D33" s="46"/>
      <c r="E33" s="46">
        <f t="shared" si="4"/>
        <v>25500000</v>
      </c>
      <c r="F33" s="47">
        <v>25500000</v>
      </c>
      <c r="G33" s="48">
        <v>15300000</v>
      </c>
      <c r="H33" s="47">
        <v>7721000</v>
      </c>
      <c r="I33" s="48">
        <v>11587020</v>
      </c>
      <c r="J33" s="47">
        <v>6553000</v>
      </c>
      <c r="K33" s="48">
        <v>2591580</v>
      </c>
      <c r="L33" s="47"/>
      <c r="M33" s="48"/>
      <c r="N33" s="47"/>
      <c r="O33" s="48"/>
      <c r="P33" s="47">
        <f t="shared" si="5"/>
        <v>14274000</v>
      </c>
      <c r="Q33" s="48">
        <f t="shared" si="6"/>
        <v>14178600</v>
      </c>
      <c r="R33" s="24">
        <f t="shared" si="7"/>
        <v>-15.127574148426371</v>
      </c>
      <c r="S33" s="25">
        <f t="shared" si="8"/>
        <v>-77.633766058917658</v>
      </c>
      <c r="T33" s="24">
        <f t="shared" si="9"/>
        <v>55.976470588235294</v>
      </c>
      <c r="U33" s="26">
        <f t="shared" si="10"/>
        <v>55.60235294117647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4700000</v>
      </c>
      <c r="H35" s="47"/>
      <c r="I35" s="48"/>
      <c r="J35" s="47">
        <v>1878000</v>
      </c>
      <c r="K35" s="48">
        <v>1743596</v>
      </c>
      <c r="L35" s="47"/>
      <c r="M35" s="48"/>
      <c r="N35" s="47"/>
      <c r="O35" s="48"/>
      <c r="P35" s="47">
        <f t="shared" si="5"/>
        <v>1878000</v>
      </c>
      <c r="Q35" s="48">
        <f t="shared" si="6"/>
        <v>1743596</v>
      </c>
      <c r="R35" s="24">
        <f t="shared" si="7"/>
        <v>0</v>
      </c>
      <c r="S35" s="25">
        <f t="shared" si="8"/>
        <v>0</v>
      </c>
      <c r="T35" s="24">
        <f t="shared" si="9"/>
        <v>26.828571428571429</v>
      </c>
      <c r="U35" s="26">
        <f t="shared" si="10"/>
        <v>24.908514285714286</v>
      </c>
      <c r="V35" s="47"/>
      <c r="W35" s="48"/>
    </row>
    <row r="36" spans="1:23" x14ac:dyDescent="0.2">
      <c r="A36" s="23" t="s">
        <v>63</v>
      </c>
      <c r="B36" s="46"/>
      <c r="C36" s="46">
        <v>8015000</v>
      </c>
      <c r="D36" s="46"/>
      <c r="E36" s="46">
        <f t="shared" si="4"/>
        <v>8015000</v>
      </c>
      <c r="F36" s="47">
        <v>8015000</v>
      </c>
      <c r="G36" s="48">
        <v>8015000</v>
      </c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51010000</v>
      </c>
      <c r="C42" s="52">
        <f t="shared" si="13"/>
        <v>0</v>
      </c>
      <c r="D42" s="52">
        <f t="shared" si="13"/>
        <v>0</v>
      </c>
      <c r="E42" s="52">
        <f t="shared" si="13"/>
        <v>51010000</v>
      </c>
      <c r="F42" s="53">
        <f t="shared" si="13"/>
        <v>51010000</v>
      </c>
      <c r="G42" s="54">
        <f t="shared" si="13"/>
        <v>32000000</v>
      </c>
      <c r="H42" s="53">
        <f t="shared" si="13"/>
        <v>159000</v>
      </c>
      <c r="I42" s="54">
        <f t="shared" si="13"/>
        <v>0</v>
      </c>
      <c r="J42" s="53">
        <f t="shared" si="13"/>
        <v>134000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293000</v>
      </c>
      <c r="Q42" s="54">
        <f t="shared" si="13"/>
        <v>0</v>
      </c>
      <c r="R42" s="33">
        <f t="shared" ref="R42:R64" si="14">IF(($H42      =0),0,((($J42      -$H42      )/$H42      )*100))</f>
        <v>-15.723270440251572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0.57439717702411297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40300000</v>
      </c>
      <c r="C43" s="43">
        <f t="shared" si="19"/>
        <v>0</v>
      </c>
      <c r="D43" s="43">
        <f t="shared" si="19"/>
        <v>0</v>
      </c>
      <c r="E43" s="43">
        <f t="shared" si="19"/>
        <v>40300000</v>
      </c>
      <c r="F43" s="44">
        <f t="shared" si="19"/>
        <v>40300000</v>
      </c>
      <c r="G43" s="45">
        <f t="shared" si="19"/>
        <v>32000000</v>
      </c>
      <c r="H43" s="44">
        <f t="shared" si="19"/>
        <v>159000</v>
      </c>
      <c r="I43" s="45">
        <f t="shared" si="19"/>
        <v>0</v>
      </c>
      <c r="J43" s="44">
        <f t="shared" si="19"/>
        <v>134000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293000</v>
      </c>
      <c r="Q43" s="45">
        <f t="shared" si="19"/>
        <v>0</v>
      </c>
      <c r="R43" s="20">
        <f t="shared" si="14"/>
        <v>-15.723270440251572</v>
      </c>
      <c r="S43" s="21">
        <f t="shared" si="15"/>
        <v>0</v>
      </c>
      <c r="T43" s="20">
        <f t="shared" si="16"/>
        <v>0.72704714640198509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300000</v>
      </c>
      <c r="C45" s="46"/>
      <c r="D45" s="46"/>
      <c r="E45" s="46">
        <f t="shared" si="21"/>
        <v>300000</v>
      </c>
      <c r="F45" s="47">
        <v>300000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40000000</v>
      </c>
      <c r="C46" s="46"/>
      <c r="D46" s="46"/>
      <c r="E46" s="46">
        <f t="shared" si="21"/>
        <v>40000000</v>
      </c>
      <c r="F46" s="47">
        <v>40000000</v>
      </c>
      <c r="G46" s="48">
        <v>32000000</v>
      </c>
      <c r="H46" s="47">
        <v>159000</v>
      </c>
      <c r="I46" s="48"/>
      <c r="J46" s="47">
        <v>134000</v>
      </c>
      <c r="K46" s="48"/>
      <c r="L46" s="47"/>
      <c r="M46" s="48"/>
      <c r="N46" s="47"/>
      <c r="O46" s="48"/>
      <c r="P46" s="47">
        <f t="shared" si="22"/>
        <v>293000</v>
      </c>
      <c r="Q46" s="48">
        <f t="shared" si="23"/>
        <v>0</v>
      </c>
      <c r="R46" s="24">
        <f t="shared" si="14"/>
        <v>-15.723270440251572</v>
      </c>
      <c r="S46" s="25">
        <f t="shared" si="15"/>
        <v>0</v>
      </c>
      <c r="T46" s="24">
        <f t="shared" si="16"/>
        <v>0.73250000000000004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10710000</v>
      </c>
      <c r="C55" s="43">
        <f t="shared" si="24"/>
        <v>0</v>
      </c>
      <c r="D55" s="43">
        <f t="shared" si="24"/>
        <v>0</v>
      </c>
      <c r="E55" s="43">
        <f t="shared" si="24"/>
        <v>10710000</v>
      </c>
      <c r="F55" s="44">
        <f t="shared" si="24"/>
        <v>10710000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>
        <v>10710000</v>
      </c>
      <c r="C58" s="46"/>
      <c r="D58" s="46"/>
      <c r="E58" s="46">
        <f t="shared" si="21"/>
        <v>10710000</v>
      </c>
      <c r="F58" s="47">
        <v>10710000</v>
      </c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2002831000</v>
      </c>
      <c r="C60" s="43">
        <f t="shared" si="26"/>
        <v>8015000</v>
      </c>
      <c r="D60" s="43">
        <f t="shared" si="26"/>
        <v>0</v>
      </c>
      <c r="E60" s="43">
        <f t="shared" si="26"/>
        <v>2010846000</v>
      </c>
      <c r="F60" s="44">
        <f t="shared" si="26"/>
        <v>2010846000</v>
      </c>
      <c r="G60" s="45">
        <f t="shared" si="26"/>
        <v>898410000</v>
      </c>
      <c r="H60" s="44">
        <f t="shared" si="26"/>
        <v>245781000</v>
      </c>
      <c r="I60" s="45">
        <f t="shared" si="26"/>
        <v>203831649</v>
      </c>
      <c r="J60" s="44">
        <f t="shared" si="26"/>
        <v>306508000</v>
      </c>
      <c r="K60" s="45">
        <f t="shared" si="26"/>
        <v>225894779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552289000</v>
      </c>
      <c r="Q60" s="45">
        <f t="shared" si="26"/>
        <v>429726428</v>
      </c>
      <c r="R60" s="20">
        <f t="shared" si="14"/>
        <v>24.707768297793564</v>
      </c>
      <c r="S60" s="21">
        <f t="shared" si="15"/>
        <v>10.82419246875641</v>
      </c>
      <c r="T60" s="20">
        <f t="shared" si="16"/>
        <v>27.465504568723809</v>
      </c>
      <c r="U60" s="22">
        <f t="shared" si="17"/>
        <v>21.370429560493445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1498083000</v>
      </c>
      <c r="C61" s="43">
        <f t="shared" si="28"/>
        <v>0</v>
      </c>
      <c r="D61" s="43">
        <f t="shared" si="28"/>
        <v>0</v>
      </c>
      <c r="E61" s="43">
        <f t="shared" si="28"/>
        <v>1498083000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151985000</v>
      </c>
      <c r="J61" s="44">
        <f t="shared" si="28"/>
        <v>0</v>
      </c>
      <c r="K61" s="45">
        <f t="shared" si="28"/>
        <v>320783000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472768000</v>
      </c>
      <c r="R61" s="20">
        <f t="shared" si="14"/>
        <v>0</v>
      </c>
      <c r="S61" s="21">
        <f t="shared" si="15"/>
        <v>111.06227588248841</v>
      </c>
      <c r="T61" s="20">
        <f t="shared" si="16"/>
        <v>0</v>
      </c>
      <c r="U61" s="22">
        <f t="shared" si="17"/>
        <v>31.558198043766598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>
        <v>1498083000</v>
      </c>
      <c r="C62" s="49"/>
      <c r="D62" s="49"/>
      <c r="E62" s="49">
        <f t="shared" si="21"/>
        <v>1498083000</v>
      </c>
      <c r="F62" s="50"/>
      <c r="G62" s="51"/>
      <c r="H62" s="50"/>
      <c r="I62" s="51">
        <v>151985000</v>
      </c>
      <c r="J62" s="50"/>
      <c r="K62" s="51">
        <v>320783000</v>
      </c>
      <c r="L62" s="50"/>
      <c r="M62" s="51"/>
      <c r="N62" s="50"/>
      <c r="O62" s="51"/>
      <c r="P62" s="50">
        <f t="shared" si="22"/>
        <v>0</v>
      </c>
      <c r="Q62" s="51">
        <f t="shared" si="23"/>
        <v>472768000</v>
      </c>
      <c r="R62" s="28">
        <f t="shared" si="14"/>
        <v>0</v>
      </c>
      <c r="S62" s="29">
        <f t="shared" si="15"/>
        <v>111.06227588248841</v>
      </c>
      <c r="T62" s="28">
        <f t="shared" si="16"/>
        <v>0</v>
      </c>
      <c r="U62" s="30">
        <f t="shared" si="17"/>
        <v>31.558198043766598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3500914000</v>
      </c>
      <c r="C64" s="55">
        <f t="shared" si="30"/>
        <v>8015000</v>
      </c>
      <c r="D64" s="55">
        <f t="shared" si="30"/>
        <v>0</v>
      </c>
      <c r="E64" s="55">
        <f t="shared" si="30"/>
        <v>3508929000</v>
      </c>
      <c r="F64" s="56">
        <f t="shared" si="30"/>
        <v>2010846000</v>
      </c>
      <c r="G64" s="57">
        <f t="shared" si="30"/>
        <v>898410000</v>
      </c>
      <c r="H64" s="56">
        <f t="shared" si="30"/>
        <v>245781000</v>
      </c>
      <c r="I64" s="57">
        <f t="shared" si="30"/>
        <v>355816649</v>
      </c>
      <c r="J64" s="56">
        <f t="shared" si="30"/>
        <v>306508000</v>
      </c>
      <c r="K64" s="57">
        <f t="shared" si="30"/>
        <v>546677779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552289000</v>
      </c>
      <c r="Q64" s="57">
        <f t="shared" si="30"/>
        <v>902494428</v>
      </c>
      <c r="R64" s="38">
        <f t="shared" si="14"/>
        <v>24.707768297793564</v>
      </c>
      <c r="S64" s="39">
        <f t="shared" si="15"/>
        <v>53.640303379957921</v>
      </c>
      <c r="T64" s="38">
        <f t="shared" si="16"/>
        <v>15.739531919853608</v>
      </c>
      <c r="U64" s="39">
        <f t="shared" si="17"/>
        <v>25.719939844892842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98</v>
      </c>
    </row>
    <row r="67" spans="1:23" x14ac:dyDescent="0.2">
      <c r="A67" s="4"/>
    </row>
    <row r="68" spans="1:23" x14ac:dyDescent="0.2">
      <c r="A68" s="4" t="s">
        <v>99</v>
      </c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</row>
    <row r="75" spans="1:23" x14ac:dyDescent="0.2">
      <c r="A75" s="5" t="s">
        <v>104</v>
      </c>
      <c r="G75" s="5" t="s">
        <v>105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106</v>
      </c>
      <c r="G77" s="5" t="s">
        <v>106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2044109000</v>
      </c>
      <c r="C8" s="40">
        <f t="shared" si="0"/>
        <v>0</v>
      </c>
      <c r="D8" s="40">
        <f t="shared" si="0"/>
        <v>0</v>
      </c>
      <c r="E8" s="40">
        <f t="shared" si="0"/>
        <v>2044109000</v>
      </c>
      <c r="F8" s="41">
        <f t="shared" si="0"/>
        <v>2044109000</v>
      </c>
      <c r="G8" s="42">
        <f t="shared" si="0"/>
        <v>910630000</v>
      </c>
      <c r="H8" s="41">
        <f t="shared" si="0"/>
        <v>179788000</v>
      </c>
      <c r="I8" s="42">
        <f t="shared" si="0"/>
        <v>108925980</v>
      </c>
      <c r="J8" s="41">
        <f t="shared" si="0"/>
        <v>314008000</v>
      </c>
      <c r="K8" s="42">
        <f t="shared" si="0"/>
        <v>154241996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493796000</v>
      </c>
      <c r="Q8" s="42">
        <f t="shared" si="0"/>
        <v>263167976</v>
      </c>
      <c r="R8" s="16">
        <f>IF(($H8       =0),0,((($J8       -$H8       )/$H8       )*100))</f>
        <v>74.654593187531987</v>
      </c>
      <c r="S8" s="17">
        <f>IF(($I8       =0),0,((($K8       -$I8       )/$I8       )*100))</f>
        <v>41.602578191171659</v>
      </c>
      <c r="T8" s="16">
        <f>IF(($E8       =0),0,(($P8       /$E8       )*100))</f>
        <v>24.157028808150642</v>
      </c>
      <c r="U8" s="18">
        <f>IF(($E8       =0),0,(($Q8       /$E8       )*100))</f>
        <v>12.874459043035378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1985908000</v>
      </c>
      <c r="C9" s="43">
        <f t="shared" si="2"/>
        <v>0</v>
      </c>
      <c r="D9" s="43">
        <f t="shared" si="2"/>
        <v>0</v>
      </c>
      <c r="E9" s="43">
        <f t="shared" si="2"/>
        <v>1985908000</v>
      </c>
      <c r="F9" s="44">
        <f t="shared" si="2"/>
        <v>1985908000</v>
      </c>
      <c r="G9" s="45">
        <f t="shared" si="2"/>
        <v>866567000</v>
      </c>
      <c r="H9" s="44">
        <f t="shared" si="2"/>
        <v>175577000</v>
      </c>
      <c r="I9" s="45">
        <f t="shared" si="2"/>
        <v>105824596</v>
      </c>
      <c r="J9" s="44">
        <f t="shared" si="2"/>
        <v>300843000</v>
      </c>
      <c r="K9" s="45">
        <f t="shared" si="2"/>
        <v>150899219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476420000</v>
      </c>
      <c r="Q9" s="45">
        <f t="shared" si="2"/>
        <v>256723815</v>
      </c>
      <c r="R9" s="20">
        <f>IF(($H9       =0),0,((($J9       -$H9       )/$H9       )*100))</f>
        <v>71.345335664694119</v>
      </c>
      <c r="S9" s="21">
        <f>IF(($I9       =0),0,((($K9       -$I9       )/$I9       )*100))</f>
        <v>42.593711390119552</v>
      </c>
      <c r="T9" s="20">
        <f>IF(($E9       =0),0,(($P9       /$E9       )*100))</f>
        <v>23.990033777999788</v>
      </c>
      <c r="U9" s="22">
        <f>IF(($E9       =0),0,(($Q9       /$E9       )*100))</f>
        <v>12.927276339085195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1135471000</v>
      </c>
      <c r="C12" s="46"/>
      <c r="D12" s="46"/>
      <c r="E12" s="46">
        <f t="shared" si="4"/>
        <v>1135471000</v>
      </c>
      <c r="F12" s="47">
        <v>1135471000</v>
      </c>
      <c r="G12" s="48">
        <v>300000000</v>
      </c>
      <c r="H12" s="47">
        <v>47954000</v>
      </c>
      <c r="I12" s="48">
        <v>38860000</v>
      </c>
      <c r="J12" s="47">
        <v>42118000</v>
      </c>
      <c r="K12" s="48">
        <v>42118000</v>
      </c>
      <c r="L12" s="47"/>
      <c r="M12" s="48"/>
      <c r="N12" s="47"/>
      <c r="O12" s="48"/>
      <c r="P12" s="47">
        <f t="shared" si="5"/>
        <v>90072000</v>
      </c>
      <c r="Q12" s="48">
        <f t="shared" si="6"/>
        <v>80978000</v>
      </c>
      <c r="R12" s="24">
        <f t="shared" si="7"/>
        <v>-12.169996246402803</v>
      </c>
      <c r="S12" s="25">
        <f t="shared" si="8"/>
        <v>8.3839423571796186</v>
      </c>
      <c r="T12" s="24">
        <f t="shared" si="9"/>
        <v>7.9325671901792294</v>
      </c>
      <c r="U12" s="26">
        <f t="shared" si="10"/>
        <v>7.1316660663284219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110723000</v>
      </c>
      <c r="C14" s="46"/>
      <c r="D14" s="46"/>
      <c r="E14" s="46">
        <f t="shared" si="4"/>
        <v>110723000</v>
      </c>
      <c r="F14" s="47">
        <v>110723000</v>
      </c>
      <c r="G14" s="48">
        <v>82499000</v>
      </c>
      <c r="H14" s="47">
        <v>27829000</v>
      </c>
      <c r="I14" s="48">
        <v>495000</v>
      </c>
      <c r="J14" s="47">
        <v>27711000</v>
      </c>
      <c r="K14" s="48">
        <v>23071000</v>
      </c>
      <c r="L14" s="47"/>
      <c r="M14" s="48"/>
      <c r="N14" s="47"/>
      <c r="O14" s="48"/>
      <c r="P14" s="47">
        <f t="shared" si="5"/>
        <v>55540000</v>
      </c>
      <c r="Q14" s="48">
        <f t="shared" si="6"/>
        <v>23566000</v>
      </c>
      <c r="R14" s="24">
        <f t="shared" si="7"/>
        <v>-0.42401811060404609</v>
      </c>
      <c r="S14" s="25">
        <f t="shared" si="8"/>
        <v>4560.8080808080804</v>
      </c>
      <c r="T14" s="24">
        <f t="shared" si="9"/>
        <v>50.161213117419145</v>
      </c>
      <c r="U14" s="26">
        <f t="shared" si="10"/>
        <v>21.28374411820489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739714000</v>
      </c>
      <c r="C26" s="46"/>
      <c r="D26" s="46"/>
      <c r="E26" s="46">
        <f t="shared" si="4"/>
        <v>739714000</v>
      </c>
      <c r="F26" s="47">
        <v>739714000</v>
      </c>
      <c r="G26" s="48">
        <v>484068000</v>
      </c>
      <c r="H26" s="47">
        <v>99794000</v>
      </c>
      <c r="I26" s="48">
        <v>66469596</v>
      </c>
      <c r="J26" s="47">
        <v>231014000</v>
      </c>
      <c r="K26" s="48">
        <v>85710219</v>
      </c>
      <c r="L26" s="47"/>
      <c r="M26" s="48"/>
      <c r="N26" s="47"/>
      <c r="O26" s="48"/>
      <c r="P26" s="47">
        <f t="shared" si="5"/>
        <v>330808000</v>
      </c>
      <c r="Q26" s="48">
        <f t="shared" si="6"/>
        <v>152179815</v>
      </c>
      <c r="R26" s="24">
        <f t="shared" si="7"/>
        <v>131.490871194661</v>
      </c>
      <c r="S26" s="25">
        <f t="shared" si="8"/>
        <v>28.946502096988823</v>
      </c>
      <c r="T26" s="24">
        <f t="shared" si="9"/>
        <v>44.721067872177628</v>
      </c>
      <c r="U26" s="26">
        <f t="shared" si="10"/>
        <v>20.572790970564299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58201000</v>
      </c>
      <c r="C27" s="43">
        <f t="shared" si="11"/>
        <v>0</v>
      </c>
      <c r="D27" s="43">
        <f t="shared" si="11"/>
        <v>0</v>
      </c>
      <c r="E27" s="43">
        <f t="shared" si="11"/>
        <v>58201000</v>
      </c>
      <c r="F27" s="44">
        <f t="shared" si="11"/>
        <v>58201000</v>
      </c>
      <c r="G27" s="45">
        <f t="shared" si="11"/>
        <v>44063000</v>
      </c>
      <c r="H27" s="44">
        <f t="shared" si="11"/>
        <v>4211000</v>
      </c>
      <c r="I27" s="45">
        <f t="shared" si="11"/>
        <v>3101384</v>
      </c>
      <c r="J27" s="44">
        <f t="shared" si="11"/>
        <v>13165000</v>
      </c>
      <c r="K27" s="45">
        <f t="shared" si="11"/>
        <v>3342777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17376000</v>
      </c>
      <c r="Q27" s="45">
        <f t="shared" si="11"/>
        <v>6444161</v>
      </c>
      <c r="R27" s="20">
        <f t="shared" si="7"/>
        <v>212.63357872239374</v>
      </c>
      <c r="S27" s="21">
        <f t="shared" si="8"/>
        <v>7.7833960580179689</v>
      </c>
      <c r="T27" s="20">
        <f t="shared" si="9"/>
        <v>29.855157127884404</v>
      </c>
      <c r="U27" s="22">
        <f t="shared" si="10"/>
        <v>11.072251335887699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39234000</v>
      </c>
      <c r="C29" s="46"/>
      <c r="D29" s="46"/>
      <c r="E29" s="46">
        <f t="shared" si="4"/>
        <v>39234000</v>
      </c>
      <c r="F29" s="47">
        <v>39234000</v>
      </c>
      <c r="G29" s="48">
        <v>31387000</v>
      </c>
      <c r="H29" s="47">
        <v>782000</v>
      </c>
      <c r="I29" s="48"/>
      <c r="J29" s="47">
        <v>6418000</v>
      </c>
      <c r="K29" s="48"/>
      <c r="L29" s="47"/>
      <c r="M29" s="48"/>
      <c r="N29" s="47"/>
      <c r="O29" s="48"/>
      <c r="P29" s="47">
        <f t="shared" si="5"/>
        <v>7200000</v>
      </c>
      <c r="Q29" s="48">
        <f t="shared" si="6"/>
        <v>0</v>
      </c>
      <c r="R29" s="24">
        <f t="shared" si="7"/>
        <v>720.71611253196932</v>
      </c>
      <c r="S29" s="25">
        <f t="shared" si="8"/>
        <v>0</v>
      </c>
      <c r="T29" s="24">
        <f t="shared" si="9"/>
        <v>18.351429882244989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166000</v>
      </c>
      <c r="I30" s="48">
        <v>249967</v>
      </c>
      <c r="J30" s="47">
        <v>249000</v>
      </c>
      <c r="K30" s="48">
        <v>250011</v>
      </c>
      <c r="L30" s="47"/>
      <c r="M30" s="48"/>
      <c r="N30" s="47"/>
      <c r="O30" s="48"/>
      <c r="P30" s="47">
        <f t="shared" si="5"/>
        <v>415000</v>
      </c>
      <c r="Q30" s="48">
        <f t="shared" si="6"/>
        <v>499978</v>
      </c>
      <c r="R30" s="24">
        <f t="shared" si="7"/>
        <v>50</v>
      </c>
      <c r="S30" s="25">
        <f t="shared" si="8"/>
        <v>1.7602323506702884E-2</v>
      </c>
      <c r="T30" s="24">
        <f t="shared" si="9"/>
        <v>41.5</v>
      </c>
      <c r="U30" s="26">
        <f t="shared" si="10"/>
        <v>49.997799999999998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4967000</v>
      </c>
      <c r="C32" s="46"/>
      <c r="D32" s="46"/>
      <c r="E32" s="46">
        <f t="shared" si="4"/>
        <v>4967000</v>
      </c>
      <c r="F32" s="47">
        <v>4967000</v>
      </c>
      <c r="G32" s="48">
        <v>3476000</v>
      </c>
      <c r="H32" s="47">
        <v>1241000</v>
      </c>
      <c r="I32" s="48">
        <v>827834</v>
      </c>
      <c r="J32" s="47">
        <v>1242000</v>
      </c>
      <c r="K32" s="48">
        <v>2069835</v>
      </c>
      <c r="L32" s="47"/>
      <c r="M32" s="48"/>
      <c r="N32" s="47"/>
      <c r="O32" s="48"/>
      <c r="P32" s="47">
        <f t="shared" si="5"/>
        <v>2483000</v>
      </c>
      <c r="Q32" s="48">
        <f t="shared" si="6"/>
        <v>2897669</v>
      </c>
      <c r="R32" s="24">
        <f t="shared" si="7"/>
        <v>8.0580177276390011E-2</v>
      </c>
      <c r="S32" s="25">
        <f t="shared" si="8"/>
        <v>150.03019929116223</v>
      </c>
      <c r="T32" s="24">
        <f t="shared" si="9"/>
        <v>49.989933561505936</v>
      </c>
      <c r="U32" s="26">
        <f t="shared" si="10"/>
        <v>58.338413529293334</v>
      </c>
      <c r="V32" s="47"/>
      <c r="W32" s="48"/>
    </row>
    <row r="33" spans="1:23" x14ac:dyDescent="0.2">
      <c r="A33" s="23" t="s">
        <v>60</v>
      </c>
      <c r="B33" s="46">
        <v>6000000</v>
      </c>
      <c r="C33" s="46"/>
      <c r="D33" s="46"/>
      <c r="E33" s="46">
        <f t="shared" si="4"/>
        <v>6000000</v>
      </c>
      <c r="F33" s="47">
        <v>6000000</v>
      </c>
      <c r="G33" s="48">
        <v>3000000</v>
      </c>
      <c r="H33" s="47">
        <v>2022000</v>
      </c>
      <c r="I33" s="48">
        <v>2023583</v>
      </c>
      <c r="J33" s="47">
        <v>978000</v>
      </c>
      <c r="K33" s="48">
        <v>1022931</v>
      </c>
      <c r="L33" s="47"/>
      <c r="M33" s="48"/>
      <c r="N33" s="47"/>
      <c r="O33" s="48"/>
      <c r="P33" s="47">
        <f t="shared" si="5"/>
        <v>3000000</v>
      </c>
      <c r="Q33" s="48">
        <f t="shared" si="6"/>
        <v>3046514</v>
      </c>
      <c r="R33" s="24">
        <f t="shared" si="7"/>
        <v>-51.632047477744806</v>
      </c>
      <c r="S33" s="25">
        <f t="shared" si="8"/>
        <v>-49.449516031712065</v>
      </c>
      <c r="T33" s="24">
        <f t="shared" si="9"/>
        <v>50</v>
      </c>
      <c r="U33" s="26">
        <f t="shared" si="10"/>
        <v>50.775233333333333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5200000</v>
      </c>
      <c r="H35" s="47"/>
      <c r="I35" s="48"/>
      <c r="J35" s="47">
        <v>4278000</v>
      </c>
      <c r="K35" s="48"/>
      <c r="L35" s="47"/>
      <c r="M35" s="48"/>
      <c r="N35" s="47"/>
      <c r="O35" s="48"/>
      <c r="P35" s="47">
        <f t="shared" si="5"/>
        <v>4278000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61.114285714285707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64313000</v>
      </c>
      <c r="C42" s="52">
        <f t="shared" si="13"/>
        <v>0</v>
      </c>
      <c r="D42" s="52">
        <f t="shared" si="13"/>
        <v>0</v>
      </c>
      <c r="E42" s="52">
        <f t="shared" si="13"/>
        <v>64313000</v>
      </c>
      <c r="F42" s="53">
        <f t="shared" si="13"/>
        <v>64313000</v>
      </c>
      <c r="G42" s="54">
        <f t="shared" si="13"/>
        <v>31387000</v>
      </c>
      <c r="H42" s="53">
        <f t="shared" si="13"/>
        <v>782000</v>
      </c>
      <c r="I42" s="54">
        <f t="shared" si="13"/>
        <v>0</v>
      </c>
      <c r="J42" s="53">
        <f t="shared" si="13"/>
        <v>6418000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7200000</v>
      </c>
      <c r="Q42" s="54">
        <f t="shared" si="13"/>
        <v>0</v>
      </c>
      <c r="R42" s="33">
        <f t="shared" ref="R42:R64" si="14">IF(($H42      =0),0,((($J42      -$H42      )/$H42      )*100))</f>
        <v>720.71611253196932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11.195248239080746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63053000</v>
      </c>
      <c r="C43" s="43">
        <f t="shared" si="19"/>
        <v>0</v>
      </c>
      <c r="D43" s="43">
        <f t="shared" si="19"/>
        <v>0</v>
      </c>
      <c r="E43" s="43">
        <f t="shared" si="19"/>
        <v>63053000</v>
      </c>
      <c r="F43" s="44">
        <f t="shared" si="19"/>
        <v>63053000</v>
      </c>
      <c r="G43" s="45">
        <f t="shared" si="19"/>
        <v>31387000</v>
      </c>
      <c r="H43" s="44">
        <f t="shared" si="19"/>
        <v>782000</v>
      </c>
      <c r="I43" s="45">
        <f t="shared" si="19"/>
        <v>0</v>
      </c>
      <c r="J43" s="44">
        <f t="shared" si="19"/>
        <v>6418000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7200000</v>
      </c>
      <c r="Q43" s="45">
        <f t="shared" si="19"/>
        <v>0</v>
      </c>
      <c r="R43" s="20">
        <f t="shared" si="14"/>
        <v>720.71611253196932</v>
      </c>
      <c r="S43" s="21">
        <f t="shared" si="15"/>
        <v>0</v>
      </c>
      <c r="T43" s="20">
        <f t="shared" si="16"/>
        <v>11.418964997700346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23819000</v>
      </c>
      <c r="C45" s="46"/>
      <c r="D45" s="46"/>
      <c r="E45" s="46">
        <f t="shared" si="21"/>
        <v>23819000</v>
      </c>
      <c r="F45" s="47">
        <v>23819000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39234000</v>
      </c>
      <c r="C46" s="46"/>
      <c r="D46" s="46"/>
      <c r="E46" s="46">
        <f t="shared" si="21"/>
        <v>39234000</v>
      </c>
      <c r="F46" s="47">
        <v>39234000</v>
      </c>
      <c r="G46" s="48">
        <v>31387000</v>
      </c>
      <c r="H46" s="47">
        <v>782000</v>
      </c>
      <c r="I46" s="48"/>
      <c r="J46" s="47">
        <v>6418000</v>
      </c>
      <c r="K46" s="48"/>
      <c r="L46" s="47"/>
      <c r="M46" s="48"/>
      <c r="N46" s="47"/>
      <c r="O46" s="48"/>
      <c r="P46" s="47">
        <f t="shared" si="22"/>
        <v>7200000</v>
      </c>
      <c r="Q46" s="48">
        <f t="shared" si="23"/>
        <v>0</v>
      </c>
      <c r="R46" s="24">
        <f t="shared" si="14"/>
        <v>720.71611253196932</v>
      </c>
      <c r="S46" s="25">
        <f t="shared" si="15"/>
        <v>0</v>
      </c>
      <c r="T46" s="24">
        <f t="shared" si="16"/>
        <v>18.351429882244989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1260000</v>
      </c>
      <c r="C55" s="43">
        <f t="shared" si="24"/>
        <v>0</v>
      </c>
      <c r="D55" s="43">
        <f t="shared" si="24"/>
        <v>0</v>
      </c>
      <c r="E55" s="43">
        <f t="shared" si="24"/>
        <v>1260000</v>
      </c>
      <c r="F55" s="44">
        <f t="shared" si="24"/>
        <v>1260000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>
        <v>1260000</v>
      </c>
      <c r="C58" s="46"/>
      <c r="D58" s="46"/>
      <c r="E58" s="46">
        <f t="shared" si="21"/>
        <v>1260000</v>
      </c>
      <c r="F58" s="47">
        <v>1260000</v>
      </c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2108422000</v>
      </c>
      <c r="C60" s="43">
        <f t="shared" si="26"/>
        <v>0</v>
      </c>
      <c r="D60" s="43">
        <f t="shared" si="26"/>
        <v>0</v>
      </c>
      <c r="E60" s="43">
        <f t="shared" si="26"/>
        <v>2108422000</v>
      </c>
      <c r="F60" s="44">
        <f t="shared" si="26"/>
        <v>2108422000</v>
      </c>
      <c r="G60" s="45">
        <f t="shared" si="26"/>
        <v>942017000</v>
      </c>
      <c r="H60" s="44">
        <f t="shared" si="26"/>
        <v>180570000</v>
      </c>
      <c r="I60" s="45">
        <f t="shared" si="26"/>
        <v>108925980</v>
      </c>
      <c r="J60" s="44">
        <f t="shared" si="26"/>
        <v>320426000</v>
      </c>
      <c r="K60" s="45">
        <f t="shared" si="26"/>
        <v>154241996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500996000</v>
      </c>
      <c r="Q60" s="45">
        <f t="shared" si="26"/>
        <v>263167976</v>
      </c>
      <c r="R60" s="20">
        <f t="shared" si="14"/>
        <v>77.452511491388378</v>
      </c>
      <c r="S60" s="21">
        <f t="shared" si="15"/>
        <v>41.602578191171659</v>
      </c>
      <c r="T60" s="20">
        <f t="shared" si="16"/>
        <v>23.761656822021397</v>
      </c>
      <c r="U60" s="22">
        <f t="shared" si="17"/>
        <v>12.481750617286293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1953667000</v>
      </c>
      <c r="C61" s="43">
        <f t="shared" si="28"/>
        <v>0</v>
      </c>
      <c r="D61" s="43">
        <f t="shared" si="28"/>
        <v>0</v>
      </c>
      <c r="E61" s="43">
        <f t="shared" si="28"/>
        <v>1953667000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349780148</v>
      </c>
      <c r="J61" s="44">
        <f t="shared" si="28"/>
        <v>0</v>
      </c>
      <c r="K61" s="45">
        <f t="shared" si="28"/>
        <v>393980884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743761032</v>
      </c>
      <c r="R61" s="20">
        <f t="shared" si="14"/>
        <v>0</v>
      </c>
      <c r="S61" s="21">
        <f t="shared" si="15"/>
        <v>12.636719451556752</v>
      </c>
      <c r="T61" s="20">
        <f t="shared" si="16"/>
        <v>0</v>
      </c>
      <c r="U61" s="22">
        <f t="shared" si="17"/>
        <v>38.070000261047561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>
        <v>1953667000</v>
      </c>
      <c r="C62" s="49"/>
      <c r="D62" s="49"/>
      <c r="E62" s="49">
        <f t="shared" si="21"/>
        <v>1953667000</v>
      </c>
      <c r="F62" s="50"/>
      <c r="G62" s="51"/>
      <c r="H62" s="50"/>
      <c r="I62" s="51">
        <v>349780148</v>
      </c>
      <c r="J62" s="50"/>
      <c r="K62" s="51">
        <v>393980884</v>
      </c>
      <c r="L62" s="50"/>
      <c r="M62" s="51"/>
      <c r="N62" s="50"/>
      <c r="O62" s="51"/>
      <c r="P62" s="50">
        <f t="shared" si="22"/>
        <v>0</v>
      </c>
      <c r="Q62" s="51">
        <f t="shared" si="23"/>
        <v>743761032</v>
      </c>
      <c r="R62" s="28">
        <f t="shared" si="14"/>
        <v>0</v>
      </c>
      <c r="S62" s="29">
        <f t="shared" si="15"/>
        <v>12.636719451556752</v>
      </c>
      <c r="T62" s="28">
        <f t="shared" si="16"/>
        <v>0</v>
      </c>
      <c r="U62" s="30">
        <f t="shared" si="17"/>
        <v>38.070000261047561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4062089000</v>
      </c>
      <c r="C64" s="55">
        <f t="shared" si="30"/>
        <v>0</v>
      </c>
      <c r="D64" s="55">
        <f t="shared" si="30"/>
        <v>0</v>
      </c>
      <c r="E64" s="55">
        <f t="shared" si="30"/>
        <v>4062089000</v>
      </c>
      <c r="F64" s="56">
        <f t="shared" si="30"/>
        <v>2108422000</v>
      </c>
      <c r="G64" s="57">
        <f t="shared" si="30"/>
        <v>942017000</v>
      </c>
      <c r="H64" s="56">
        <f t="shared" si="30"/>
        <v>180570000</v>
      </c>
      <c r="I64" s="57">
        <f t="shared" si="30"/>
        <v>458706128</v>
      </c>
      <c r="J64" s="56">
        <f t="shared" si="30"/>
        <v>320426000</v>
      </c>
      <c r="K64" s="57">
        <f t="shared" si="30"/>
        <v>548222880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500996000</v>
      </c>
      <c r="Q64" s="57">
        <f t="shared" si="30"/>
        <v>1006929008</v>
      </c>
      <c r="R64" s="38">
        <f t="shared" si="14"/>
        <v>77.452511491388378</v>
      </c>
      <c r="S64" s="39">
        <f t="shared" si="15"/>
        <v>19.515054745464401</v>
      </c>
      <c r="T64" s="38">
        <f t="shared" si="16"/>
        <v>12.333456997126357</v>
      </c>
      <c r="U64" s="39">
        <f t="shared" si="17"/>
        <v>24.788452640993341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98</v>
      </c>
    </row>
    <row r="67" spans="1:23" x14ac:dyDescent="0.2">
      <c r="A67" s="4"/>
    </row>
    <row r="68" spans="1:23" x14ac:dyDescent="0.2">
      <c r="A68" s="4" t="s">
        <v>99</v>
      </c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</row>
    <row r="75" spans="1:23" x14ac:dyDescent="0.2">
      <c r="A75" s="5" t="s">
        <v>104</v>
      </c>
      <c r="G75" s="5" t="s">
        <v>105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106</v>
      </c>
      <c r="G77" s="5" t="s">
        <v>106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624569000</v>
      </c>
      <c r="C8" s="40">
        <f t="shared" si="0"/>
        <v>0</v>
      </c>
      <c r="D8" s="40">
        <f t="shared" si="0"/>
        <v>0</v>
      </c>
      <c r="E8" s="40">
        <f t="shared" si="0"/>
        <v>624569000</v>
      </c>
      <c r="F8" s="41">
        <f t="shared" si="0"/>
        <v>624569000</v>
      </c>
      <c r="G8" s="42">
        <f t="shared" si="0"/>
        <v>334697000</v>
      </c>
      <c r="H8" s="41">
        <f t="shared" si="0"/>
        <v>20135000</v>
      </c>
      <c r="I8" s="42">
        <f t="shared" si="0"/>
        <v>35476823</v>
      </c>
      <c r="J8" s="41">
        <f t="shared" si="0"/>
        <v>82757000</v>
      </c>
      <c r="K8" s="42">
        <f t="shared" si="0"/>
        <v>77665517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102892000</v>
      </c>
      <c r="Q8" s="42">
        <f t="shared" si="0"/>
        <v>113142340</v>
      </c>
      <c r="R8" s="16">
        <f>IF(($H8       =0),0,((($J8       -$H8       )/$H8       )*100))</f>
        <v>311.01067792401295</v>
      </c>
      <c r="S8" s="17">
        <f>IF(($I8       =0),0,((($K8       -$I8       )/$I8       )*100))</f>
        <v>118.91903060203559</v>
      </c>
      <c r="T8" s="16">
        <f>IF(($E8       =0),0,(($P8       /$E8       )*100))</f>
        <v>16.474080525930681</v>
      </c>
      <c r="U8" s="18">
        <f>IF(($E8       =0),0,(($Q8       /$E8       )*100))</f>
        <v>18.115266687907983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610730000</v>
      </c>
      <c r="C9" s="43">
        <f t="shared" si="2"/>
        <v>0</v>
      </c>
      <c r="D9" s="43">
        <f t="shared" si="2"/>
        <v>0</v>
      </c>
      <c r="E9" s="43">
        <f t="shared" si="2"/>
        <v>610730000</v>
      </c>
      <c r="F9" s="44">
        <f t="shared" si="2"/>
        <v>610730000</v>
      </c>
      <c r="G9" s="45">
        <f t="shared" si="2"/>
        <v>323410000</v>
      </c>
      <c r="H9" s="44">
        <f t="shared" si="2"/>
        <v>19952000</v>
      </c>
      <c r="I9" s="45">
        <f t="shared" si="2"/>
        <v>35140479</v>
      </c>
      <c r="J9" s="44">
        <f t="shared" si="2"/>
        <v>81786000</v>
      </c>
      <c r="K9" s="45">
        <f t="shared" si="2"/>
        <v>77046836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101738000</v>
      </c>
      <c r="Q9" s="45">
        <f t="shared" si="2"/>
        <v>112187315</v>
      </c>
      <c r="R9" s="20">
        <f>IF(($H9       =0),0,((($J9       -$H9       )/$H9       )*100))</f>
        <v>309.91379310344826</v>
      </c>
      <c r="S9" s="21">
        <f>IF(($I9       =0),0,((($K9       -$I9       )/$I9       )*100))</f>
        <v>119.25380129280536</v>
      </c>
      <c r="T9" s="20">
        <f>IF(($E9       =0),0,(($P9       /$E9       )*100))</f>
        <v>16.658425163329131</v>
      </c>
      <c r="U9" s="22">
        <f>IF(($E9       =0),0,(($Q9       /$E9       )*100))</f>
        <v>18.369380086126437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266686000</v>
      </c>
      <c r="C12" s="46"/>
      <c r="D12" s="46"/>
      <c r="E12" s="46">
        <f t="shared" si="4"/>
        <v>266686000</v>
      </c>
      <c r="F12" s="47">
        <v>266686000</v>
      </c>
      <c r="G12" s="48">
        <v>90673000</v>
      </c>
      <c r="H12" s="47">
        <v>11375000</v>
      </c>
      <c r="I12" s="48">
        <v>15001132</v>
      </c>
      <c r="J12" s="47">
        <v>9551000</v>
      </c>
      <c r="K12" s="48">
        <v>21705296</v>
      </c>
      <c r="L12" s="47"/>
      <c r="M12" s="48"/>
      <c r="N12" s="47"/>
      <c r="O12" s="48"/>
      <c r="P12" s="47">
        <f t="shared" si="5"/>
        <v>20926000</v>
      </c>
      <c r="Q12" s="48">
        <f t="shared" si="6"/>
        <v>36706428</v>
      </c>
      <c r="R12" s="24">
        <f t="shared" si="7"/>
        <v>-16.035164835164835</v>
      </c>
      <c r="S12" s="25">
        <f t="shared" si="8"/>
        <v>44.691053981792841</v>
      </c>
      <c r="T12" s="24">
        <f t="shared" si="9"/>
        <v>7.8466811156191181</v>
      </c>
      <c r="U12" s="26">
        <f t="shared" si="10"/>
        <v>13.763912616335316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42042000</v>
      </c>
      <c r="C14" s="46"/>
      <c r="D14" s="46"/>
      <c r="E14" s="46">
        <f t="shared" si="4"/>
        <v>42042000</v>
      </c>
      <c r="F14" s="47">
        <v>42042000</v>
      </c>
      <c r="G14" s="48">
        <v>31536000</v>
      </c>
      <c r="H14" s="47">
        <v>5041000</v>
      </c>
      <c r="I14" s="48">
        <v>1754169</v>
      </c>
      <c r="J14" s="47">
        <v>8928000</v>
      </c>
      <c r="K14" s="48">
        <v>6840184</v>
      </c>
      <c r="L14" s="47"/>
      <c r="M14" s="48"/>
      <c r="N14" s="47"/>
      <c r="O14" s="48"/>
      <c r="P14" s="47">
        <f t="shared" si="5"/>
        <v>13969000</v>
      </c>
      <c r="Q14" s="48">
        <f t="shared" si="6"/>
        <v>8594353</v>
      </c>
      <c r="R14" s="24">
        <f t="shared" si="7"/>
        <v>77.107716722872439</v>
      </c>
      <c r="S14" s="25">
        <f t="shared" si="8"/>
        <v>289.93871172047847</v>
      </c>
      <c r="T14" s="24">
        <f t="shared" si="9"/>
        <v>33.226297512011797</v>
      </c>
      <c r="U14" s="26">
        <f t="shared" si="10"/>
        <v>20.442302935160079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302002000</v>
      </c>
      <c r="C26" s="46"/>
      <c r="D26" s="46"/>
      <c r="E26" s="46">
        <f t="shared" si="4"/>
        <v>302002000</v>
      </c>
      <c r="F26" s="47">
        <v>302002000</v>
      </c>
      <c r="G26" s="48">
        <v>201201000</v>
      </c>
      <c r="H26" s="47">
        <v>3536000</v>
      </c>
      <c r="I26" s="48">
        <v>18385178</v>
      </c>
      <c r="J26" s="47">
        <v>63307000</v>
      </c>
      <c r="K26" s="48">
        <v>48501356</v>
      </c>
      <c r="L26" s="47"/>
      <c r="M26" s="48"/>
      <c r="N26" s="47"/>
      <c r="O26" s="48"/>
      <c r="P26" s="47">
        <f t="shared" si="5"/>
        <v>66843000</v>
      </c>
      <c r="Q26" s="48">
        <f t="shared" si="6"/>
        <v>66886534</v>
      </c>
      <c r="R26" s="24">
        <f t="shared" si="7"/>
        <v>1690.3563348416287</v>
      </c>
      <c r="S26" s="25">
        <f t="shared" si="8"/>
        <v>163.80683396157491</v>
      </c>
      <c r="T26" s="24">
        <f t="shared" si="9"/>
        <v>22.133297130482578</v>
      </c>
      <c r="U26" s="26">
        <f t="shared" si="10"/>
        <v>22.147712266806181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13839000</v>
      </c>
      <c r="C27" s="43">
        <f t="shared" si="11"/>
        <v>0</v>
      </c>
      <c r="D27" s="43">
        <f t="shared" si="11"/>
        <v>0</v>
      </c>
      <c r="E27" s="43">
        <f t="shared" si="11"/>
        <v>13839000</v>
      </c>
      <c r="F27" s="44">
        <f t="shared" si="11"/>
        <v>13839000</v>
      </c>
      <c r="G27" s="45">
        <f t="shared" si="11"/>
        <v>11287000</v>
      </c>
      <c r="H27" s="44">
        <f t="shared" si="11"/>
        <v>183000</v>
      </c>
      <c r="I27" s="45">
        <f t="shared" si="11"/>
        <v>336344</v>
      </c>
      <c r="J27" s="44">
        <f t="shared" si="11"/>
        <v>971000</v>
      </c>
      <c r="K27" s="45">
        <f t="shared" si="11"/>
        <v>618681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1154000</v>
      </c>
      <c r="Q27" s="45">
        <f t="shared" si="11"/>
        <v>955025</v>
      </c>
      <c r="R27" s="20">
        <f t="shared" si="7"/>
        <v>430.60109289617492</v>
      </c>
      <c r="S27" s="21">
        <f t="shared" si="8"/>
        <v>83.942927479009583</v>
      </c>
      <c r="T27" s="20">
        <f t="shared" si="9"/>
        <v>8.3387528000578079</v>
      </c>
      <c r="U27" s="22">
        <f t="shared" si="10"/>
        <v>6.9009682780547728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10000000</v>
      </c>
      <c r="C29" s="46"/>
      <c r="D29" s="46"/>
      <c r="E29" s="46">
        <f t="shared" si="4"/>
        <v>10000000</v>
      </c>
      <c r="F29" s="47">
        <v>10000000</v>
      </c>
      <c r="G29" s="48">
        <v>8000000</v>
      </c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2000000</v>
      </c>
      <c r="C30" s="46"/>
      <c r="D30" s="46"/>
      <c r="E30" s="46">
        <f t="shared" si="4"/>
        <v>2000000</v>
      </c>
      <c r="F30" s="47">
        <v>2000000</v>
      </c>
      <c r="G30" s="48">
        <v>2000000</v>
      </c>
      <c r="H30" s="47">
        <v>183000</v>
      </c>
      <c r="I30" s="48">
        <v>198734</v>
      </c>
      <c r="J30" s="47">
        <v>428000</v>
      </c>
      <c r="K30" s="48">
        <v>71400</v>
      </c>
      <c r="L30" s="47"/>
      <c r="M30" s="48"/>
      <c r="N30" s="47"/>
      <c r="O30" s="48"/>
      <c r="P30" s="47">
        <f t="shared" si="5"/>
        <v>611000</v>
      </c>
      <c r="Q30" s="48">
        <f t="shared" si="6"/>
        <v>270134</v>
      </c>
      <c r="R30" s="24">
        <f t="shared" si="7"/>
        <v>133.87978142076503</v>
      </c>
      <c r="S30" s="25">
        <f t="shared" si="8"/>
        <v>-64.072579427777825</v>
      </c>
      <c r="T30" s="24">
        <f t="shared" si="9"/>
        <v>30.55</v>
      </c>
      <c r="U30" s="26">
        <f t="shared" si="10"/>
        <v>13.506699999999999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1839000</v>
      </c>
      <c r="C32" s="46"/>
      <c r="D32" s="46"/>
      <c r="E32" s="46">
        <f t="shared" si="4"/>
        <v>1839000</v>
      </c>
      <c r="F32" s="47">
        <v>1839000</v>
      </c>
      <c r="G32" s="48">
        <v>1287000</v>
      </c>
      <c r="H32" s="47"/>
      <c r="I32" s="48">
        <v>137610</v>
      </c>
      <c r="J32" s="47">
        <v>543000</v>
      </c>
      <c r="K32" s="48">
        <v>547281</v>
      </c>
      <c r="L32" s="47"/>
      <c r="M32" s="48"/>
      <c r="N32" s="47"/>
      <c r="O32" s="48"/>
      <c r="P32" s="47">
        <f t="shared" si="5"/>
        <v>543000</v>
      </c>
      <c r="Q32" s="48">
        <f t="shared" si="6"/>
        <v>684891</v>
      </c>
      <c r="R32" s="24">
        <f t="shared" si="7"/>
        <v>0</v>
      </c>
      <c r="S32" s="25">
        <f t="shared" si="8"/>
        <v>297.70438194898628</v>
      </c>
      <c r="T32" s="24">
        <f t="shared" si="9"/>
        <v>29.526916802610113</v>
      </c>
      <c r="U32" s="26">
        <f t="shared" si="10"/>
        <v>37.242577487765089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15162000</v>
      </c>
      <c r="C42" s="52">
        <f t="shared" si="13"/>
        <v>0</v>
      </c>
      <c r="D42" s="52">
        <f t="shared" si="13"/>
        <v>0</v>
      </c>
      <c r="E42" s="52">
        <f t="shared" si="13"/>
        <v>15162000</v>
      </c>
      <c r="F42" s="53">
        <f t="shared" si="13"/>
        <v>15162000</v>
      </c>
      <c r="G42" s="54">
        <f t="shared" si="13"/>
        <v>8000000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0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12947000</v>
      </c>
      <c r="C43" s="43">
        <f t="shared" si="19"/>
        <v>0</v>
      </c>
      <c r="D43" s="43">
        <f t="shared" si="19"/>
        <v>0</v>
      </c>
      <c r="E43" s="43">
        <f t="shared" si="19"/>
        <v>12947000</v>
      </c>
      <c r="F43" s="44">
        <f t="shared" si="19"/>
        <v>12947000</v>
      </c>
      <c r="G43" s="45">
        <f t="shared" si="19"/>
        <v>8000000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2947000</v>
      </c>
      <c r="C45" s="46"/>
      <c r="D45" s="46"/>
      <c r="E45" s="46">
        <f t="shared" si="21"/>
        <v>2947000</v>
      </c>
      <c r="F45" s="47">
        <v>2947000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10000000</v>
      </c>
      <c r="C46" s="46"/>
      <c r="D46" s="46"/>
      <c r="E46" s="46">
        <f t="shared" si="21"/>
        <v>10000000</v>
      </c>
      <c r="F46" s="47">
        <v>10000000</v>
      </c>
      <c r="G46" s="48">
        <v>8000000</v>
      </c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2215000</v>
      </c>
      <c r="C55" s="43">
        <f t="shared" si="24"/>
        <v>0</v>
      </c>
      <c r="D55" s="43">
        <f t="shared" si="24"/>
        <v>0</v>
      </c>
      <c r="E55" s="43">
        <f t="shared" si="24"/>
        <v>2215000</v>
      </c>
      <c r="F55" s="44">
        <f t="shared" si="24"/>
        <v>2215000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>
        <v>2215000</v>
      </c>
      <c r="C58" s="46"/>
      <c r="D58" s="46"/>
      <c r="E58" s="46">
        <f t="shared" si="21"/>
        <v>2215000</v>
      </c>
      <c r="F58" s="47">
        <v>2215000</v>
      </c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639731000</v>
      </c>
      <c r="C60" s="43">
        <f t="shared" si="26"/>
        <v>0</v>
      </c>
      <c r="D60" s="43">
        <f t="shared" si="26"/>
        <v>0</v>
      </c>
      <c r="E60" s="43">
        <f t="shared" si="26"/>
        <v>639731000</v>
      </c>
      <c r="F60" s="44">
        <f t="shared" si="26"/>
        <v>639731000</v>
      </c>
      <c r="G60" s="45">
        <f t="shared" si="26"/>
        <v>342697000</v>
      </c>
      <c r="H60" s="44">
        <f t="shared" si="26"/>
        <v>20135000</v>
      </c>
      <c r="I60" s="45">
        <f t="shared" si="26"/>
        <v>35476823</v>
      </c>
      <c r="J60" s="44">
        <f t="shared" si="26"/>
        <v>82757000</v>
      </c>
      <c r="K60" s="45">
        <f t="shared" si="26"/>
        <v>77665517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102892000</v>
      </c>
      <c r="Q60" s="45">
        <f t="shared" si="26"/>
        <v>113142340</v>
      </c>
      <c r="R60" s="20">
        <f t="shared" si="14"/>
        <v>311.01067792401295</v>
      </c>
      <c r="S60" s="21">
        <f t="shared" si="15"/>
        <v>118.91903060203559</v>
      </c>
      <c r="T60" s="20">
        <f t="shared" si="16"/>
        <v>16.083635152900204</v>
      </c>
      <c r="U60" s="22">
        <f t="shared" si="17"/>
        <v>17.68592424003214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530611000</v>
      </c>
      <c r="C61" s="43">
        <f t="shared" si="28"/>
        <v>0</v>
      </c>
      <c r="D61" s="43">
        <f t="shared" si="28"/>
        <v>0</v>
      </c>
      <c r="E61" s="43">
        <f t="shared" si="28"/>
        <v>530611000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44756043</v>
      </c>
      <c r="J61" s="44">
        <f t="shared" si="28"/>
        <v>0</v>
      </c>
      <c r="K61" s="45">
        <f t="shared" si="28"/>
        <v>98903204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143659247</v>
      </c>
      <c r="R61" s="20">
        <f t="shared" si="14"/>
        <v>0</v>
      </c>
      <c r="S61" s="21">
        <f t="shared" si="15"/>
        <v>120.9829050347458</v>
      </c>
      <c r="T61" s="20">
        <f t="shared" si="16"/>
        <v>0</v>
      </c>
      <c r="U61" s="22">
        <f t="shared" si="17"/>
        <v>27.074306224333831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>
        <v>530611000</v>
      </c>
      <c r="C62" s="49"/>
      <c r="D62" s="49"/>
      <c r="E62" s="49">
        <f t="shared" si="21"/>
        <v>530611000</v>
      </c>
      <c r="F62" s="50"/>
      <c r="G62" s="51"/>
      <c r="H62" s="50"/>
      <c r="I62" s="51">
        <v>44756043</v>
      </c>
      <c r="J62" s="50"/>
      <c r="K62" s="51">
        <v>98903204</v>
      </c>
      <c r="L62" s="50"/>
      <c r="M62" s="51"/>
      <c r="N62" s="50"/>
      <c r="O62" s="51"/>
      <c r="P62" s="50">
        <f t="shared" si="22"/>
        <v>0</v>
      </c>
      <c r="Q62" s="51">
        <f t="shared" si="23"/>
        <v>143659247</v>
      </c>
      <c r="R62" s="28">
        <f t="shared" si="14"/>
        <v>0</v>
      </c>
      <c r="S62" s="29">
        <f t="shared" si="15"/>
        <v>120.9829050347458</v>
      </c>
      <c r="T62" s="28">
        <f t="shared" si="16"/>
        <v>0</v>
      </c>
      <c r="U62" s="30">
        <f t="shared" si="17"/>
        <v>27.074306224333831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1170342000</v>
      </c>
      <c r="C64" s="55">
        <f t="shared" si="30"/>
        <v>0</v>
      </c>
      <c r="D64" s="55">
        <f t="shared" si="30"/>
        <v>0</v>
      </c>
      <c r="E64" s="55">
        <f t="shared" si="30"/>
        <v>1170342000</v>
      </c>
      <c r="F64" s="56">
        <f t="shared" si="30"/>
        <v>639731000</v>
      </c>
      <c r="G64" s="57">
        <f t="shared" si="30"/>
        <v>342697000</v>
      </c>
      <c r="H64" s="56">
        <f t="shared" si="30"/>
        <v>20135000</v>
      </c>
      <c r="I64" s="57">
        <f t="shared" si="30"/>
        <v>80232866</v>
      </c>
      <c r="J64" s="56">
        <f t="shared" si="30"/>
        <v>82757000</v>
      </c>
      <c r="K64" s="57">
        <f t="shared" si="30"/>
        <v>176568721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102892000</v>
      </c>
      <c r="Q64" s="57">
        <f t="shared" si="30"/>
        <v>256801587</v>
      </c>
      <c r="R64" s="38">
        <f t="shared" si="14"/>
        <v>311.01067792401295</v>
      </c>
      <c r="S64" s="39">
        <f t="shared" si="15"/>
        <v>120.07031507512147</v>
      </c>
      <c r="T64" s="38">
        <f t="shared" si="16"/>
        <v>8.7916181765671908</v>
      </c>
      <c r="U64" s="39">
        <f t="shared" si="17"/>
        <v>21.942439645847113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98</v>
      </c>
    </row>
    <row r="67" spans="1:23" x14ac:dyDescent="0.2">
      <c r="A67" s="4"/>
    </row>
    <row r="68" spans="1:23" x14ac:dyDescent="0.2">
      <c r="A68" s="4" t="s">
        <v>99</v>
      </c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</row>
    <row r="75" spans="1:23" x14ac:dyDescent="0.2">
      <c r="A75" s="5" t="s">
        <v>104</v>
      </c>
      <c r="G75" s="5" t="s">
        <v>105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106</v>
      </c>
      <c r="G77" s="5" t="s">
        <v>106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1009125000</v>
      </c>
      <c r="C8" s="40">
        <f t="shared" si="0"/>
        <v>53999000</v>
      </c>
      <c r="D8" s="40">
        <f t="shared" si="0"/>
        <v>0</v>
      </c>
      <c r="E8" s="40">
        <f t="shared" si="0"/>
        <v>1063124000</v>
      </c>
      <c r="F8" s="41">
        <f t="shared" si="0"/>
        <v>1063124000</v>
      </c>
      <c r="G8" s="42">
        <f t="shared" si="0"/>
        <v>543399000</v>
      </c>
      <c r="H8" s="41">
        <f t="shared" si="0"/>
        <v>48435000</v>
      </c>
      <c r="I8" s="42">
        <f t="shared" si="0"/>
        <v>0</v>
      </c>
      <c r="J8" s="41">
        <f t="shared" si="0"/>
        <v>165045000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213480000</v>
      </c>
      <c r="Q8" s="42">
        <f t="shared" si="0"/>
        <v>0</v>
      </c>
      <c r="R8" s="16">
        <f>IF(($H8       =0),0,((($J8       -$H8       )/$H8       )*100))</f>
        <v>240.75565190461444</v>
      </c>
      <c r="S8" s="17">
        <f>IF(($I8       =0),0,((($K8       -$I8       )/$I8       )*100))</f>
        <v>0</v>
      </c>
      <c r="T8" s="16">
        <f>IF(($E8       =0),0,(($P8       /$E8       )*100))</f>
        <v>20.080442168552302</v>
      </c>
      <c r="U8" s="18">
        <f>IF(($E8       =0),0,(($Q8       /$E8       )*100))</f>
        <v>0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968845000</v>
      </c>
      <c r="C9" s="43">
        <f t="shared" si="2"/>
        <v>0</v>
      </c>
      <c r="D9" s="43">
        <f t="shared" si="2"/>
        <v>0</v>
      </c>
      <c r="E9" s="43">
        <f t="shared" si="2"/>
        <v>968845000</v>
      </c>
      <c r="F9" s="44">
        <f t="shared" si="2"/>
        <v>968845000</v>
      </c>
      <c r="G9" s="45">
        <f t="shared" si="2"/>
        <v>463331000</v>
      </c>
      <c r="H9" s="44">
        <f t="shared" si="2"/>
        <v>43659000</v>
      </c>
      <c r="I9" s="45">
        <f t="shared" si="2"/>
        <v>0</v>
      </c>
      <c r="J9" s="44">
        <f t="shared" si="2"/>
        <v>157361000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201020000</v>
      </c>
      <c r="Q9" s="45">
        <f t="shared" si="2"/>
        <v>0</v>
      </c>
      <c r="R9" s="20">
        <f>IF(($H9       =0),0,((($J9       -$H9       )/$H9       )*100))</f>
        <v>260.43198424150808</v>
      </c>
      <c r="S9" s="21">
        <f>IF(($I9       =0),0,((($K9       -$I9       )/$I9       )*100))</f>
        <v>0</v>
      </c>
      <c r="T9" s="20">
        <f>IF(($E9       =0),0,(($P9       /$E9       )*100))</f>
        <v>20.748416929436598</v>
      </c>
      <c r="U9" s="22">
        <f>IF(($E9       =0),0,(($Q9       /$E9       )*100))</f>
        <v>0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339948000</v>
      </c>
      <c r="C12" s="46"/>
      <c r="D12" s="46"/>
      <c r="E12" s="46">
        <f t="shared" si="4"/>
        <v>339948000</v>
      </c>
      <c r="F12" s="47">
        <v>339948000</v>
      </c>
      <c r="G12" s="48">
        <v>90025000</v>
      </c>
      <c r="H12" s="47">
        <v>14415000</v>
      </c>
      <c r="I12" s="48"/>
      <c r="J12" s="47">
        <v>19231000</v>
      </c>
      <c r="K12" s="48"/>
      <c r="L12" s="47"/>
      <c r="M12" s="48"/>
      <c r="N12" s="47"/>
      <c r="O12" s="48"/>
      <c r="P12" s="47">
        <f t="shared" si="5"/>
        <v>33646000</v>
      </c>
      <c r="Q12" s="48">
        <f t="shared" si="6"/>
        <v>0</v>
      </c>
      <c r="R12" s="24">
        <f t="shared" si="7"/>
        <v>33.409642733263958</v>
      </c>
      <c r="S12" s="25">
        <f t="shared" si="8"/>
        <v>0</v>
      </c>
      <c r="T12" s="24">
        <f t="shared" si="9"/>
        <v>9.8973960723404755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17213000</v>
      </c>
      <c r="C14" s="46"/>
      <c r="D14" s="46"/>
      <c r="E14" s="46">
        <f t="shared" si="4"/>
        <v>17213000</v>
      </c>
      <c r="F14" s="47">
        <v>17213000</v>
      </c>
      <c r="G14" s="48">
        <v>11250000</v>
      </c>
      <c r="H14" s="47">
        <v>1429000</v>
      </c>
      <c r="I14" s="48"/>
      <c r="J14" s="47">
        <v>9871000</v>
      </c>
      <c r="K14" s="48"/>
      <c r="L14" s="47"/>
      <c r="M14" s="48"/>
      <c r="N14" s="47"/>
      <c r="O14" s="48"/>
      <c r="P14" s="47">
        <f t="shared" si="5"/>
        <v>11300000</v>
      </c>
      <c r="Q14" s="48">
        <f t="shared" si="6"/>
        <v>0</v>
      </c>
      <c r="R14" s="24">
        <f t="shared" si="7"/>
        <v>590.76277116864946</v>
      </c>
      <c r="S14" s="25">
        <f t="shared" si="8"/>
        <v>0</v>
      </c>
      <c r="T14" s="24">
        <f t="shared" si="9"/>
        <v>65.64805670133039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250000000</v>
      </c>
      <c r="C22" s="46"/>
      <c r="D22" s="46"/>
      <c r="E22" s="46">
        <f t="shared" si="4"/>
        <v>250000000</v>
      </c>
      <c r="F22" s="47">
        <v>250000000</v>
      </c>
      <c r="G22" s="48">
        <v>110000000</v>
      </c>
      <c r="H22" s="47"/>
      <c r="I22" s="48"/>
      <c r="J22" s="47">
        <v>7910000</v>
      </c>
      <c r="K22" s="48"/>
      <c r="L22" s="47"/>
      <c r="M22" s="48"/>
      <c r="N22" s="47"/>
      <c r="O22" s="48"/>
      <c r="P22" s="47">
        <f t="shared" si="5"/>
        <v>7910000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3.1640000000000001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361684000</v>
      </c>
      <c r="C26" s="46"/>
      <c r="D26" s="46"/>
      <c r="E26" s="46">
        <f t="shared" si="4"/>
        <v>361684000</v>
      </c>
      <c r="F26" s="47">
        <v>361684000</v>
      </c>
      <c r="G26" s="48">
        <v>252056000</v>
      </c>
      <c r="H26" s="47">
        <v>27815000</v>
      </c>
      <c r="I26" s="48"/>
      <c r="J26" s="47">
        <v>120349000</v>
      </c>
      <c r="K26" s="48"/>
      <c r="L26" s="47"/>
      <c r="M26" s="48"/>
      <c r="N26" s="47"/>
      <c r="O26" s="48"/>
      <c r="P26" s="47">
        <f t="shared" si="5"/>
        <v>148164000</v>
      </c>
      <c r="Q26" s="48">
        <f t="shared" si="6"/>
        <v>0</v>
      </c>
      <c r="R26" s="24">
        <f t="shared" si="7"/>
        <v>332.67661333812691</v>
      </c>
      <c r="S26" s="25">
        <f t="shared" si="8"/>
        <v>0</v>
      </c>
      <c r="T26" s="24">
        <f t="shared" si="9"/>
        <v>40.965041306776079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40280000</v>
      </c>
      <c r="C27" s="43">
        <f t="shared" si="11"/>
        <v>53999000</v>
      </c>
      <c r="D27" s="43">
        <f t="shared" si="11"/>
        <v>0</v>
      </c>
      <c r="E27" s="43">
        <f t="shared" si="11"/>
        <v>94279000</v>
      </c>
      <c r="F27" s="44">
        <f t="shared" si="11"/>
        <v>94279000</v>
      </c>
      <c r="G27" s="45">
        <f t="shared" si="11"/>
        <v>80068000</v>
      </c>
      <c r="H27" s="44">
        <f t="shared" si="11"/>
        <v>4776000</v>
      </c>
      <c r="I27" s="45">
        <f t="shared" si="11"/>
        <v>0</v>
      </c>
      <c r="J27" s="44">
        <f t="shared" si="11"/>
        <v>7684000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12460000</v>
      </c>
      <c r="Q27" s="45">
        <f t="shared" si="11"/>
        <v>0</v>
      </c>
      <c r="R27" s="20">
        <f t="shared" si="7"/>
        <v>60.887772194304858</v>
      </c>
      <c r="S27" s="21">
        <f t="shared" si="8"/>
        <v>0</v>
      </c>
      <c r="T27" s="20">
        <f t="shared" si="9"/>
        <v>13.216092661144053</v>
      </c>
      <c r="U27" s="22">
        <f t="shared" si="10"/>
        <v>0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15000000</v>
      </c>
      <c r="C29" s="46"/>
      <c r="D29" s="46"/>
      <c r="E29" s="46">
        <f t="shared" si="4"/>
        <v>15000000</v>
      </c>
      <c r="F29" s="47">
        <v>15000000</v>
      </c>
      <c r="G29" s="48">
        <v>12000000</v>
      </c>
      <c r="H29" s="47"/>
      <c r="I29" s="48"/>
      <c r="J29" s="47">
        <v>2282000</v>
      </c>
      <c r="K29" s="48"/>
      <c r="L29" s="47"/>
      <c r="M29" s="48"/>
      <c r="N29" s="47"/>
      <c r="O29" s="48"/>
      <c r="P29" s="47">
        <f t="shared" si="5"/>
        <v>2282000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15.213333333333335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225000</v>
      </c>
      <c r="I30" s="48"/>
      <c r="J30" s="47">
        <v>88000</v>
      </c>
      <c r="K30" s="48"/>
      <c r="L30" s="47"/>
      <c r="M30" s="48"/>
      <c r="N30" s="47"/>
      <c r="O30" s="48"/>
      <c r="P30" s="47">
        <f t="shared" si="5"/>
        <v>313000</v>
      </c>
      <c r="Q30" s="48">
        <f t="shared" si="6"/>
        <v>0</v>
      </c>
      <c r="R30" s="24">
        <f t="shared" si="7"/>
        <v>-60.888888888888893</v>
      </c>
      <c r="S30" s="25">
        <f t="shared" si="8"/>
        <v>0</v>
      </c>
      <c r="T30" s="24">
        <f t="shared" si="9"/>
        <v>31.3</v>
      </c>
      <c r="U30" s="26">
        <f t="shared" si="10"/>
        <v>0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3480000</v>
      </c>
      <c r="C32" s="46"/>
      <c r="D32" s="46"/>
      <c r="E32" s="46">
        <f t="shared" si="4"/>
        <v>3480000</v>
      </c>
      <c r="F32" s="47">
        <v>3480000</v>
      </c>
      <c r="G32" s="48">
        <v>869000</v>
      </c>
      <c r="H32" s="47">
        <v>95000</v>
      </c>
      <c r="I32" s="48"/>
      <c r="J32" s="47">
        <v>774000</v>
      </c>
      <c r="K32" s="48"/>
      <c r="L32" s="47"/>
      <c r="M32" s="48"/>
      <c r="N32" s="47"/>
      <c r="O32" s="48"/>
      <c r="P32" s="47">
        <f t="shared" si="5"/>
        <v>869000</v>
      </c>
      <c r="Q32" s="48">
        <f t="shared" si="6"/>
        <v>0</v>
      </c>
      <c r="R32" s="24">
        <f t="shared" si="7"/>
        <v>714.73684210526312</v>
      </c>
      <c r="S32" s="25">
        <f t="shared" si="8"/>
        <v>0</v>
      </c>
      <c r="T32" s="24">
        <f t="shared" si="9"/>
        <v>24.971264367816094</v>
      </c>
      <c r="U32" s="26">
        <f t="shared" si="10"/>
        <v>0</v>
      </c>
      <c r="V32" s="47"/>
      <c r="W32" s="48"/>
    </row>
    <row r="33" spans="1:23" x14ac:dyDescent="0.2">
      <c r="A33" s="23" t="s">
        <v>60</v>
      </c>
      <c r="B33" s="46">
        <v>13800000</v>
      </c>
      <c r="C33" s="46"/>
      <c r="D33" s="46"/>
      <c r="E33" s="46">
        <f t="shared" si="4"/>
        <v>13800000</v>
      </c>
      <c r="F33" s="47">
        <v>13800000</v>
      </c>
      <c r="G33" s="48">
        <v>8000000</v>
      </c>
      <c r="H33" s="47">
        <v>2566000</v>
      </c>
      <c r="I33" s="48"/>
      <c r="J33" s="47">
        <v>2423000</v>
      </c>
      <c r="K33" s="48"/>
      <c r="L33" s="47"/>
      <c r="M33" s="48"/>
      <c r="N33" s="47"/>
      <c r="O33" s="48"/>
      <c r="P33" s="47">
        <f t="shared" si="5"/>
        <v>4989000</v>
      </c>
      <c r="Q33" s="48">
        <f t="shared" si="6"/>
        <v>0</v>
      </c>
      <c r="R33" s="24">
        <f t="shared" si="7"/>
        <v>-5.5728760717069372</v>
      </c>
      <c r="S33" s="25">
        <f t="shared" si="8"/>
        <v>0</v>
      </c>
      <c r="T33" s="24">
        <f t="shared" si="9"/>
        <v>36.152173913043477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4200000</v>
      </c>
      <c r="H35" s="47">
        <v>1890000</v>
      </c>
      <c r="I35" s="48"/>
      <c r="J35" s="47">
        <v>2117000</v>
      </c>
      <c r="K35" s="48"/>
      <c r="L35" s="47"/>
      <c r="M35" s="48"/>
      <c r="N35" s="47"/>
      <c r="O35" s="48"/>
      <c r="P35" s="47">
        <f t="shared" si="5"/>
        <v>4007000</v>
      </c>
      <c r="Q35" s="48">
        <f t="shared" si="6"/>
        <v>0</v>
      </c>
      <c r="R35" s="24">
        <f t="shared" si="7"/>
        <v>12.010582010582011</v>
      </c>
      <c r="S35" s="25">
        <f t="shared" si="8"/>
        <v>0</v>
      </c>
      <c r="T35" s="24">
        <f t="shared" si="9"/>
        <v>57.24285714285714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>
        <v>53999000</v>
      </c>
      <c r="D36" s="46"/>
      <c r="E36" s="46">
        <f t="shared" si="4"/>
        <v>53999000</v>
      </c>
      <c r="F36" s="47">
        <v>53999000</v>
      </c>
      <c r="G36" s="48">
        <v>53999000</v>
      </c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17215000</v>
      </c>
      <c r="C42" s="52">
        <f t="shared" si="13"/>
        <v>0</v>
      </c>
      <c r="D42" s="52">
        <f t="shared" si="13"/>
        <v>0</v>
      </c>
      <c r="E42" s="52">
        <f t="shared" si="13"/>
        <v>17215000</v>
      </c>
      <c r="F42" s="53">
        <f t="shared" si="13"/>
        <v>17215000</v>
      </c>
      <c r="G42" s="54">
        <f t="shared" si="13"/>
        <v>12000000</v>
      </c>
      <c r="H42" s="53">
        <f t="shared" si="13"/>
        <v>0</v>
      </c>
      <c r="I42" s="54">
        <f t="shared" si="13"/>
        <v>0</v>
      </c>
      <c r="J42" s="53">
        <f t="shared" si="13"/>
        <v>2282000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2282000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13.255881498693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15000000</v>
      </c>
      <c r="C43" s="43">
        <f t="shared" si="19"/>
        <v>0</v>
      </c>
      <c r="D43" s="43">
        <f t="shared" si="19"/>
        <v>0</v>
      </c>
      <c r="E43" s="43">
        <f t="shared" si="19"/>
        <v>15000000</v>
      </c>
      <c r="F43" s="44">
        <f t="shared" si="19"/>
        <v>15000000</v>
      </c>
      <c r="G43" s="45">
        <f t="shared" si="19"/>
        <v>12000000</v>
      </c>
      <c r="H43" s="44">
        <f t="shared" si="19"/>
        <v>0</v>
      </c>
      <c r="I43" s="45">
        <f t="shared" si="19"/>
        <v>0</v>
      </c>
      <c r="J43" s="44">
        <f t="shared" si="19"/>
        <v>2282000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2282000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15.213333333333335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/>
      <c r="C45" s="46"/>
      <c r="D45" s="46"/>
      <c r="E45" s="46">
        <f t="shared" si="21"/>
        <v>0</v>
      </c>
      <c r="F45" s="47"/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15000000</v>
      </c>
      <c r="C46" s="46"/>
      <c r="D46" s="46"/>
      <c r="E46" s="46">
        <f t="shared" si="21"/>
        <v>15000000</v>
      </c>
      <c r="F46" s="47">
        <v>15000000</v>
      </c>
      <c r="G46" s="48">
        <v>12000000</v>
      </c>
      <c r="H46" s="47"/>
      <c r="I46" s="48"/>
      <c r="J46" s="47">
        <v>2282000</v>
      </c>
      <c r="K46" s="48"/>
      <c r="L46" s="47"/>
      <c r="M46" s="48"/>
      <c r="N46" s="47"/>
      <c r="O46" s="48"/>
      <c r="P46" s="47">
        <f t="shared" si="22"/>
        <v>2282000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15.213333333333335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2215000</v>
      </c>
      <c r="C55" s="43">
        <f t="shared" si="24"/>
        <v>0</v>
      </c>
      <c r="D55" s="43">
        <f t="shared" si="24"/>
        <v>0</v>
      </c>
      <c r="E55" s="43">
        <f t="shared" si="24"/>
        <v>2215000</v>
      </c>
      <c r="F55" s="44">
        <f t="shared" si="24"/>
        <v>2215000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>
        <v>2215000</v>
      </c>
      <c r="C58" s="46"/>
      <c r="D58" s="46"/>
      <c r="E58" s="46">
        <f t="shared" si="21"/>
        <v>2215000</v>
      </c>
      <c r="F58" s="47">
        <v>2215000</v>
      </c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1026340000</v>
      </c>
      <c r="C60" s="43">
        <f t="shared" si="26"/>
        <v>53999000</v>
      </c>
      <c r="D60" s="43">
        <f t="shared" si="26"/>
        <v>0</v>
      </c>
      <c r="E60" s="43">
        <f t="shared" si="26"/>
        <v>1080339000</v>
      </c>
      <c r="F60" s="44">
        <f t="shared" si="26"/>
        <v>1080339000</v>
      </c>
      <c r="G60" s="45">
        <f t="shared" si="26"/>
        <v>555399000</v>
      </c>
      <c r="H60" s="44">
        <f t="shared" si="26"/>
        <v>48435000</v>
      </c>
      <c r="I60" s="45">
        <f t="shared" si="26"/>
        <v>0</v>
      </c>
      <c r="J60" s="44">
        <f t="shared" si="26"/>
        <v>167327000</v>
      </c>
      <c r="K60" s="45">
        <f t="shared" si="26"/>
        <v>0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215762000</v>
      </c>
      <c r="Q60" s="45">
        <f t="shared" si="26"/>
        <v>0</v>
      </c>
      <c r="R60" s="20">
        <f t="shared" si="14"/>
        <v>245.46712088365851</v>
      </c>
      <c r="S60" s="21">
        <f t="shared" si="15"/>
        <v>0</v>
      </c>
      <c r="T60" s="20">
        <f t="shared" si="16"/>
        <v>19.971694070102071</v>
      </c>
      <c r="U60" s="22">
        <f t="shared" si="17"/>
        <v>0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635473000</v>
      </c>
      <c r="C61" s="43">
        <f t="shared" si="28"/>
        <v>0</v>
      </c>
      <c r="D61" s="43">
        <f t="shared" si="28"/>
        <v>0</v>
      </c>
      <c r="E61" s="43">
        <f t="shared" si="28"/>
        <v>635473000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>
        <v>635473000</v>
      </c>
      <c r="C62" s="49"/>
      <c r="D62" s="49"/>
      <c r="E62" s="49">
        <f t="shared" si="21"/>
        <v>635473000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1661813000</v>
      </c>
      <c r="C64" s="55">
        <f t="shared" si="30"/>
        <v>53999000</v>
      </c>
      <c r="D64" s="55">
        <f t="shared" si="30"/>
        <v>0</v>
      </c>
      <c r="E64" s="55">
        <f t="shared" si="30"/>
        <v>1715812000</v>
      </c>
      <c r="F64" s="56">
        <f t="shared" si="30"/>
        <v>1080339000</v>
      </c>
      <c r="G64" s="57">
        <f t="shared" si="30"/>
        <v>555399000</v>
      </c>
      <c r="H64" s="56">
        <f t="shared" si="30"/>
        <v>48435000</v>
      </c>
      <c r="I64" s="57">
        <f t="shared" si="30"/>
        <v>0</v>
      </c>
      <c r="J64" s="56">
        <f t="shared" si="30"/>
        <v>167327000</v>
      </c>
      <c r="K64" s="57">
        <f t="shared" si="30"/>
        <v>0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215762000</v>
      </c>
      <c r="Q64" s="57">
        <f t="shared" si="30"/>
        <v>0</v>
      </c>
      <c r="R64" s="38">
        <f t="shared" si="14"/>
        <v>245.46712088365851</v>
      </c>
      <c r="S64" s="39">
        <f t="shared" si="15"/>
        <v>0</v>
      </c>
      <c r="T64" s="38">
        <f t="shared" si="16"/>
        <v>12.574920795518391</v>
      </c>
      <c r="U64" s="39">
        <f t="shared" si="17"/>
        <v>0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98</v>
      </c>
    </row>
    <row r="67" spans="1:23" x14ac:dyDescent="0.2">
      <c r="A67" s="4"/>
    </row>
    <row r="68" spans="1:23" x14ac:dyDescent="0.2">
      <c r="A68" s="4" t="s">
        <v>99</v>
      </c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</row>
    <row r="75" spans="1:23" x14ac:dyDescent="0.2">
      <c r="A75" s="5" t="s">
        <v>104</v>
      </c>
      <c r="G75" s="5" t="s">
        <v>105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106</v>
      </c>
      <c r="G77" s="5" t="s">
        <v>106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7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1663229000</v>
      </c>
      <c r="C8" s="40">
        <f t="shared" si="0"/>
        <v>0</v>
      </c>
      <c r="D8" s="40">
        <f t="shared" si="0"/>
        <v>0</v>
      </c>
      <c r="E8" s="40">
        <f t="shared" si="0"/>
        <v>1663229000</v>
      </c>
      <c r="F8" s="41">
        <f t="shared" si="0"/>
        <v>1663229000</v>
      </c>
      <c r="G8" s="42">
        <f t="shared" si="0"/>
        <v>854627000</v>
      </c>
      <c r="H8" s="41">
        <f t="shared" si="0"/>
        <v>198963000</v>
      </c>
      <c r="I8" s="42">
        <f t="shared" si="0"/>
        <v>149738940</v>
      </c>
      <c r="J8" s="41">
        <f t="shared" si="0"/>
        <v>472552000</v>
      </c>
      <c r="K8" s="42">
        <f t="shared" si="0"/>
        <v>398610119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671515000</v>
      </c>
      <c r="Q8" s="42">
        <f t="shared" si="0"/>
        <v>548349059</v>
      </c>
      <c r="R8" s="16">
        <f>IF(($H8       =0),0,((($J8       -$H8       )/$H8       )*100))</f>
        <v>137.50747626443106</v>
      </c>
      <c r="S8" s="17">
        <f>IF(($I8       =0),0,((($K8       -$I8       )/$I8       )*100))</f>
        <v>166.20337969535512</v>
      </c>
      <c r="T8" s="16">
        <f>IF(($E8       =0),0,(($P8       /$E8       )*100))</f>
        <v>40.374175774953422</v>
      </c>
      <c r="U8" s="18">
        <f>IF(($E8       =0),0,(($Q8       /$E8       )*100))</f>
        <v>32.968945286548035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1558281000</v>
      </c>
      <c r="C9" s="43">
        <f t="shared" si="2"/>
        <v>0</v>
      </c>
      <c r="D9" s="43">
        <f t="shared" si="2"/>
        <v>0</v>
      </c>
      <c r="E9" s="43">
        <f t="shared" si="2"/>
        <v>1558281000</v>
      </c>
      <c r="F9" s="44">
        <f t="shared" si="2"/>
        <v>1558281000</v>
      </c>
      <c r="G9" s="45">
        <f t="shared" si="2"/>
        <v>772116000</v>
      </c>
      <c r="H9" s="44">
        <f t="shared" si="2"/>
        <v>196361000</v>
      </c>
      <c r="I9" s="45">
        <f t="shared" si="2"/>
        <v>149661021</v>
      </c>
      <c r="J9" s="44">
        <f t="shared" si="2"/>
        <v>427346000</v>
      </c>
      <c r="K9" s="45">
        <f t="shared" si="2"/>
        <v>380447262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623707000</v>
      </c>
      <c r="Q9" s="45">
        <f t="shared" si="2"/>
        <v>530108283</v>
      </c>
      <c r="R9" s="20">
        <f>IF(($H9       =0),0,((($J9       -$H9       )/$H9       )*100))</f>
        <v>117.63282932965305</v>
      </c>
      <c r="S9" s="21">
        <f>IF(($I9       =0),0,((($K9       -$I9       )/$I9       )*100))</f>
        <v>154.20597792126514</v>
      </c>
      <c r="T9" s="20">
        <f>IF(($E9       =0),0,(($P9       /$E9       )*100))</f>
        <v>40.025322775545618</v>
      </c>
      <c r="U9" s="22">
        <f>IF(($E9       =0),0,(($Q9       /$E9       )*100))</f>
        <v>34.018786277956288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=0),0,((($J10      -$H10      )/$H10      )*100))</f>
        <v>0</v>
      </c>
      <c r="S10" s="25">
        <f t="shared" ref="S10:S41" si="8">IF(($I10      =0),0,((($K10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804327000</v>
      </c>
      <c r="C12" s="46"/>
      <c r="D12" s="46"/>
      <c r="E12" s="46">
        <f t="shared" si="4"/>
        <v>804327000</v>
      </c>
      <c r="F12" s="47">
        <v>804327000</v>
      </c>
      <c r="G12" s="48">
        <v>250000000</v>
      </c>
      <c r="H12" s="47">
        <v>88820000</v>
      </c>
      <c r="I12" s="48">
        <v>44615752</v>
      </c>
      <c r="J12" s="47">
        <v>161180000</v>
      </c>
      <c r="K12" s="48">
        <v>166361375</v>
      </c>
      <c r="L12" s="47"/>
      <c r="M12" s="48"/>
      <c r="N12" s="47"/>
      <c r="O12" s="48"/>
      <c r="P12" s="47">
        <f t="shared" si="5"/>
        <v>250000000</v>
      </c>
      <c r="Q12" s="48">
        <f t="shared" si="6"/>
        <v>210977127</v>
      </c>
      <c r="R12" s="24">
        <f t="shared" si="7"/>
        <v>81.468137806800272</v>
      </c>
      <c r="S12" s="25">
        <f t="shared" si="8"/>
        <v>272.87587352556557</v>
      </c>
      <c r="T12" s="24">
        <f t="shared" si="9"/>
        <v>31.081885849909302</v>
      </c>
      <c r="U12" s="26">
        <f t="shared" si="10"/>
        <v>26.230267913423273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112742000</v>
      </c>
      <c r="C14" s="46"/>
      <c r="D14" s="46"/>
      <c r="E14" s="46">
        <f t="shared" si="4"/>
        <v>112742000</v>
      </c>
      <c r="F14" s="47">
        <v>112742000</v>
      </c>
      <c r="G14" s="48">
        <v>101378000</v>
      </c>
      <c r="H14" s="47">
        <v>23636000</v>
      </c>
      <c r="I14" s="48">
        <v>248219</v>
      </c>
      <c r="J14" s="47">
        <v>24749000</v>
      </c>
      <c r="K14" s="48">
        <v>11756144</v>
      </c>
      <c r="L14" s="47"/>
      <c r="M14" s="48"/>
      <c r="N14" s="47"/>
      <c r="O14" s="48"/>
      <c r="P14" s="47">
        <f t="shared" si="5"/>
        <v>48385000</v>
      </c>
      <c r="Q14" s="48">
        <f t="shared" si="6"/>
        <v>12004363</v>
      </c>
      <c r="R14" s="24">
        <f t="shared" si="7"/>
        <v>4.7089185987476734</v>
      </c>
      <c r="S14" s="25">
        <f t="shared" si="8"/>
        <v>4636.1982765219427</v>
      </c>
      <c r="T14" s="24">
        <f t="shared" si="9"/>
        <v>42.91657057706977</v>
      </c>
      <c r="U14" s="26">
        <f t="shared" si="10"/>
        <v>10.647640630820812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641212000</v>
      </c>
      <c r="C26" s="46"/>
      <c r="D26" s="46"/>
      <c r="E26" s="46">
        <f t="shared" si="4"/>
        <v>641212000</v>
      </c>
      <c r="F26" s="47">
        <v>641212000</v>
      </c>
      <c r="G26" s="48">
        <v>420738000</v>
      </c>
      <c r="H26" s="47">
        <v>83905000</v>
      </c>
      <c r="I26" s="48">
        <v>104797050</v>
      </c>
      <c r="J26" s="47">
        <v>241417000</v>
      </c>
      <c r="K26" s="48">
        <v>202329743</v>
      </c>
      <c r="L26" s="47"/>
      <c r="M26" s="48"/>
      <c r="N26" s="47"/>
      <c r="O26" s="48"/>
      <c r="P26" s="47">
        <f t="shared" si="5"/>
        <v>325322000</v>
      </c>
      <c r="Q26" s="48">
        <f t="shared" si="6"/>
        <v>307126793</v>
      </c>
      <c r="R26" s="24">
        <f t="shared" si="7"/>
        <v>187.72659555449616</v>
      </c>
      <c r="S26" s="25">
        <f t="shared" si="8"/>
        <v>93.06816651804607</v>
      </c>
      <c r="T26" s="24">
        <f t="shared" si="9"/>
        <v>50.735482180620451</v>
      </c>
      <c r="U26" s="26">
        <f t="shared" si="10"/>
        <v>47.897854843639855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104948000</v>
      </c>
      <c r="C27" s="43">
        <f t="shared" si="11"/>
        <v>0</v>
      </c>
      <c r="D27" s="43">
        <f t="shared" si="11"/>
        <v>0</v>
      </c>
      <c r="E27" s="43">
        <f t="shared" si="11"/>
        <v>104948000</v>
      </c>
      <c r="F27" s="44">
        <f t="shared" si="11"/>
        <v>104948000</v>
      </c>
      <c r="G27" s="45">
        <f t="shared" si="11"/>
        <v>82511000</v>
      </c>
      <c r="H27" s="44">
        <f t="shared" si="11"/>
        <v>2602000</v>
      </c>
      <c r="I27" s="45">
        <f t="shared" si="11"/>
        <v>77919</v>
      </c>
      <c r="J27" s="44">
        <f t="shared" si="11"/>
        <v>45206000</v>
      </c>
      <c r="K27" s="45">
        <f t="shared" si="11"/>
        <v>18162857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47808000</v>
      </c>
      <c r="Q27" s="45">
        <f t="shared" si="11"/>
        <v>18240776</v>
      </c>
      <c r="R27" s="20">
        <f t="shared" si="7"/>
        <v>1637.3558800922367</v>
      </c>
      <c r="S27" s="21">
        <f t="shared" si="8"/>
        <v>23209.920558528727</v>
      </c>
      <c r="T27" s="20">
        <f t="shared" si="9"/>
        <v>45.553988641994131</v>
      </c>
      <c r="U27" s="22">
        <f t="shared" si="10"/>
        <v>17.38077524107177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84480000</v>
      </c>
      <c r="C29" s="46"/>
      <c r="D29" s="46"/>
      <c r="E29" s="46">
        <f t="shared" si="4"/>
        <v>84480000</v>
      </c>
      <c r="F29" s="47">
        <v>84480000</v>
      </c>
      <c r="G29" s="48">
        <v>67584000</v>
      </c>
      <c r="H29" s="47"/>
      <c r="I29" s="48"/>
      <c r="J29" s="47">
        <v>34236000</v>
      </c>
      <c r="K29" s="48">
        <v>17197752</v>
      </c>
      <c r="L29" s="47"/>
      <c r="M29" s="48"/>
      <c r="N29" s="47"/>
      <c r="O29" s="48"/>
      <c r="P29" s="47">
        <f t="shared" si="5"/>
        <v>34236000</v>
      </c>
      <c r="Q29" s="48">
        <f t="shared" si="6"/>
        <v>17197752</v>
      </c>
      <c r="R29" s="24">
        <f t="shared" si="7"/>
        <v>0</v>
      </c>
      <c r="S29" s="25">
        <f t="shared" si="8"/>
        <v>0</v>
      </c>
      <c r="T29" s="24">
        <f t="shared" si="9"/>
        <v>40.525568181818187</v>
      </c>
      <c r="U29" s="26">
        <f t="shared" si="10"/>
        <v>20.357187500000002</v>
      </c>
      <c r="V29" s="47"/>
      <c r="W29" s="48"/>
    </row>
    <row r="30" spans="1:23" x14ac:dyDescent="0.2">
      <c r="A30" s="23" t="s">
        <v>57</v>
      </c>
      <c r="B30" s="46">
        <v>2000000</v>
      </c>
      <c r="C30" s="46"/>
      <c r="D30" s="46"/>
      <c r="E30" s="46">
        <f t="shared" si="4"/>
        <v>2000000</v>
      </c>
      <c r="F30" s="47">
        <v>2000000</v>
      </c>
      <c r="G30" s="48">
        <v>2000000</v>
      </c>
      <c r="H30" s="47">
        <v>451000</v>
      </c>
      <c r="I30" s="48">
        <v>77919</v>
      </c>
      <c r="J30" s="47">
        <v>194000</v>
      </c>
      <c r="K30" s="48">
        <v>965105</v>
      </c>
      <c r="L30" s="47"/>
      <c r="M30" s="48"/>
      <c r="N30" s="47"/>
      <c r="O30" s="48"/>
      <c r="P30" s="47">
        <f t="shared" si="5"/>
        <v>645000</v>
      </c>
      <c r="Q30" s="48">
        <f t="shared" si="6"/>
        <v>1043024</v>
      </c>
      <c r="R30" s="24">
        <f t="shared" si="7"/>
        <v>-56.984478935698448</v>
      </c>
      <c r="S30" s="25">
        <f t="shared" si="8"/>
        <v>1138.6003413801513</v>
      </c>
      <c r="T30" s="24">
        <f t="shared" si="9"/>
        <v>32.25</v>
      </c>
      <c r="U30" s="26">
        <f t="shared" si="10"/>
        <v>52.151199999999996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18468000</v>
      </c>
      <c r="C32" s="46"/>
      <c r="D32" s="46"/>
      <c r="E32" s="46">
        <f t="shared" si="4"/>
        <v>18468000</v>
      </c>
      <c r="F32" s="47">
        <v>18468000</v>
      </c>
      <c r="G32" s="48">
        <v>12927000</v>
      </c>
      <c r="H32" s="47">
        <v>2151000</v>
      </c>
      <c r="I32" s="48"/>
      <c r="J32" s="47">
        <v>10776000</v>
      </c>
      <c r="K32" s="48"/>
      <c r="L32" s="47"/>
      <c r="M32" s="48"/>
      <c r="N32" s="47"/>
      <c r="O32" s="48"/>
      <c r="P32" s="47">
        <f t="shared" si="5"/>
        <v>12927000</v>
      </c>
      <c r="Q32" s="48">
        <f t="shared" si="6"/>
        <v>0</v>
      </c>
      <c r="R32" s="24">
        <f t="shared" si="7"/>
        <v>400.97629009762903</v>
      </c>
      <c r="S32" s="25">
        <f t="shared" si="8"/>
        <v>0</v>
      </c>
      <c r="T32" s="24">
        <f t="shared" si="9"/>
        <v>69.996751137102009</v>
      </c>
      <c r="U32" s="26">
        <f t="shared" si="10"/>
        <v>0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+B43+B55</f>
        <v>87088000</v>
      </c>
      <c r="C42" s="52">
        <f t="shared" si="13"/>
        <v>0</v>
      </c>
      <c r="D42" s="52">
        <f t="shared" si="13"/>
        <v>0</v>
      </c>
      <c r="E42" s="52">
        <f t="shared" si="13"/>
        <v>87088000</v>
      </c>
      <c r="F42" s="53">
        <f t="shared" si="13"/>
        <v>87088000</v>
      </c>
      <c r="G42" s="54">
        <f t="shared" si="13"/>
        <v>67584000</v>
      </c>
      <c r="H42" s="53">
        <f t="shared" si="13"/>
        <v>0</v>
      </c>
      <c r="I42" s="54">
        <f t="shared" si="13"/>
        <v>0</v>
      </c>
      <c r="J42" s="53">
        <f t="shared" si="13"/>
        <v>34236000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34236000</v>
      </c>
      <c r="Q42" s="54">
        <f t="shared" si="13"/>
        <v>0</v>
      </c>
      <c r="R42" s="33">
        <f t="shared" ref="R42:R64" si="14">IF(($H42      =0),0,((($J42      -$H42      )/$H42      )*100))</f>
        <v>0</v>
      </c>
      <c r="S42" s="34">
        <f t="shared" ref="S42:S64" si="15">IF(($I42      =0),0,((($K42      -$I42      )/$I42      )*100))</f>
        <v>0</v>
      </c>
      <c r="T42" s="33">
        <f t="shared" ref="T42:T64" si="16">IF(($E42      =0),0,(($P42      /$E42      )*100))</f>
        <v>39.311960316002207</v>
      </c>
      <c r="U42" s="35">
        <f t="shared" ref="U42:U64" si="17">IF(($E42      =0),0,(($Q42      /$E42      )*100))</f>
        <v>0</v>
      </c>
      <c r="V42" s="53">
        <f t="shared" ref="V42:W42" si="18">+V43+V55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SUM(B44:B54)</f>
        <v>85982000</v>
      </c>
      <c r="C43" s="43">
        <f t="shared" si="19"/>
        <v>0</v>
      </c>
      <c r="D43" s="43">
        <f t="shared" si="19"/>
        <v>0</v>
      </c>
      <c r="E43" s="43">
        <f t="shared" si="19"/>
        <v>85982000</v>
      </c>
      <c r="F43" s="44">
        <f t="shared" si="19"/>
        <v>85982000</v>
      </c>
      <c r="G43" s="45">
        <f t="shared" si="19"/>
        <v>67584000</v>
      </c>
      <c r="H43" s="44">
        <f t="shared" si="19"/>
        <v>0</v>
      </c>
      <c r="I43" s="45">
        <f t="shared" si="19"/>
        <v>0</v>
      </c>
      <c r="J43" s="44">
        <f t="shared" si="19"/>
        <v>34236000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34236000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39.81763624944756</v>
      </c>
      <c r="U43" s="22">
        <f t="shared" si="17"/>
        <v>0</v>
      </c>
      <c r="V43" s="44">
        <f t="shared" ref="V43:W43" si="20">SUM(V44:V54)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3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3" si="22">$H44      +$J44      +$L44      +$N44</f>
        <v>0</v>
      </c>
      <c r="Q44" s="51">
        <f t="shared" ref="Q44:Q63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1502000</v>
      </c>
      <c r="C45" s="46"/>
      <c r="D45" s="46"/>
      <c r="E45" s="46">
        <f t="shared" si="21"/>
        <v>1502000</v>
      </c>
      <c r="F45" s="47">
        <v>1502000</v>
      </c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84480000</v>
      </c>
      <c r="C46" s="46"/>
      <c r="D46" s="46"/>
      <c r="E46" s="46">
        <f t="shared" si="21"/>
        <v>84480000</v>
      </c>
      <c r="F46" s="47">
        <v>84480000</v>
      </c>
      <c r="G46" s="48">
        <v>67584000</v>
      </c>
      <c r="H46" s="47"/>
      <c r="I46" s="48"/>
      <c r="J46" s="47">
        <v>34236000</v>
      </c>
      <c r="K46" s="48"/>
      <c r="L46" s="47"/>
      <c r="M46" s="48"/>
      <c r="N46" s="47"/>
      <c r="O46" s="48"/>
      <c r="P46" s="47">
        <f t="shared" si="22"/>
        <v>34236000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40.525568181818187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23" t="s">
        <v>80</v>
      </c>
      <c r="B54" s="46"/>
      <c r="C54" s="46"/>
      <c r="D54" s="46"/>
      <c r="E54" s="46">
        <f t="shared" si="21"/>
        <v>0</v>
      </c>
      <c r="F54" s="47"/>
      <c r="G54" s="48"/>
      <c r="H54" s="47"/>
      <c r="I54" s="48"/>
      <c r="J54" s="47"/>
      <c r="K54" s="48"/>
      <c r="L54" s="47"/>
      <c r="M54" s="48"/>
      <c r="N54" s="47"/>
      <c r="O54" s="48"/>
      <c r="P54" s="47">
        <f t="shared" si="22"/>
        <v>0</v>
      </c>
      <c r="Q54" s="48">
        <f t="shared" si="23"/>
        <v>0</v>
      </c>
      <c r="R54" s="24">
        <f t="shared" si="14"/>
        <v>0</v>
      </c>
      <c r="S54" s="25">
        <f t="shared" si="15"/>
        <v>0</v>
      </c>
      <c r="T54" s="24">
        <f t="shared" si="16"/>
        <v>0</v>
      </c>
      <c r="U54" s="26">
        <f t="shared" si="17"/>
        <v>0</v>
      </c>
      <c r="V54" s="47"/>
      <c r="W54" s="48"/>
    </row>
    <row r="55" spans="1:23" x14ac:dyDescent="0.2">
      <c r="A55" s="19" t="s">
        <v>54</v>
      </c>
      <c r="B55" s="43">
        <f t="shared" ref="B55:Q55" si="24">SUM(B56:B59)</f>
        <v>1106000</v>
      </c>
      <c r="C55" s="43">
        <f t="shared" si="24"/>
        <v>0</v>
      </c>
      <c r="D55" s="43">
        <f t="shared" si="24"/>
        <v>0</v>
      </c>
      <c r="E55" s="43">
        <f t="shared" si="24"/>
        <v>1106000</v>
      </c>
      <c r="F55" s="44">
        <f t="shared" si="24"/>
        <v>1106000</v>
      </c>
      <c r="G55" s="45">
        <f t="shared" si="24"/>
        <v>0</v>
      </c>
      <c r="H55" s="44">
        <f t="shared" si="24"/>
        <v>0</v>
      </c>
      <c r="I55" s="45">
        <f t="shared" si="24"/>
        <v>0</v>
      </c>
      <c r="J55" s="44">
        <f t="shared" si="24"/>
        <v>0</v>
      </c>
      <c r="K55" s="45">
        <f t="shared" si="24"/>
        <v>0</v>
      </c>
      <c r="L55" s="44">
        <f t="shared" si="24"/>
        <v>0</v>
      </c>
      <c r="M55" s="45">
        <f t="shared" si="24"/>
        <v>0</v>
      </c>
      <c r="N55" s="44">
        <f t="shared" si="24"/>
        <v>0</v>
      </c>
      <c r="O55" s="45">
        <f t="shared" si="24"/>
        <v>0</v>
      </c>
      <c r="P55" s="44">
        <f t="shared" si="24"/>
        <v>0</v>
      </c>
      <c r="Q55" s="45">
        <f t="shared" si="24"/>
        <v>0</v>
      </c>
      <c r="R55" s="20">
        <f t="shared" si="14"/>
        <v>0</v>
      </c>
      <c r="S55" s="21">
        <f t="shared" si="15"/>
        <v>0</v>
      </c>
      <c r="T55" s="20">
        <f t="shared" si="16"/>
        <v>0</v>
      </c>
      <c r="U55" s="22">
        <f t="shared" si="17"/>
        <v>0</v>
      </c>
      <c r="V55" s="44">
        <f t="shared" ref="V55:W55" si="25">SUM(V56:V59)</f>
        <v>0</v>
      </c>
      <c r="W55" s="45">
        <f t="shared" si="25"/>
        <v>0</v>
      </c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/>
      <c r="C57" s="46"/>
      <c r="D57" s="46"/>
      <c r="E57" s="46">
        <f t="shared" si="21"/>
        <v>0</v>
      </c>
      <c r="F57" s="47"/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>
        <v>1106000</v>
      </c>
      <c r="C58" s="46"/>
      <c r="D58" s="46"/>
      <c r="E58" s="46">
        <f t="shared" si="21"/>
        <v>1106000</v>
      </c>
      <c r="F58" s="47">
        <v>1106000</v>
      </c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23" t="s">
        <v>84</v>
      </c>
      <c r="B59" s="46"/>
      <c r="C59" s="46"/>
      <c r="D59" s="46"/>
      <c r="E59" s="46">
        <f t="shared" si="21"/>
        <v>0</v>
      </c>
      <c r="F59" s="47"/>
      <c r="G59" s="48"/>
      <c r="H59" s="47"/>
      <c r="I59" s="48"/>
      <c r="J59" s="47"/>
      <c r="K59" s="48"/>
      <c r="L59" s="47"/>
      <c r="M59" s="48"/>
      <c r="N59" s="47"/>
      <c r="O59" s="48"/>
      <c r="P59" s="47">
        <f t="shared" si="22"/>
        <v>0</v>
      </c>
      <c r="Q59" s="48">
        <f t="shared" si="23"/>
        <v>0</v>
      </c>
      <c r="R59" s="24">
        <f t="shared" si="14"/>
        <v>0</v>
      </c>
      <c r="S59" s="25">
        <f t="shared" si="15"/>
        <v>0</v>
      </c>
      <c r="T59" s="24">
        <f t="shared" si="16"/>
        <v>0</v>
      </c>
      <c r="U59" s="26">
        <f t="shared" si="17"/>
        <v>0</v>
      </c>
      <c r="V59" s="47"/>
      <c r="W59" s="48"/>
    </row>
    <row r="60" spans="1:23" x14ac:dyDescent="0.2">
      <c r="A60" s="19" t="s">
        <v>85</v>
      </c>
      <c r="B60" s="43">
        <f t="shared" ref="B60:Q60" si="26">+B8+B42</f>
        <v>1750317000</v>
      </c>
      <c r="C60" s="43">
        <f t="shared" si="26"/>
        <v>0</v>
      </c>
      <c r="D60" s="43">
        <f t="shared" si="26"/>
        <v>0</v>
      </c>
      <c r="E60" s="43">
        <f t="shared" si="26"/>
        <v>1750317000</v>
      </c>
      <c r="F60" s="44">
        <f t="shared" si="26"/>
        <v>1750317000</v>
      </c>
      <c r="G60" s="45">
        <f t="shared" si="26"/>
        <v>922211000</v>
      </c>
      <c r="H60" s="44">
        <f t="shared" si="26"/>
        <v>198963000</v>
      </c>
      <c r="I60" s="45">
        <f t="shared" si="26"/>
        <v>149738940</v>
      </c>
      <c r="J60" s="44">
        <f t="shared" si="26"/>
        <v>506788000</v>
      </c>
      <c r="K60" s="45">
        <f t="shared" si="26"/>
        <v>398610119</v>
      </c>
      <c r="L60" s="44">
        <f t="shared" si="26"/>
        <v>0</v>
      </c>
      <c r="M60" s="45">
        <f t="shared" si="26"/>
        <v>0</v>
      </c>
      <c r="N60" s="44">
        <f t="shared" si="26"/>
        <v>0</v>
      </c>
      <c r="O60" s="45">
        <f t="shared" si="26"/>
        <v>0</v>
      </c>
      <c r="P60" s="44">
        <f t="shared" si="26"/>
        <v>705751000</v>
      </c>
      <c r="Q60" s="45">
        <f t="shared" si="26"/>
        <v>548349059</v>
      </c>
      <c r="R60" s="20">
        <f t="shared" si="14"/>
        <v>154.71469569718991</v>
      </c>
      <c r="S60" s="21">
        <f t="shared" si="15"/>
        <v>166.20337969535512</v>
      </c>
      <c r="T60" s="20">
        <f t="shared" si="16"/>
        <v>40.321324651477418</v>
      </c>
      <c r="U60" s="22">
        <f t="shared" si="17"/>
        <v>31.328556998532264</v>
      </c>
      <c r="V60" s="44">
        <f t="shared" ref="V60:W60" si="27">+V8+V42</f>
        <v>0</v>
      </c>
      <c r="W60" s="45">
        <f t="shared" si="27"/>
        <v>0</v>
      </c>
    </row>
    <row r="61" spans="1:23" x14ac:dyDescent="0.2">
      <c r="A61" s="19" t="s">
        <v>86</v>
      </c>
      <c r="B61" s="43">
        <f t="shared" ref="B61:Q61" si="28">SUM(B62:B63)</f>
        <v>1126600000</v>
      </c>
      <c r="C61" s="43">
        <f t="shared" si="28"/>
        <v>0</v>
      </c>
      <c r="D61" s="43">
        <f t="shared" si="28"/>
        <v>0</v>
      </c>
      <c r="E61" s="43">
        <f t="shared" si="28"/>
        <v>1126600000</v>
      </c>
      <c r="F61" s="44">
        <f t="shared" si="28"/>
        <v>0</v>
      </c>
      <c r="G61" s="45">
        <f t="shared" si="28"/>
        <v>0</v>
      </c>
      <c r="H61" s="44">
        <f t="shared" si="28"/>
        <v>0</v>
      </c>
      <c r="I61" s="45">
        <f t="shared" si="28"/>
        <v>0</v>
      </c>
      <c r="J61" s="44">
        <f t="shared" si="28"/>
        <v>0</v>
      </c>
      <c r="K61" s="45">
        <f t="shared" si="28"/>
        <v>0</v>
      </c>
      <c r="L61" s="44">
        <f t="shared" si="28"/>
        <v>0</v>
      </c>
      <c r="M61" s="45">
        <f t="shared" si="28"/>
        <v>0</v>
      </c>
      <c r="N61" s="44">
        <f t="shared" si="28"/>
        <v>0</v>
      </c>
      <c r="O61" s="45">
        <f t="shared" si="28"/>
        <v>0</v>
      </c>
      <c r="P61" s="44">
        <f t="shared" si="28"/>
        <v>0</v>
      </c>
      <c r="Q61" s="45">
        <f t="shared" si="28"/>
        <v>0</v>
      </c>
      <c r="R61" s="20">
        <f t="shared" si="14"/>
        <v>0</v>
      </c>
      <c r="S61" s="21">
        <f t="shared" si="15"/>
        <v>0</v>
      </c>
      <c r="T61" s="20">
        <f t="shared" si="16"/>
        <v>0</v>
      </c>
      <c r="U61" s="22">
        <f t="shared" si="17"/>
        <v>0</v>
      </c>
      <c r="V61" s="44">
        <f t="shared" ref="V61:W61" si="29">SUM(V62:V63)</f>
        <v>0</v>
      </c>
      <c r="W61" s="45">
        <f t="shared" si="29"/>
        <v>0</v>
      </c>
    </row>
    <row r="62" spans="1:23" s="31" customFormat="1" ht="12.75" customHeight="1" x14ac:dyDescent="0.2">
      <c r="A62" s="27" t="s">
        <v>87</v>
      </c>
      <c r="B62" s="49">
        <v>1126600000</v>
      </c>
      <c r="C62" s="49"/>
      <c r="D62" s="49"/>
      <c r="E62" s="49">
        <f t="shared" si="21"/>
        <v>1126600000</v>
      </c>
      <c r="F62" s="50"/>
      <c r="G62" s="51"/>
      <c r="H62" s="50"/>
      <c r="I62" s="51"/>
      <c r="J62" s="50"/>
      <c r="K62" s="51"/>
      <c r="L62" s="50"/>
      <c r="M62" s="51"/>
      <c r="N62" s="50"/>
      <c r="O62" s="51"/>
      <c r="P62" s="50">
        <f t="shared" si="22"/>
        <v>0</v>
      </c>
      <c r="Q62" s="51">
        <f t="shared" si="23"/>
        <v>0</v>
      </c>
      <c r="R62" s="28">
        <f t="shared" si="14"/>
        <v>0</v>
      </c>
      <c r="S62" s="29">
        <f t="shared" si="15"/>
        <v>0</v>
      </c>
      <c r="T62" s="28">
        <f t="shared" si="16"/>
        <v>0</v>
      </c>
      <c r="U62" s="30">
        <f t="shared" si="17"/>
        <v>0</v>
      </c>
      <c r="V62" s="50"/>
      <c r="W62" s="51"/>
    </row>
    <row r="63" spans="1:23" ht="13.5" thickBot="1" x14ac:dyDescent="0.25">
      <c r="A63" s="23" t="s">
        <v>88</v>
      </c>
      <c r="B63" s="46"/>
      <c r="C63" s="46"/>
      <c r="D63" s="46"/>
      <c r="E63" s="46">
        <f t="shared" si="21"/>
        <v>0</v>
      </c>
      <c r="F63" s="47"/>
      <c r="G63" s="48"/>
      <c r="H63" s="47"/>
      <c r="I63" s="48"/>
      <c r="J63" s="47"/>
      <c r="K63" s="48"/>
      <c r="L63" s="47"/>
      <c r="M63" s="48"/>
      <c r="N63" s="47"/>
      <c r="O63" s="48"/>
      <c r="P63" s="47">
        <f t="shared" si="22"/>
        <v>0</v>
      </c>
      <c r="Q63" s="48">
        <f t="shared" si="23"/>
        <v>0</v>
      </c>
      <c r="R63" s="24">
        <f t="shared" si="14"/>
        <v>0</v>
      </c>
      <c r="S63" s="25">
        <f t="shared" si="15"/>
        <v>0</v>
      </c>
      <c r="T63" s="24">
        <f t="shared" si="16"/>
        <v>0</v>
      </c>
      <c r="U63" s="26">
        <f t="shared" si="17"/>
        <v>0</v>
      </c>
      <c r="V63" s="47"/>
      <c r="W63" s="48"/>
    </row>
    <row r="64" spans="1:23" s="31" customFormat="1" ht="13.5" thickTop="1" x14ac:dyDescent="0.2">
      <c r="A64" s="37" t="s">
        <v>89</v>
      </c>
      <c r="B64" s="55">
        <f t="shared" ref="B64:Q64" si="30">+B60+B61</f>
        <v>2876917000</v>
      </c>
      <c r="C64" s="55">
        <f t="shared" si="30"/>
        <v>0</v>
      </c>
      <c r="D64" s="55">
        <f t="shared" si="30"/>
        <v>0</v>
      </c>
      <c r="E64" s="55">
        <f t="shared" si="30"/>
        <v>2876917000</v>
      </c>
      <c r="F64" s="56">
        <f t="shared" si="30"/>
        <v>1750317000</v>
      </c>
      <c r="G64" s="57">
        <f t="shared" si="30"/>
        <v>922211000</v>
      </c>
      <c r="H64" s="56">
        <f t="shared" si="30"/>
        <v>198963000</v>
      </c>
      <c r="I64" s="57">
        <f t="shared" si="30"/>
        <v>149738940</v>
      </c>
      <c r="J64" s="56">
        <f t="shared" si="30"/>
        <v>506788000</v>
      </c>
      <c r="K64" s="57">
        <f t="shared" si="30"/>
        <v>398610119</v>
      </c>
      <c r="L64" s="56">
        <f t="shared" si="30"/>
        <v>0</v>
      </c>
      <c r="M64" s="58">
        <f t="shared" si="30"/>
        <v>0</v>
      </c>
      <c r="N64" s="56">
        <f t="shared" si="30"/>
        <v>0</v>
      </c>
      <c r="O64" s="57">
        <f t="shared" si="30"/>
        <v>0</v>
      </c>
      <c r="P64" s="56">
        <f t="shared" si="30"/>
        <v>705751000</v>
      </c>
      <c r="Q64" s="57">
        <f t="shared" si="30"/>
        <v>548349059</v>
      </c>
      <c r="R64" s="38">
        <f t="shared" si="14"/>
        <v>154.71469569718991</v>
      </c>
      <c r="S64" s="39">
        <f t="shared" si="15"/>
        <v>166.20337969535512</v>
      </c>
      <c r="T64" s="38">
        <f t="shared" si="16"/>
        <v>24.531503689539878</v>
      </c>
      <c r="U64" s="39">
        <f t="shared" si="17"/>
        <v>19.060301670155937</v>
      </c>
      <c r="V64" s="56">
        <f>+V60+V61</f>
        <v>0</v>
      </c>
      <c r="W64" s="57">
        <f>+W60+W61</f>
        <v>0</v>
      </c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2"/>
      <c r="W65" s="2"/>
    </row>
    <row r="66" spans="1:23" x14ac:dyDescent="0.2">
      <c r="A66" s="4" t="s">
        <v>98</v>
      </c>
    </row>
    <row r="67" spans="1:23" x14ac:dyDescent="0.2">
      <c r="A67" s="4"/>
    </row>
    <row r="68" spans="1:23" x14ac:dyDescent="0.2">
      <c r="A68" s="4" t="s">
        <v>99</v>
      </c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</row>
    <row r="75" spans="1:23" x14ac:dyDescent="0.2">
      <c r="A75" s="5" t="s">
        <v>104</v>
      </c>
      <c r="G75" s="5" t="s">
        <v>105</v>
      </c>
      <c r="W75" s="5"/>
    </row>
    <row r="76" spans="1:23" x14ac:dyDescent="0.2">
      <c r="A76" s="5"/>
      <c r="G76" s="5"/>
      <c r="W76" s="5"/>
    </row>
    <row r="77" spans="1:23" x14ac:dyDescent="0.2">
      <c r="A77" s="5" t="s">
        <v>106</v>
      </c>
      <c r="G77" s="5" t="s">
        <v>106</v>
      </c>
      <c r="W77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EF4D55-6D2A-4E04-815B-3689FFDAF11B}"/>
</file>

<file path=customXml/itemProps2.xml><?xml version="1.0" encoding="utf-8"?>
<ds:datastoreItem xmlns:ds="http://schemas.openxmlformats.org/officeDocument/2006/customXml" ds:itemID="{8E1EBFEE-C03A-436C-83A0-6832DB9E9FB8}"/>
</file>

<file path=customXml/itemProps3.xml><?xml version="1.0" encoding="utf-8"?>
<ds:datastoreItem xmlns:ds="http://schemas.openxmlformats.org/officeDocument/2006/customXml" ds:itemID="{B8D97B53-40D0-4537-95F5-8189568060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2025-02-24T08:06:36Z</dcterms:created>
  <dcterms:modified xsi:type="dcterms:W3CDTF">2025-02-24T09:46:01Z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