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39073F08-7370-41EB-9521-8D8B3441706D}" xr6:coauthVersionLast="47" xr6:coauthVersionMax="47" xr10:uidLastSave="{00000000-0000-0000-0000-000000000000}"/>
  <workbookProtection workbookAlgorithmName="SHA-512" workbookHashValue="JiZnxT7VGpKn07AZ+MD3NfIXYfM7tLm9ADm6Kk2a9T++ac/p7rmQRxKhoddgMQx3rqF+NtgorB9PEeh5t1huNA==" workbookSaltValue="zYKjPObwXpqR2qRWjk9xXw==" workbookSpinCount="100000" lockStructure="1"/>
  <bookViews>
    <workbookView xWindow="-120" yWindow="-120" windowWidth="29040" windowHeight="16440" xr2:uid="{00000000-000D-0000-FFFF-FFFF00000000}"/>
  </bookViews>
  <sheets>
    <sheet name="Summary" sheetId="1" r:id="rId1"/>
    <sheet name="FS184" sheetId="2" r:id="rId2"/>
    <sheet name="GT421" sheetId="3" r:id="rId3"/>
    <sheet name="GT481" sheetId="4" r:id="rId4"/>
    <sheet name="KZN225" sheetId="5" r:id="rId5"/>
    <sheet name="KZN252" sheetId="6" r:id="rId6"/>
    <sheet name="KZN282" sheetId="7" r:id="rId7"/>
    <sheet name="LIM354" sheetId="8" r:id="rId8"/>
    <sheet name="MP307" sheetId="9" r:id="rId9"/>
    <sheet name="MP312" sheetId="10" r:id="rId10"/>
    <sheet name="MP313" sheetId="11" r:id="rId11"/>
    <sheet name="MP326" sheetId="12" r:id="rId12"/>
    <sheet name="NC091" sheetId="13" r:id="rId13"/>
    <sheet name="NW372" sheetId="14" r:id="rId14"/>
    <sheet name="NW373" sheetId="15" r:id="rId15"/>
    <sheet name="NW403" sheetId="16" r:id="rId16"/>
    <sheet name="NW405" sheetId="17" r:id="rId17"/>
    <sheet name="WC023" sheetId="18" r:id="rId18"/>
    <sheet name="WC024" sheetId="19" r:id="rId19"/>
    <sheet name="WC044" sheetId="20" r:id="rId20"/>
  </sheets>
  <definedNames>
    <definedName name="_xlnm.Print_Area" localSheetId="1">'FS184'!$A$1:$X$77</definedName>
    <definedName name="_xlnm.Print_Area" localSheetId="2">'GT421'!$A$1:$X$77</definedName>
    <definedName name="_xlnm.Print_Area" localSheetId="3">'GT481'!$A$1:$X$77</definedName>
    <definedName name="_xlnm.Print_Area" localSheetId="4">'KZN225'!$A$1:$X$77</definedName>
    <definedName name="_xlnm.Print_Area" localSheetId="5">'KZN252'!$A$1:$X$77</definedName>
    <definedName name="_xlnm.Print_Area" localSheetId="6">'KZN282'!$A$1:$X$77</definedName>
    <definedName name="_xlnm.Print_Area" localSheetId="7">'LIM354'!$A$1:$X$77</definedName>
    <definedName name="_xlnm.Print_Area" localSheetId="8">'MP307'!$A$1:$X$77</definedName>
    <definedName name="_xlnm.Print_Area" localSheetId="9">'MP312'!$A$1:$X$77</definedName>
    <definedName name="_xlnm.Print_Area" localSheetId="10">'MP313'!$A$1:$X$77</definedName>
    <definedName name="_xlnm.Print_Area" localSheetId="11">'MP326'!$A$1:$X$77</definedName>
    <definedName name="_xlnm.Print_Area" localSheetId="12">'NC091'!$A$1:$X$77</definedName>
    <definedName name="_xlnm.Print_Area" localSheetId="13">'NW372'!$A$1:$X$77</definedName>
    <definedName name="_xlnm.Print_Area" localSheetId="14">'NW373'!$A$1:$X$77</definedName>
    <definedName name="_xlnm.Print_Area" localSheetId="15">'NW403'!$A$1:$X$77</definedName>
    <definedName name="_xlnm.Print_Area" localSheetId="16">'NW405'!$A$1:$X$77</definedName>
    <definedName name="_xlnm.Print_Area" localSheetId="0">Summary!$A$1:$X$77</definedName>
    <definedName name="_xlnm.Print_Area" localSheetId="17">'WC023'!$A$1:$X$77</definedName>
    <definedName name="_xlnm.Print_Area" localSheetId="18">'WC024'!$A$1:$X$77</definedName>
    <definedName name="_xlnm.Print_Area" localSheetId="19">'WC044'!$A$1:$X$77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1" i="2" l="1"/>
  <c r="V61" i="2"/>
  <c r="W61" i="3"/>
  <c r="V61" i="3"/>
  <c r="W61" i="4"/>
  <c r="V61" i="4"/>
  <c r="W61" i="5"/>
  <c r="V61" i="5"/>
  <c r="W61" i="6"/>
  <c r="V61" i="6"/>
  <c r="W61" i="7"/>
  <c r="V61" i="7"/>
  <c r="W61" i="8"/>
  <c r="V61" i="8"/>
  <c r="W61" i="9"/>
  <c r="V61" i="9"/>
  <c r="W61" i="10"/>
  <c r="V61" i="10"/>
  <c r="W61" i="11"/>
  <c r="V61" i="11"/>
  <c r="W61" i="12"/>
  <c r="V61" i="12"/>
  <c r="W61" i="13"/>
  <c r="V61" i="13"/>
  <c r="W61" i="14"/>
  <c r="V61" i="14"/>
  <c r="W61" i="15"/>
  <c r="V61" i="15"/>
  <c r="W61" i="16"/>
  <c r="V61" i="16"/>
  <c r="W61" i="17"/>
  <c r="V61" i="17"/>
  <c r="W61" i="18"/>
  <c r="V61" i="18"/>
  <c r="W61" i="19"/>
  <c r="V61" i="19"/>
  <c r="W61" i="20"/>
  <c r="V61" i="20"/>
  <c r="W61" i="1"/>
  <c r="V61" i="1"/>
  <c r="O61" i="2"/>
  <c r="N61" i="2"/>
  <c r="M61" i="2"/>
  <c r="L61" i="2"/>
  <c r="K61" i="2"/>
  <c r="J61" i="2"/>
  <c r="I61" i="2"/>
  <c r="H61" i="2"/>
  <c r="G61" i="2"/>
  <c r="F61" i="2"/>
  <c r="D61" i="2"/>
  <c r="C61" i="2"/>
  <c r="B61" i="2"/>
  <c r="O61" i="3"/>
  <c r="N61" i="3"/>
  <c r="M61" i="3"/>
  <c r="L61" i="3"/>
  <c r="K61" i="3"/>
  <c r="J61" i="3"/>
  <c r="I61" i="3"/>
  <c r="H61" i="3"/>
  <c r="G61" i="3"/>
  <c r="F61" i="3"/>
  <c r="D61" i="3"/>
  <c r="C61" i="3"/>
  <c r="B61" i="3"/>
  <c r="O61" i="4"/>
  <c r="N61" i="4"/>
  <c r="M61" i="4"/>
  <c r="L61" i="4"/>
  <c r="K61" i="4"/>
  <c r="J61" i="4"/>
  <c r="I61" i="4"/>
  <c r="H61" i="4"/>
  <c r="G61" i="4"/>
  <c r="F61" i="4"/>
  <c r="D61" i="4"/>
  <c r="C61" i="4"/>
  <c r="B61" i="4"/>
  <c r="O61" i="5"/>
  <c r="N61" i="5"/>
  <c r="M61" i="5"/>
  <c r="L61" i="5"/>
  <c r="K61" i="5"/>
  <c r="J61" i="5"/>
  <c r="I61" i="5"/>
  <c r="S61" i="5" s="1"/>
  <c r="H61" i="5"/>
  <c r="G61" i="5"/>
  <c r="F61" i="5"/>
  <c r="D61" i="5"/>
  <c r="C61" i="5"/>
  <c r="B61" i="5"/>
  <c r="O61" i="6"/>
  <c r="N61" i="6"/>
  <c r="M61" i="6"/>
  <c r="L61" i="6"/>
  <c r="K61" i="6"/>
  <c r="J61" i="6"/>
  <c r="I61" i="6"/>
  <c r="H61" i="6"/>
  <c r="G61" i="6"/>
  <c r="F61" i="6"/>
  <c r="D61" i="6"/>
  <c r="C61" i="6"/>
  <c r="B61" i="6"/>
  <c r="O61" i="7"/>
  <c r="N61" i="7"/>
  <c r="M61" i="7"/>
  <c r="L61" i="7"/>
  <c r="K61" i="7"/>
  <c r="J61" i="7"/>
  <c r="I61" i="7"/>
  <c r="H61" i="7"/>
  <c r="G61" i="7"/>
  <c r="F61" i="7"/>
  <c r="D61" i="7"/>
  <c r="C61" i="7"/>
  <c r="B61" i="7"/>
  <c r="O61" i="8"/>
  <c r="N61" i="8"/>
  <c r="M61" i="8"/>
  <c r="L61" i="8"/>
  <c r="K61" i="8"/>
  <c r="J61" i="8"/>
  <c r="I61" i="8"/>
  <c r="H61" i="8"/>
  <c r="R61" i="8" s="1"/>
  <c r="G61" i="8"/>
  <c r="F61" i="8"/>
  <c r="D61" i="8"/>
  <c r="C61" i="8"/>
  <c r="B61" i="8"/>
  <c r="O61" i="9"/>
  <c r="N61" i="9"/>
  <c r="M61" i="9"/>
  <c r="L61" i="9"/>
  <c r="K61" i="9"/>
  <c r="J61" i="9"/>
  <c r="I61" i="9"/>
  <c r="H61" i="9"/>
  <c r="G61" i="9"/>
  <c r="F61" i="9"/>
  <c r="D61" i="9"/>
  <c r="C61" i="9"/>
  <c r="B61" i="9"/>
  <c r="O61" i="10"/>
  <c r="N61" i="10"/>
  <c r="M61" i="10"/>
  <c r="L61" i="10"/>
  <c r="K61" i="10"/>
  <c r="J61" i="10"/>
  <c r="I61" i="10"/>
  <c r="H61" i="10"/>
  <c r="G61" i="10"/>
  <c r="F61" i="10"/>
  <c r="D61" i="10"/>
  <c r="C61" i="10"/>
  <c r="B61" i="10"/>
  <c r="O61" i="11"/>
  <c r="N61" i="11"/>
  <c r="M61" i="11"/>
  <c r="L61" i="11"/>
  <c r="K61" i="11"/>
  <c r="J61" i="11"/>
  <c r="I61" i="11"/>
  <c r="H61" i="11"/>
  <c r="G61" i="11"/>
  <c r="F61" i="11"/>
  <c r="D61" i="11"/>
  <c r="C61" i="11"/>
  <c r="B61" i="11"/>
  <c r="O61" i="12"/>
  <c r="N61" i="12"/>
  <c r="M61" i="12"/>
  <c r="L61" i="12"/>
  <c r="K61" i="12"/>
  <c r="J61" i="12"/>
  <c r="I61" i="12"/>
  <c r="H61" i="12"/>
  <c r="G61" i="12"/>
  <c r="F61" i="12"/>
  <c r="D61" i="12"/>
  <c r="C61" i="12"/>
  <c r="B61" i="12"/>
  <c r="O61" i="13"/>
  <c r="N61" i="13"/>
  <c r="M61" i="13"/>
  <c r="L61" i="13"/>
  <c r="K61" i="13"/>
  <c r="J61" i="13"/>
  <c r="I61" i="13"/>
  <c r="S61" i="13" s="1"/>
  <c r="H61" i="13"/>
  <c r="G61" i="13"/>
  <c r="F61" i="13"/>
  <c r="D61" i="13"/>
  <c r="C61" i="13"/>
  <c r="B61" i="13"/>
  <c r="O61" i="14"/>
  <c r="N61" i="14"/>
  <c r="M61" i="14"/>
  <c r="L61" i="14"/>
  <c r="K61" i="14"/>
  <c r="J61" i="14"/>
  <c r="I61" i="14"/>
  <c r="H61" i="14"/>
  <c r="G61" i="14"/>
  <c r="F61" i="14"/>
  <c r="D61" i="14"/>
  <c r="C61" i="14"/>
  <c r="B61" i="14"/>
  <c r="O61" i="15"/>
  <c r="N61" i="15"/>
  <c r="M61" i="15"/>
  <c r="L61" i="15"/>
  <c r="K61" i="15"/>
  <c r="J61" i="15"/>
  <c r="I61" i="15"/>
  <c r="H61" i="15"/>
  <c r="G61" i="15"/>
  <c r="F61" i="15"/>
  <c r="D61" i="15"/>
  <c r="C61" i="15"/>
  <c r="B61" i="15"/>
  <c r="O61" i="16"/>
  <c r="N61" i="16"/>
  <c r="M61" i="16"/>
  <c r="L61" i="16"/>
  <c r="K61" i="16"/>
  <c r="J61" i="16"/>
  <c r="I61" i="16"/>
  <c r="H61" i="16"/>
  <c r="R61" i="16" s="1"/>
  <c r="G61" i="16"/>
  <c r="F61" i="16"/>
  <c r="D61" i="16"/>
  <c r="C61" i="16"/>
  <c r="B61" i="16"/>
  <c r="O61" i="17"/>
  <c r="N61" i="17"/>
  <c r="M61" i="17"/>
  <c r="L61" i="17"/>
  <c r="K61" i="17"/>
  <c r="J61" i="17"/>
  <c r="I61" i="17"/>
  <c r="H61" i="17"/>
  <c r="G61" i="17"/>
  <c r="F61" i="17"/>
  <c r="D61" i="17"/>
  <c r="C61" i="17"/>
  <c r="B61" i="17"/>
  <c r="O61" i="18"/>
  <c r="N61" i="18"/>
  <c r="M61" i="18"/>
  <c r="L61" i="18"/>
  <c r="K61" i="18"/>
  <c r="J61" i="18"/>
  <c r="I61" i="18"/>
  <c r="H61" i="18"/>
  <c r="G61" i="18"/>
  <c r="F61" i="18"/>
  <c r="D61" i="18"/>
  <c r="C61" i="18"/>
  <c r="B61" i="18"/>
  <c r="O61" i="19"/>
  <c r="N61" i="19"/>
  <c r="M61" i="19"/>
  <c r="L61" i="19"/>
  <c r="K61" i="19"/>
  <c r="J61" i="19"/>
  <c r="I61" i="19"/>
  <c r="H61" i="19"/>
  <c r="G61" i="19"/>
  <c r="F61" i="19"/>
  <c r="D61" i="19"/>
  <c r="C61" i="19"/>
  <c r="B61" i="19"/>
  <c r="O61" i="20"/>
  <c r="N61" i="20"/>
  <c r="M61" i="20"/>
  <c r="L61" i="20"/>
  <c r="K61" i="20"/>
  <c r="J61" i="20"/>
  <c r="I61" i="20"/>
  <c r="H61" i="20"/>
  <c r="G61" i="20"/>
  <c r="F61" i="20"/>
  <c r="D61" i="20"/>
  <c r="C61" i="20"/>
  <c r="B61" i="20"/>
  <c r="O61" i="1"/>
  <c r="N61" i="1"/>
  <c r="M61" i="1"/>
  <c r="L61" i="1"/>
  <c r="K61" i="1"/>
  <c r="J61" i="1"/>
  <c r="I61" i="1"/>
  <c r="H61" i="1"/>
  <c r="G61" i="1"/>
  <c r="F61" i="1"/>
  <c r="D61" i="1"/>
  <c r="C61" i="1"/>
  <c r="B61" i="1"/>
  <c r="W55" i="2"/>
  <c r="V55" i="2"/>
  <c r="W55" i="3"/>
  <c r="V55" i="3"/>
  <c r="W55" i="4"/>
  <c r="V55" i="4"/>
  <c r="W55" i="5"/>
  <c r="V55" i="5"/>
  <c r="W55" i="6"/>
  <c r="V55" i="6"/>
  <c r="V42" i="6" s="1"/>
  <c r="W55" i="7"/>
  <c r="V55" i="7"/>
  <c r="W55" i="8"/>
  <c r="V55" i="8"/>
  <c r="W55" i="9"/>
  <c r="V55" i="9"/>
  <c r="W55" i="10"/>
  <c r="V55" i="10"/>
  <c r="W55" i="11"/>
  <c r="V55" i="11"/>
  <c r="W55" i="12"/>
  <c r="V55" i="12"/>
  <c r="W55" i="13"/>
  <c r="V55" i="13"/>
  <c r="W55" i="14"/>
  <c r="V55" i="14"/>
  <c r="W55" i="15"/>
  <c r="V55" i="15"/>
  <c r="W55" i="16"/>
  <c r="V55" i="16"/>
  <c r="W55" i="17"/>
  <c r="V55" i="17"/>
  <c r="W55" i="18"/>
  <c r="V55" i="18"/>
  <c r="W55" i="19"/>
  <c r="V55" i="19"/>
  <c r="W55" i="20"/>
  <c r="V55" i="20"/>
  <c r="W55" i="1"/>
  <c r="V55" i="1"/>
  <c r="O55" i="2"/>
  <c r="N55" i="2"/>
  <c r="M55" i="2"/>
  <c r="L55" i="2"/>
  <c r="K55" i="2"/>
  <c r="J55" i="2"/>
  <c r="I55" i="2"/>
  <c r="H55" i="2"/>
  <c r="G55" i="2"/>
  <c r="F55" i="2"/>
  <c r="F42" i="2" s="1"/>
  <c r="D55" i="2"/>
  <c r="C55" i="2"/>
  <c r="C42" i="2" s="1"/>
  <c r="B55" i="2"/>
  <c r="O55" i="3"/>
  <c r="N55" i="3"/>
  <c r="M55" i="3"/>
  <c r="L55" i="3"/>
  <c r="K55" i="3"/>
  <c r="J55" i="3"/>
  <c r="I55" i="3"/>
  <c r="H55" i="3"/>
  <c r="G55" i="3"/>
  <c r="F55" i="3"/>
  <c r="D55" i="3"/>
  <c r="C55" i="3"/>
  <c r="B55" i="3"/>
  <c r="O55" i="4"/>
  <c r="N55" i="4"/>
  <c r="M55" i="4"/>
  <c r="L55" i="4"/>
  <c r="K55" i="4"/>
  <c r="J55" i="4"/>
  <c r="I55" i="4"/>
  <c r="H55" i="4"/>
  <c r="H42" i="4" s="1"/>
  <c r="G55" i="4"/>
  <c r="F55" i="4"/>
  <c r="D55" i="4"/>
  <c r="C55" i="4"/>
  <c r="B55" i="4"/>
  <c r="O55" i="5"/>
  <c r="N55" i="5"/>
  <c r="M55" i="5"/>
  <c r="M42" i="5" s="1"/>
  <c r="L55" i="5"/>
  <c r="K55" i="5"/>
  <c r="J55" i="5"/>
  <c r="I55" i="5"/>
  <c r="H55" i="5"/>
  <c r="G55" i="5"/>
  <c r="F55" i="5"/>
  <c r="D55" i="5"/>
  <c r="C55" i="5"/>
  <c r="B55" i="5"/>
  <c r="O55" i="6"/>
  <c r="N55" i="6"/>
  <c r="M55" i="6"/>
  <c r="L55" i="6"/>
  <c r="K55" i="6"/>
  <c r="J55" i="6"/>
  <c r="I55" i="6"/>
  <c r="H55" i="6"/>
  <c r="G55" i="6"/>
  <c r="F55" i="6"/>
  <c r="D55" i="6"/>
  <c r="C55" i="6"/>
  <c r="B55" i="6"/>
  <c r="O55" i="7"/>
  <c r="N55" i="7"/>
  <c r="M55" i="7"/>
  <c r="L55" i="7"/>
  <c r="K55" i="7"/>
  <c r="J55" i="7"/>
  <c r="I55" i="7"/>
  <c r="H55" i="7"/>
  <c r="G55" i="7"/>
  <c r="G42" i="7" s="1"/>
  <c r="F55" i="7"/>
  <c r="D55" i="7"/>
  <c r="D42" i="7" s="1"/>
  <c r="C55" i="7"/>
  <c r="B55" i="7"/>
  <c r="O55" i="8"/>
  <c r="N55" i="8"/>
  <c r="M55" i="8"/>
  <c r="L55" i="8"/>
  <c r="K55" i="8"/>
  <c r="J55" i="8"/>
  <c r="I55" i="8"/>
  <c r="H55" i="8"/>
  <c r="G55" i="8"/>
  <c r="F55" i="8"/>
  <c r="D55" i="8"/>
  <c r="C55" i="8"/>
  <c r="C42" i="8" s="1"/>
  <c r="B55" i="8"/>
  <c r="O55" i="9"/>
  <c r="O42" i="9" s="1"/>
  <c r="N55" i="9"/>
  <c r="M55" i="9"/>
  <c r="L55" i="9"/>
  <c r="K55" i="9"/>
  <c r="J55" i="9"/>
  <c r="I55" i="9"/>
  <c r="S55" i="9" s="1"/>
  <c r="H55" i="9"/>
  <c r="G55" i="9"/>
  <c r="G42" i="9" s="1"/>
  <c r="F55" i="9"/>
  <c r="D55" i="9"/>
  <c r="C55" i="9"/>
  <c r="B55" i="9"/>
  <c r="O55" i="10"/>
  <c r="N55" i="10"/>
  <c r="N42" i="10" s="1"/>
  <c r="M55" i="10"/>
  <c r="L55" i="10"/>
  <c r="K55" i="10"/>
  <c r="J55" i="10"/>
  <c r="I55" i="10"/>
  <c r="H55" i="10"/>
  <c r="G55" i="10"/>
  <c r="F55" i="10"/>
  <c r="F42" i="10" s="1"/>
  <c r="D55" i="10"/>
  <c r="C55" i="10"/>
  <c r="C42" i="10" s="1"/>
  <c r="B55" i="10"/>
  <c r="O55" i="11"/>
  <c r="N55" i="11"/>
  <c r="M55" i="11"/>
  <c r="L55" i="11"/>
  <c r="K55" i="11"/>
  <c r="K42" i="11" s="1"/>
  <c r="J55" i="11"/>
  <c r="I55" i="11"/>
  <c r="I42" i="11" s="1"/>
  <c r="H55" i="11"/>
  <c r="G55" i="11"/>
  <c r="F55" i="11"/>
  <c r="D55" i="11"/>
  <c r="C55" i="11"/>
  <c r="B55" i="11"/>
  <c r="B42" i="11" s="1"/>
  <c r="O55" i="12"/>
  <c r="N55" i="12"/>
  <c r="M55" i="12"/>
  <c r="L55" i="12"/>
  <c r="K55" i="12"/>
  <c r="J55" i="12"/>
  <c r="I55" i="12"/>
  <c r="H55" i="12"/>
  <c r="G55" i="12"/>
  <c r="F55" i="12"/>
  <c r="D55" i="12"/>
  <c r="C55" i="12"/>
  <c r="B55" i="12"/>
  <c r="O55" i="13"/>
  <c r="N55" i="13"/>
  <c r="M55" i="13"/>
  <c r="M42" i="13" s="1"/>
  <c r="L55" i="13"/>
  <c r="K55" i="13"/>
  <c r="J55" i="13"/>
  <c r="I55" i="13"/>
  <c r="H55" i="13"/>
  <c r="G55" i="13"/>
  <c r="F55" i="13"/>
  <c r="D55" i="13"/>
  <c r="C55" i="13"/>
  <c r="B55" i="13"/>
  <c r="O55" i="14"/>
  <c r="N55" i="14"/>
  <c r="M55" i="14"/>
  <c r="L55" i="14"/>
  <c r="K55" i="14"/>
  <c r="J55" i="14"/>
  <c r="I55" i="14"/>
  <c r="H55" i="14"/>
  <c r="G55" i="14"/>
  <c r="F55" i="14"/>
  <c r="D55" i="14"/>
  <c r="C55" i="14"/>
  <c r="B55" i="14"/>
  <c r="O55" i="15"/>
  <c r="O42" i="15" s="1"/>
  <c r="N55" i="15"/>
  <c r="M55" i="15"/>
  <c r="M42" i="15" s="1"/>
  <c r="L55" i="15"/>
  <c r="K55" i="15"/>
  <c r="J55" i="15"/>
  <c r="I55" i="15"/>
  <c r="H55" i="15"/>
  <c r="G55" i="15"/>
  <c r="G42" i="15" s="1"/>
  <c r="F55" i="15"/>
  <c r="D55" i="15"/>
  <c r="D42" i="15" s="1"/>
  <c r="C55" i="15"/>
  <c r="B55" i="15"/>
  <c r="O55" i="16"/>
  <c r="N55" i="16"/>
  <c r="M55" i="16"/>
  <c r="L55" i="16"/>
  <c r="K55" i="16"/>
  <c r="J55" i="16"/>
  <c r="I55" i="16"/>
  <c r="H55" i="16"/>
  <c r="G55" i="16"/>
  <c r="F55" i="16"/>
  <c r="D55" i="16"/>
  <c r="C55" i="16"/>
  <c r="B55" i="16"/>
  <c r="O55" i="17"/>
  <c r="N55" i="17"/>
  <c r="M55" i="17"/>
  <c r="L55" i="17"/>
  <c r="K55" i="17"/>
  <c r="J55" i="17"/>
  <c r="I55" i="17"/>
  <c r="S55" i="17" s="1"/>
  <c r="H55" i="17"/>
  <c r="G55" i="17"/>
  <c r="F55" i="17"/>
  <c r="D55" i="17"/>
  <c r="C55" i="17"/>
  <c r="B55" i="17"/>
  <c r="O55" i="18"/>
  <c r="N55" i="18"/>
  <c r="N42" i="18" s="1"/>
  <c r="M55" i="18"/>
  <c r="L55" i="18"/>
  <c r="K55" i="18"/>
  <c r="J55" i="18"/>
  <c r="I55" i="18"/>
  <c r="H55" i="18"/>
  <c r="G55" i="18"/>
  <c r="F55" i="18"/>
  <c r="F42" i="18" s="1"/>
  <c r="D55" i="18"/>
  <c r="C55" i="18"/>
  <c r="B55" i="18"/>
  <c r="O55" i="19"/>
  <c r="N55" i="19"/>
  <c r="M55" i="19"/>
  <c r="L55" i="19"/>
  <c r="K55" i="19"/>
  <c r="J55" i="19"/>
  <c r="I55" i="19"/>
  <c r="S55" i="19" s="1"/>
  <c r="H55" i="19"/>
  <c r="G55" i="19"/>
  <c r="F55" i="19"/>
  <c r="D55" i="19"/>
  <c r="C55" i="19"/>
  <c r="B55" i="19"/>
  <c r="O55" i="20"/>
  <c r="N55" i="20"/>
  <c r="N42" i="20" s="1"/>
  <c r="M55" i="20"/>
  <c r="L55" i="20"/>
  <c r="K55" i="20"/>
  <c r="J55" i="20"/>
  <c r="I55" i="20"/>
  <c r="H55" i="20"/>
  <c r="R55" i="20" s="1"/>
  <c r="G55" i="20"/>
  <c r="F55" i="20"/>
  <c r="F42" i="20" s="1"/>
  <c r="D55" i="20"/>
  <c r="C55" i="20"/>
  <c r="B55" i="20"/>
  <c r="O55" i="1"/>
  <c r="N55" i="1"/>
  <c r="M55" i="1"/>
  <c r="L55" i="1"/>
  <c r="K55" i="1"/>
  <c r="K42" i="1" s="1"/>
  <c r="J55" i="1"/>
  <c r="I55" i="1"/>
  <c r="H55" i="1"/>
  <c r="G55" i="1"/>
  <c r="F55" i="1"/>
  <c r="D55" i="1"/>
  <c r="C55" i="1"/>
  <c r="B55" i="1"/>
  <c r="W43" i="2"/>
  <c r="W42" i="2" s="1"/>
  <c r="V43" i="2"/>
  <c r="W43" i="3"/>
  <c r="W42" i="3" s="1"/>
  <c r="V43" i="3"/>
  <c r="W43" i="4"/>
  <c r="V43" i="4"/>
  <c r="W43" i="5"/>
  <c r="W42" i="5" s="1"/>
  <c r="V43" i="5"/>
  <c r="V42" i="5" s="1"/>
  <c r="W43" i="6"/>
  <c r="W42" i="6" s="1"/>
  <c r="V43" i="6"/>
  <c r="W43" i="7"/>
  <c r="W42" i="7" s="1"/>
  <c r="V43" i="7"/>
  <c r="V42" i="7" s="1"/>
  <c r="W43" i="8"/>
  <c r="V43" i="8"/>
  <c r="W43" i="9"/>
  <c r="W42" i="9" s="1"/>
  <c r="V43" i="9"/>
  <c r="W43" i="10"/>
  <c r="W42" i="10" s="1"/>
  <c r="V43" i="10"/>
  <c r="W43" i="11"/>
  <c r="W42" i="11" s="1"/>
  <c r="V43" i="11"/>
  <c r="V42" i="11" s="1"/>
  <c r="W43" i="12"/>
  <c r="V43" i="12"/>
  <c r="W43" i="13"/>
  <c r="W42" i="13" s="1"/>
  <c r="V43" i="13"/>
  <c r="V42" i="13" s="1"/>
  <c r="W43" i="14"/>
  <c r="V43" i="14"/>
  <c r="W42" i="14"/>
  <c r="W43" i="15"/>
  <c r="W42" i="15" s="1"/>
  <c r="V43" i="15"/>
  <c r="V42" i="15" s="1"/>
  <c r="W43" i="16"/>
  <c r="V43" i="16"/>
  <c r="W43" i="17"/>
  <c r="V43" i="17"/>
  <c r="V42" i="17" s="1"/>
  <c r="W42" i="17"/>
  <c r="W43" i="18"/>
  <c r="W42" i="18" s="1"/>
  <c r="V43" i="18"/>
  <c r="W43" i="19"/>
  <c r="V43" i="19"/>
  <c r="W42" i="19"/>
  <c r="W43" i="20"/>
  <c r="V43" i="20"/>
  <c r="W43" i="1"/>
  <c r="V43" i="1"/>
  <c r="W42" i="1"/>
  <c r="O43" i="2"/>
  <c r="O42" i="2" s="1"/>
  <c r="N43" i="2"/>
  <c r="M43" i="2"/>
  <c r="L43" i="2"/>
  <c r="K43" i="2"/>
  <c r="K42" i="2" s="1"/>
  <c r="J43" i="2"/>
  <c r="J42" i="2" s="1"/>
  <c r="I43" i="2"/>
  <c r="I42" i="2" s="1"/>
  <c r="H43" i="2"/>
  <c r="H42" i="2" s="1"/>
  <c r="G43" i="2"/>
  <c r="G42" i="2" s="1"/>
  <c r="F43" i="2"/>
  <c r="D43" i="2"/>
  <c r="D42" i="2" s="1"/>
  <c r="C43" i="2"/>
  <c r="B43" i="2"/>
  <c r="B42" i="2" s="1"/>
  <c r="M42" i="2"/>
  <c r="O43" i="3"/>
  <c r="O42" i="3" s="1"/>
  <c r="N43" i="3"/>
  <c r="M43" i="3"/>
  <c r="L43" i="3"/>
  <c r="K43" i="3"/>
  <c r="J43" i="3"/>
  <c r="I43" i="3"/>
  <c r="H43" i="3"/>
  <c r="H42" i="3" s="1"/>
  <c r="G43" i="3"/>
  <c r="G42" i="3" s="1"/>
  <c r="F43" i="3"/>
  <c r="D43" i="3"/>
  <c r="D42" i="3" s="1"/>
  <c r="C43" i="3"/>
  <c r="B43" i="3"/>
  <c r="M42" i="3"/>
  <c r="L42" i="3"/>
  <c r="J42" i="3"/>
  <c r="C42" i="3"/>
  <c r="O43" i="4"/>
  <c r="O42" i="4" s="1"/>
  <c r="N43" i="4"/>
  <c r="M43" i="4"/>
  <c r="L43" i="4"/>
  <c r="L42" i="4" s="1"/>
  <c r="K43" i="4"/>
  <c r="K42" i="4" s="1"/>
  <c r="J43" i="4"/>
  <c r="J42" i="4" s="1"/>
  <c r="I43" i="4"/>
  <c r="I42" i="4" s="1"/>
  <c r="H43" i="4"/>
  <c r="G43" i="4"/>
  <c r="G42" i="4" s="1"/>
  <c r="F43" i="4"/>
  <c r="D43" i="4"/>
  <c r="D42" i="4" s="1"/>
  <c r="C43" i="4"/>
  <c r="C42" i="4" s="1"/>
  <c r="B43" i="4"/>
  <c r="B42" i="4" s="1"/>
  <c r="M42" i="4"/>
  <c r="O43" i="5"/>
  <c r="O42" i="5" s="1"/>
  <c r="N43" i="5"/>
  <c r="M43" i="5"/>
  <c r="L43" i="5"/>
  <c r="L42" i="5" s="1"/>
  <c r="K43" i="5"/>
  <c r="J43" i="5"/>
  <c r="J42" i="5" s="1"/>
  <c r="I43" i="5"/>
  <c r="I42" i="5" s="1"/>
  <c r="H43" i="5"/>
  <c r="G43" i="5"/>
  <c r="G42" i="5" s="1"/>
  <c r="F43" i="5"/>
  <c r="D43" i="5"/>
  <c r="C43" i="5"/>
  <c r="C42" i="5" s="1"/>
  <c r="B43" i="5"/>
  <c r="N42" i="5"/>
  <c r="H42" i="5"/>
  <c r="F42" i="5"/>
  <c r="O43" i="6"/>
  <c r="O42" i="6" s="1"/>
  <c r="N43" i="6"/>
  <c r="M43" i="6"/>
  <c r="M42" i="6" s="1"/>
  <c r="L43" i="6"/>
  <c r="K43" i="6"/>
  <c r="K42" i="6" s="1"/>
  <c r="J43" i="6"/>
  <c r="I43" i="6"/>
  <c r="I42" i="6" s="1"/>
  <c r="H43" i="6"/>
  <c r="G43" i="6"/>
  <c r="G42" i="6" s="1"/>
  <c r="F43" i="6"/>
  <c r="D43" i="6"/>
  <c r="D42" i="6" s="1"/>
  <c r="C43" i="6"/>
  <c r="B43" i="6"/>
  <c r="B42" i="6" s="1"/>
  <c r="N42" i="6"/>
  <c r="L42" i="6"/>
  <c r="F42" i="6"/>
  <c r="C42" i="6"/>
  <c r="O43" i="7"/>
  <c r="N43" i="7"/>
  <c r="M43" i="7"/>
  <c r="L43" i="7"/>
  <c r="K43" i="7"/>
  <c r="K42" i="7" s="1"/>
  <c r="J43" i="7"/>
  <c r="I43" i="7"/>
  <c r="I42" i="7" s="1"/>
  <c r="H43" i="7"/>
  <c r="H42" i="7" s="1"/>
  <c r="G43" i="7"/>
  <c r="F43" i="7"/>
  <c r="D43" i="7"/>
  <c r="C43" i="7"/>
  <c r="B43" i="7"/>
  <c r="L42" i="7"/>
  <c r="J42" i="7"/>
  <c r="C42" i="7"/>
  <c r="B42" i="7"/>
  <c r="O43" i="8"/>
  <c r="N43" i="8"/>
  <c r="M43" i="8"/>
  <c r="M42" i="8" s="1"/>
  <c r="L43" i="8"/>
  <c r="K43" i="8"/>
  <c r="K42" i="8" s="1"/>
  <c r="J43" i="8"/>
  <c r="I43" i="8"/>
  <c r="H43" i="8"/>
  <c r="H42" i="8" s="1"/>
  <c r="G43" i="8"/>
  <c r="F43" i="8"/>
  <c r="D43" i="8"/>
  <c r="D42" i="8" s="1"/>
  <c r="C43" i="8"/>
  <c r="B43" i="8"/>
  <c r="B42" i="8" s="1"/>
  <c r="O42" i="8"/>
  <c r="N42" i="8"/>
  <c r="I42" i="8"/>
  <c r="G42" i="8"/>
  <c r="F42" i="8"/>
  <c r="O43" i="9"/>
  <c r="N43" i="9"/>
  <c r="N42" i="9" s="1"/>
  <c r="M43" i="9"/>
  <c r="M42" i="9" s="1"/>
  <c r="L43" i="9"/>
  <c r="L42" i="9" s="1"/>
  <c r="K43" i="9"/>
  <c r="J43" i="9"/>
  <c r="I43" i="9"/>
  <c r="H43" i="9"/>
  <c r="G43" i="9"/>
  <c r="F43" i="9"/>
  <c r="F42" i="9" s="1"/>
  <c r="D43" i="9"/>
  <c r="C43" i="9"/>
  <c r="B43" i="9"/>
  <c r="J42" i="9"/>
  <c r="H42" i="9"/>
  <c r="D42" i="9"/>
  <c r="O43" i="10"/>
  <c r="N43" i="10"/>
  <c r="M43" i="10"/>
  <c r="M42" i="10" s="1"/>
  <c r="L43" i="10"/>
  <c r="K43" i="10"/>
  <c r="J43" i="10"/>
  <c r="I43" i="10"/>
  <c r="I42" i="10" s="1"/>
  <c r="H43" i="10"/>
  <c r="G43" i="10"/>
  <c r="F43" i="10"/>
  <c r="D43" i="10"/>
  <c r="D42" i="10" s="1"/>
  <c r="C43" i="10"/>
  <c r="B43" i="10"/>
  <c r="O42" i="10"/>
  <c r="H42" i="10"/>
  <c r="G42" i="10"/>
  <c r="O43" i="11"/>
  <c r="N43" i="11"/>
  <c r="N42" i="11" s="1"/>
  <c r="M43" i="11"/>
  <c r="L43" i="11"/>
  <c r="K43" i="11"/>
  <c r="J43" i="11"/>
  <c r="I43" i="11"/>
  <c r="H43" i="11"/>
  <c r="H42" i="11" s="1"/>
  <c r="G43" i="11"/>
  <c r="G42" i="11" s="1"/>
  <c r="F43" i="11"/>
  <c r="F42" i="11" s="1"/>
  <c r="D43" i="11"/>
  <c r="D42" i="11" s="1"/>
  <c r="C43" i="11"/>
  <c r="B43" i="11"/>
  <c r="O42" i="11"/>
  <c r="M42" i="11"/>
  <c r="L42" i="11"/>
  <c r="C42" i="11"/>
  <c r="O43" i="12"/>
  <c r="O42" i="12" s="1"/>
  <c r="N43" i="12"/>
  <c r="M43" i="12"/>
  <c r="M42" i="12" s="1"/>
  <c r="L43" i="12"/>
  <c r="L42" i="12" s="1"/>
  <c r="K43" i="12"/>
  <c r="J43" i="12"/>
  <c r="I43" i="12"/>
  <c r="H43" i="12"/>
  <c r="G43" i="12"/>
  <c r="G42" i="12" s="1"/>
  <c r="F43" i="12"/>
  <c r="D43" i="12"/>
  <c r="D42" i="12" s="1"/>
  <c r="C43" i="12"/>
  <c r="C42" i="12" s="1"/>
  <c r="B43" i="12"/>
  <c r="N42" i="12"/>
  <c r="K42" i="12"/>
  <c r="J42" i="12"/>
  <c r="B42" i="12"/>
  <c r="O43" i="13"/>
  <c r="O42" i="13" s="1"/>
  <c r="N43" i="13"/>
  <c r="N42" i="13" s="1"/>
  <c r="M43" i="13"/>
  <c r="L43" i="13"/>
  <c r="L42" i="13" s="1"/>
  <c r="K43" i="13"/>
  <c r="K42" i="13" s="1"/>
  <c r="J43" i="13"/>
  <c r="I43" i="13"/>
  <c r="H43" i="13"/>
  <c r="G43" i="13"/>
  <c r="F43" i="13"/>
  <c r="F42" i="13" s="1"/>
  <c r="D43" i="13"/>
  <c r="C43" i="13"/>
  <c r="C42" i="13" s="1"/>
  <c r="B43" i="13"/>
  <c r="B42" i="13" s="1"/>
  <c r="J42" i="13"/>
  <c r="I42" i="13"/>
  <c r="G42" i="13"/>
  <c r="O43" i="14"/>
  <c r="O42" i="14" s="1"/>
  <c r="N43" i="14"/>
  <c r="M43" i="14"/>
  <c r="M42" i="14" s="1"/>
  <c r="L43" i="14"/>
  <c r="L42" i="14" s="1"/>
  <c r="K43" i="14"/>
  <c r="J43" i="14"/>
  <c r="I43" i="14"/>
  <c r="H43" i="14"/>
  <c r="G43" i="14"/>
  <c r="G42" i="14" s="1"/>
  <c r="F43" i="14"/>
  <c r="D43" i="14"/>
  <c r="D42" i="14" s="1"/>
  <c r="C43" i="14"/>
  <c r="C42" i="14" s="1"/>
  <c r="B43" i="14"/>
  <c r="B42" i="14" s="1"/>
  <c r="K42" i="14"/>
  <c r="I42" i="14"/>
  <c r="O43" i="15"/>
  <c r="N43" i="15"/>
  <c r="M43" i="15"/>
  <c r="L43" i="15"/>
  <c r="L42" i="15" s="1"/>
  <c r="K43" i="15"/>
  <c r="K42" i="15" s="1"/>
  <c r="J43" i="15"/>
  <c r="J42" i="15" s="1"/>
  <c r="I43" i="15"/>
  <c r="I42" i="15" s="1"/>
  <c r="H43" i="15"/>
  <c r="G43" i="15"/>
  <c r="F43" i="15"/>
  <c r="D43" i="15"/>
  <c r="C43" i="15"/>
  <c r="C42" i="15" s="1"/>
  <c r="B43" i="15"/>
  <c r="B42" i="15" s="1"/>
  <c r="H42" i="15"/>
  <c r="O43" i="16"/>
  <c r="N43" i="16"/>
  <c r="M43" i="16"/>
  <c r="L43" i="16"/>
  <c r="K43" i="16"/>
  <c r="J43" i="16"/>
  <c r="I43" i="16"/>
  <c r="I42" i="16" s="1"/>
  <c r="H43" i="16"/>
  <c r="H42" i="16" s="1"/>
  <c r="G43" i="16"/>
  <c r="G42" i="16" s="1"/>
  <c r="F43" i="16"/>
  <c r="D43" i="16"/>
  <c r="D42" i="16" s="1"/>
  <c r="C43" i="16"/>
  <c r="B43" i="16"/>
  <c r="O42" i="16"/>
  <c r="K42" i="16"/>
  <c r="B42" i="16"/>
  <c r="O43" i="17"/>
  <c r="N43" i="17"/>
  <c r="M43" i="17"/>
  <c r="L43" i="17"/>
  <c r="K43" i="17"/>
  <c r="J43" i="17"/>
  <c r="I43" i="17"/>
  <c r="H43" i="17"/>
  <c r="G43" i="17"/>
  <c r="F43" i="17"/>
  <c r="D43" i="17"/>
  <c r="D42" i="17" s="1"/>
  <c r="C43" i="17"/>
  <c r="C42" i="17" s="1"/>
  <c r="B43" i="17"/>
  <c r="L42" i="17"/>
  <c r="K42" i="17"/>
  <c r="J42" i="17"/>
  <c r="H42" i="17"/>
  <c r="B42" i="17"/>
  <c r="O43" i="18"/>
  <c r="O42" i="18" s="1"/>
  <c r="N43" i="18"/>
  <c r="M43" i="18"/>
  <c r="L43" i="18"/>
  <c r="K43" i="18"/>
  <c r="K42" i="18" s="1"/>
  <c r="J43" i="18"/>
  <c r="J42" i="18" s="1"/>
  <c r="I43" i="18"/>
  <c r="H43" i="18"/>
  <c r="G43" i="18"/>
  <c r="F43" i="18"/>
  <c r="D43" i="18"/>
  <c r="D42" i="18" s="1"/>
  <c r="C43" i="18"/>
  <c r="B43" i="18"/>
  <c r="I42" i="18"/>
  <c r="H42" i="18"/>
  <c r="G42" i="18"/>
  <c r="B42" i="18"/>
  <c r="O43" i="19"/>
  <c r="N43" i="19"/>
  <c r="M43" i="19"/>
  <c r="L43" i="19"/>
  <c r="K43" i="19"/>
  <c r="J43" i="19"/>
  <c r="J42" i="19" s="1"/>
  <c r="I43" i="19"/>
  <c r="I42" i="19" s="1"/>
  <c r="S42" i="19" s="1"/>
  <c r="H43" i="19"/>
  <c r="G43" i="19"/>
  <c r="G42" i="19" s="1"/>
  <c r="F43" i="19"/>
  <c r="D43" i="19"/>
  <c r="D42" i="19" s="1"/>
  <c r="C43" i="19"/>
  <c r="B43" i="19"/>
  <c r="O42" i="19"/>
  <c r="L42" i="19"/>
  <c r="H42" i="19"/>
  <c r="R42" i="19" s="1"/>
  <c r="C42" i="19"/>
  <c r="O43" i="20"/>
  <c r="O42" i="20" s="1"/>
  <c r="N43" i="20"/>
  <c r="M43" i="20"/>
  <c r="M42" i="20" s="1"/>
  <c r="L43" i="20"/>
  <c r="L42" i="20" s="1"/>
  <c r="K43" i="20"/>
  <c r="J43" i="20"/>
  <c r="I43" i="20"/>
  <c r="H43" i="20"/>
  <c r="G43" i="20"/>
  <c r="G42" i="20" s="1"/>
  <c r="F43" i="20"/>
  <c r="D43" i="20"/>
  <c r="D42" i="20" s="1"/>
  <c r="C43" i="20"/>
  <c r="B43" i="20"/>
  <c r="K42" i="20"/>
  <c r="J42" i="20"/>
  <c r="C42" i="20"/>
  <c r="B42" i="20"/>
  <c r="O43" i="1"/>
  <c r="N43" i="1"/>
  <c r="M43" i="1"/>
  <c r="L43" i="1"/>
  <c r="L42" i="1" s="1"/>
  <c r="K43" i="1"/>
  <c r="J43" i="1"/>
  <c r="J42" i="1" s="1"/>
  <c r="I43" i="1"/>
  <c r="H43" i="1"/>
  <c r="H42" i="1" s="1"/>
  <c r="G43" i="1"/>
  <c r="F43" i="1"/>
  <c r="D43" i="1"/>
  <c r="C43" i="1"/>
  <c r="C42" i="1" s="1"/>
  <c r="B43" i="1"/>
  <c r="B42" i="1" s="1"/>
  <c r="O42" i="1"/>
  <c r="I42" i="1"/>
  <c r="G42" i="1"/>
  <c r="W27" i="2"/>
  <c r="V27" i="2"/>
  <c r="W27" i="3"/>
  <c r="V27" i="3"/>
  <c r="W27" i="4"/>
  <c r="V27" i="4"/>
  <c r="W27" i="5"/>
  <c r="V27" i="5"/>
  <c r="W27" i="6"/>
  <c r="V27" i="6"/>
  <c r="W27" i="7"/>
  <c r="V27" i="7"/>
  <c r="W27" i="8"/>
  <c r="V27" i="8"/>
  <c r="W27" i="9"/>
  <c r="V27" i="9"/>
  <c r="W27" i="10"/>
  <c r="V27" i="10"/>
  <c r="W27" i="11"/>
  <c r="V27" i="11"/>
  <c r="W27" i="12"/>
  <c r="V27" i="12"/>
  <c r="W27" i="13"/>
  <c r="V27" i="13"/>
  <c r="W27" i="14"/>
  <c r="W8" i="14" s="1"/>
  <c r="W60" i="14" s="1"/>
  <c r="W64" i="14" s="1"/>
  <c r="V27" i="14"/>
  <c r="W27" i="15"/>
  <c r="W8" i="15" s="1"/>
  <c r="V27" i="15"/>
  <c r="W27" i="16"/>
  <c r="V27" i="16"/>
  <c r="W27" i="17"/>
  <c r="V27" i="17"/>
  <c r="W27" i="18"/>
  <c r="W8" i="18" s="1"/>
  <c r="W60" i="18" s="1"/>
  <c r="W64" i="18" s="1"/>
  <c r="V27" i="18"/>
  <c r="W27" i="19"/>
  <c r="V27" i="19"/>
  <c r="W27" i="20"/>
  <c r="V27" i="20"/>
  <c r="W27" i="1"/>
  <c r="V27" i="1"/>
  <c r="O27" i="2"/>
  <c r="O8" i="2" s="1"/>
  <c r="N27" i="2"/>
  <c r="M27" i="2"/>
  <c r="M8" i="2" s="1"/>
  <c r="M60" i="2" s="1"/>
  <c r="M64" i="2" s="1"/>
  <c r="L27" i="2"/>
  <c r="K27" i="2"/>
  <c r="J27" i="2"/>
  <c r="I27" i="2"/>
  <c r="H27" i="2"/>
  <c r="G27" i="2"/>
  <c r="G8" i="2" s="1"/>
  <c r="F27" i="2"/>
  <c r="D27" i="2"/>
  <c r="D8" i="2" s="1"/>
  <c r="D60" i="2" s="1"/>
  <c r="D64" i="2" s="1"/>
  <c r="C27" i="2"/>
  <c r="B27" i="2"/>
  <c r="O27" i="3"/>
  <c r="N27" i="3"/>
  <c r="M27" i="3"/>
  <c r="L27" i="3"/>
  <c r="L8" i="3" s="1"/>
  <c r="L60" i="3" s="1"/>
  <c r="L64" i="3" s="1"/>
  <c r="K27" i="3"/>
  <c r="J27" i="3"/>
  <c r="I27" i="3"/>
  <c r="H27" i="3"/>
  <c r="G27" i="3"/>
  <c r="F27" i="3"/>
  <c r="D27" i="3"/>
  <c r="C27" i="3"/>
  <c r="B27" i="3"/>
  <c r="O27" i="4"/>
  <c r="O8" i="4" s="1"/>
  <c r="O60" i="4" s="1"/>
  <c r="O64" i="4" s="1"/>
  <c r="N27" i="4"/>
  <c r="M27" i="4"/>
  <c r="L27" i="4"/>
  <c r="K27" i="4"/>
  <c r="J27" i="4"/>
  <c r="I27" i="4"/>
  <c r="H27" i="4"/>
  <c r="G27" i="4"/>
  <c r="F27" i="4"/>
  <c r="D27" i="4"/>
  <c r="C27" i="4"/>
  <c r="B27" i="4"/>
  <c r="O27" i="5"/>
  <c r="N27" i="5"/>
  <c r="M27" i="5"/>
  <c r="L27" i="5"/>
  <c r="L8" i="5" s="1"/>
  <c r="L60" i="5" s="1"/>
  <c r="L64" i="5" s="1"/>
  <c r="K27" i="5"/>
  <c r="J27" i="5"/>
  <c r="I27" i="5"/>
  <c r="H27" i="5"/>
  <c r="G27" i="5"/>
  <c r="F27" i="5"/>
  <c r="D27" i="5"/>
  <c r="C27" i="5"/>
  <c r="C8" i="5" s="1"/>
  <c r="C60" i="5" s="1"/>
  <c r="C64" i="5" s="1"/>
  <c r="B27" i="5"/>
  <c r="O27" i="6"/>
  <c r="N27" i="6"/>
  <c r="M27" i="6"/>
  <c r="L27" i="6"/>
  <c r="K27" i="6"/>
  <c r="K8" i="6" s="1"/>
  <c r="J27" i="6"/>
  <c r="I27" i="6"/>
  <c r="H27" i="6"/>
  <c r="G27" i="6"/>
  <c r="F27" i="6"/>
  <c r="D27" i="6"/>
  <c r="C27" i="6"/>
  <c r="B27" i="6"/>
  <c r="O27" i="7"/>
  <c r="N27" i="7"/>
  <c r="M27" i="7"/>
  <c r="L27" i="7"/>
  <c r="K27" i="7"/>
  <c r="J27" i="7"/>
  <c r="I27" i="7"/>
  <c r="H27" i="7"/>
  <c r="G27" i="7"/>
  <c r="F27" i="7"/>
  <c r="D27" i="7"/>
  <c r="C27" i="7"/>
  <c r="B27" i="7"/>
  <c r="O27" i="8"/>
  <c r="N27" i="8"/>
  <c r="M27" i="8"/>
  <c r="M8" i="8" s="1"/>
  <c r="M60" i="8" s="1"/>
  <c r="M64" i="8" s="1"/>
  <c r="L27" i="8"/>
  <c r="K27" i="8"/>
  <c r="J27" i="8"/>
  <c r="I27" i="8"/>
  <c r="H27" i="8"/>
  <c r="G27" i="8"/>
  <c r="F27" i="8"/>
  <c r="D27" i="8"/>
  <c r="D8" i="8" s="1"/>
  <c r="D60" i="8" s="1"/>
  <c r="D64" i="8" s="1"/>
  <c r="C27" i="8"/>
  <c r="B27" i="8"/>
  <c r="O27" i="9"/>
  <c r="N27" i="9"/>
  <c r="M27" i="9"/>
  <c r="L27" i="9"/>
  <c r="K27" i="9"/>
  <c r="J27" i="9"/>
  <c r="I27" i="9"/>
  <c r="H27" i="9"/>
  <c r="H8" i="9" s="1"/>
  <c r="H60" i="9" s="1"/>
  <c r="H64" i="9" s="1"/>
  <c r="G27" i="9"/>
  <c r="F27" i="9"/>
  <c r="D27" i="9"/>
  <c r="C27" i="9"/>
  <c r="B27" i="9"/>
  <c r="O27" i="10"/>
  <c r="N27" i="10"/>
  <c r="M27" i="10"/>
  <c r="L27" i="10"/>
  <c r="K27" i="10"/>
  <c r="J27" i="10"/>
  <c r="I27" i="10"/>
  <c r="H27" i="10"/>
  <c r="G27" i="10"/>
  <c r="G8" i="10" s="1"/>
  <c r="G60" i="10" s="1"/>
  <c r="G64" i="10" s="1"/>
  <c r="F27" i="10"/>
  <c r="D27" i="10"/>
  <c r="C27" i="10"/>
  <c r="B27" i="10"/>
  <c r="O27" i="11"/>
  <c r="N27" i="11"/>
  <c r="M27" i="11"/>
  <c r="L27" i="11"/>
  <c r="K27" i="11"/>
  <c r="J27" i="11"/>
  <c r="I27" i="11"/>
  <c r="H27" i="11"/>
  <c r="G27" i="11"/>
  <c r="F27" i="11"/>
  <c r="D27" i="11"/>
  <c r="C27" i="11"/>
  <c r="B27" i="11"/>
  <c r="O27" i="12"/>
  <c r="O8" i="12" s="1"/>
  <c r="O60" i="12" s="1"/>
  <c r="O64" i="12" s="1"/>
  <c r="N27" i="12"/>
  <c r="M27" i="12"/>
  <c r="L27" i="12"/>
  <c r="K27" i="12"/>
  <c r="J27" i="12"/>
  <c r="I27" i="12"/>
  <c r="H27" i="12"/>
  <c r="G27" i="12"/>
  <c r="G8" i="12" s="1"/>
  <c r="G60" i="12" s="1"/>
  <c r="G64" i="12" s="1"/>
  <c r="F27" i="12"/>
  <c r="D27" i="12"/>
  <c r="C27" i="12"/>
  <c r="B27" i="12"/>
  <c r="O27" i="13"/>
  <c r="N27" i="13"/>
  <c r="N8" i="13" s="1"/>
  <c r="M27" i="13"/>
  <c r="L27" i="13"/>
  <c r="K27" i="13"/>
  <c r="J27" i="13"/>
  <c r="I27" i="13"/>
  <c r="H27" i="13"/>
  <c r="G27" i="13"/>
  <c r="F27" i="13"/>
  <c r="F8" i="13" s="1"/>
  <c r="D27" i="13"/>
  <c r="C27" i="13"/>
  <c r="B27" i="13"/>
  <c r="O27" i="14"/>
  <c r="N27" i="14"/>
  <c r="M27" i="14"/>
  <c r="L27" i="14"/>
  <c r="K27" i="14"/>
  <c r="J27" i="14"/>
  <c r="I27" i="14"/>
  <c r="I8" i="14" s="1"/>
  <c r="I60" i="14" s="1"/>
  <c r="I64" i="14" s="1"/>
  <c r="H27" i="14"/>
  <c r="G27" i="14"/>
  <c r="F27" i="14"/>
  <c r="D27" i="14"/>
  <c r="C27" i="14"/>
  <c r="B27" i="14"/>
  <c r="B8" i="14" s="1"/>
  <c r="B60" i="14" s="1"/>
  <c r="B64" i="14" s="1"/>
  <c r="O27" i="15"/>
  <c r="N27" i="15"/>
  <c r="M27" i="15"/>
  <c r="L27" i="15"/>
  <c r="K27" i="15"/>
  <c r="J27" i="15"/>
  <c r="I27" i="15"/>
  <c r="H27" i="15"/>
  <c r="G27" i="15"/>
  <c r="F27" i="15"/>
  <c r="D27" i="15"/>
  <c r="C27" i="15"/>
  <c r="B27" i="15"/>
  <c r="O27" i="16"/>
  <c r="N27" i="16"/>
  <c r="M27" i="16"/>
  <c r="L27" i="16"/>
  <c r="K27" i="16"/>
  <c r="J27" i="16"/>
  <c r="I27" i="16"/>
  <c r="H27" i="16"/>
  <c r="G27" i="16"/>
  <c r="F27" i="16"/>
  <c r="D27" i="16"/>
  <c r="C27" i="16"/>
  <c r="B27" i="16"/>
  <c r="O27" i="17"/>
  <c r="N27" i="17"/>
  <c r="M27" i="17"/>
  <c r="L27" i="17"/>
  <c r="K27" i="17"/>
  <c r="J27" i="17"/>
  <c r="I27" i="17"/>
  <c r="H27" i="17"/>
  <c r="G27" i="17"/>
  <c r="F27" i="17"/>
  <c r="D27" i="17"/>
  <c r="C27" i="17"/>
  <c r="B27" i="17"/>
  <c r="O27" i="18"/>
  <c r="N27" i="18"/>
  <c r="M27" i="18"/>
  <c r="L27" i="18"/>
  <c r="K27" i="18"/>
  <c r="J27" i="18"/>
  <c r="I27" i="18"/>
  <c r="H27" i="18"/>
  <c r="G27" i="18"/>
  <c r="F27" i="18"/>
  <c r="D27" i="18"/>
  <c r="C27" i="18"/>
  <c r="B27" i="18"/>
  <c r="O27" i="19"/>
  <c r="N27" i="19"/>
  <c r="M27" i="19"/>
  <c r="L27" i="19"/>
  <c r="K27" i="19"/>
  <c r="J27" i="19"/>
  <c r="R27" i="19" s="1"/>
  <c r="I27" i="19"/>
  <c r="H27" i="19"/>
  <c r="G27" i="19"/>
  <c r="F27" i="19"/>
  <c r="D27" i="19"/>
  <c r="C27" i="19"/>
  <c r="B27" i="19"/>
  <c r="O27" i="20"/>
  <c r="N27" i="20"/>
  <c r="M27" i="20"/>
  <c r="L27" i="20"/>
  <c r="K27" i="20"/>
  <c r="J27" i="20"/>
  <c r="I27" i="20"/>
  <c r="S27" i="20" s="1"/>
  <c r="H27" i="20"/>
  <c r="G27" i="20"/>
  <c r="F27" i="20"/>
  <c r="D27" i="20"/>
  <c r="C27" i="20"/>
  <c r="B27" i="20"/>
  <c r="O27" i="1"/>
  <c r="N27" i="1"/>
  <c r="N8" i="1" s="1"/>
  <c r="M27" i="1"/>
  <c r="L27" i="1"/>
  <c r="K27" i="1"/>
  <c r="J27" i="1"/>
  <c r="I27" i="1"/>
  <c r="H27" i="1"/>
  <c r="G27" i="1"/>
  <c r="F27" i="1"/>
  <c r="D27" i="1"/>
  <c r="C27" i="1"/>
  <c r="B27" i="1"/>
  <c r="W9" i="2"/>
  <c r="W8" i="2" s="1"/>
  <c r="W60" i="2" s="1"/>
  <c r="W64" i="2" s="1"/>
  <c r="V9" i="2"/>
  <c r="V8" i="2" s="1"/>
  <c r="W9" i="3"/>
  <c r="V9" i="3"/>
  <c r="V8" i="3" s="1"/>
  <c r="W9" i="4"/>
  <c r="W8" i="4" s="1"/>
  <c r="V9" i="4"/>
  <c r="W9" i="5"/>
  <c r="W8" i="5" s="1"/>
  <c r="W60" i="5" s="1"/>
  <c r="W64" i="5" s="1"/>
  <c r="V9" i="5"/>
  <c r="V8" i="5" s="1"/>
  <c r="V60" i="5" s="1"/>
  <c r="V64" i="5" s="1"/>
  <c r="W9" i="6"/>
  <c r="W8" i="6" s="1"/>
  <c r="W60" i="6" s="1"/>
  <c r="W64" i="6" s="1"/>
  <c r="V9" i="6"/>
  <c r="V8" i="6" s="1"/>
  <c r="W9" i="7"/>
  <c r="V9" i="7"/>
  <c r="V8" i="7"/>
  <c r="W9" i="8"/>
  <c r="W8" i="8" s="1"/>
  <c r="V9" i="8"/>
  <c r="W9" i="9"/>
  <c r="W8" i="9" s="1"/>
  <c r="W60" i="9" s="1"/>
  <c r="W64" i="9" s="1"/>
  <c r="V9" i="9"/>
  <c r="V8" i="9"/>
  <c r="W9" i="10"/>
  <c r="V9" i="10"/>
  <c r="V8" i="10" s="1"/>
  <c r="W9" i="11"/>
  <c r="V9" i="11"/>
  <c r="V8" i="11"/>
  <c r="V60" i="11" s="1"/>
  <c r="V64" i="11" s="1"/>
  <c r="W9" i="12"/>
  <c r="V9" i="12"/>
  <c r="W8" i="12"/>
  <c r="W9" i="13"/>
  <c r="W8" i="13" s="1"/>
  <c r="V9" i="13"/>
  <c r="V8" i="13" s="1"/>
  <c r="W9" i="14"/>
  <c r="V9" i="14"/>
  <c r="V8" i="14"/>
  <c r="W9" i="15"/>
  <c r="V9" i="15"/>
  <c r="V8" i="15" s="1"/>
  <c r="W9" i="16"/>
  <c r="V9" i="16"/>
  <c r="W9" i="17"/>
  <c r="W8" i="17" s="1"/>
  <c r="W60" i="17" s="1"/>
  <c r="W64" i="17" s="1"/>
  <c r="V9" i="17"/>
  <c r="V8" i="17" s="1"/>
  <c r="V60" i="17" s="1"/>
  <c r="W9" i="18"/>
  <c r="V9" i="18"/>
  <c r="V8" i="18" s="1"/>
  <c r="W9" i="19"/>
  <c r="V9" i="19"/>
  <c r="V8" i="19" s="1"/>
  <c r="W9" i="20"/>
  <c r="W8" i="20" s="1"/>
  <c r="V9" i="20"/>
  <c r="W9" i="1"/>
  <c r="V9" i="1"/>
  <c r="V8" i="1" s="1"/>
  <c r="W8" i="1"/>
  <c r="W60" i="1" s="1"/>
  <c r="W64" i="1" s="1"/>
  <c r="O9" i="2"/>
  <c r="N9" i="2"/>
  <c r="M9" i="2"/>
  <c r="L9" i="2"/>
  <c r="K9" i="2"/>
  <c r="K8" i="2" s="1"/>
  <c r="J9" i="2"/>
  <c r="J8" i="2" s="1"/>
  <c r="J60" i="2" s="1"/>
  <c r="I9" i="2"/>
  <c r="H9" i="2"/>
  <c r="H8" i="2" s="1"/>
  <c r="H60" i="2" s="1"/>
  <c r="G9" i="2"/>
  <c r="F9" i="2"/>
  <c r="D9" i="2"/>
  <c r="C9" i="2"/>
  <c r="C8" i="2" s="1"/>
  <c r="B9" i="2"/>
  <c r="N8" i="2"/>
  <c r="F8" i="2"/>
  <c r="B8" i="2"/>
  <c r="B60" i="2" s="1"/>
  <c r="B64" i="2" s="1"/>
  <c r="O9" i="3"/>
  <c r="O8" i="3" s="1"/>
  <c r="N9" i="3"/>
  <c r="N8" i="3" s="1"/>
  <c r="M9" i="3"/>
  <c r="L9" i="3"/>
  <c r="K9" i="3"/>
  <c r="J9" i="3"/>
  <c r="I9" i="3"/>
  <c r="H9" i="3"/>
  <c r="H8" i="3" s="1"/>
  <c r="H60" i="3" s="1"/>
  <c r="H64" i="3" s="1"/>
  <c r="G9" i="3"/>
  <c r="F9" i="3"/>
  <c r="D9" i="3"/>
  <c r="C9" i="3"/>
  <c r="B9" i="3"/>
  <c r="K8" i="3"/>
  <c r="G8" i="3"/>
  <c r="F8" i="3"/>
  <c r="O9" i="4"/>
  <c r="N9" i="4"/>
  <c r="N8" i="4" s="1"/>
  <c r="M9" i="4"/>
  <c r="L9" i="4"/>
  <c r="K9" i="4"/>
  <c r="J9" i="4"/>
  <c r="I9" i="4"/>
  <c r="H9" i="4"/>
  <c r="H8" i="4" s="1"/>
  <c r="G9" i="4"/>
  <c r="F9" i="4"/>
  <c r="F8" i="4" s="1"/>
  <c r="D9" i="4"/>
  <c r="C9" i="4"/>
  <c r="C8" i="4" s="1"/>
  <c r="B9" i="4"/>
  <c r="K8" i="4"/>
  <c r="G8" i="4"/>
  <c r="G60" i="4" s="1"/>
  <c r="G64" i="4" s="1"/>
  <c r="O9" i="5"/>
  <c r="N9" i="5"/>
  <c r="M9" i="5"/>
  <c r="L9" i="5"/>
  <c r="K9" i="5"/>
  <c r="J9" i="5"/>
  <c r="I9" i="5"/>
  <c r="I8" i="5" s="1"/>
  <c r="I60" i="5" s="1"/>
  <c r="H9" i="5"/>
  <c r="H8" i="5" s="1"/>
  <c r="H60" i="5" s="1"/>
  <c r="H64" i="5" s="1"/>
  <c r="G9" i="5"/>
  <c r="F9" i="5"/>
  <c r="D9" i="5"/>
  <c r="D8" i="5" s="1"/>
  <c r="C9" i="5"/>
  <c r="B9" i="5"/>
  <c r="O8" i="5"/>
  <c r="O60" i="5" s="1"/>
  <c r="K8" i="5"/>
  <c r="G8" i="5"/>
  <c r="G60" i="5" s="1"/>
  <c r="O9" i="6"/>
  <c r="N9" i="6"/>
  <c r="M9" i="6"/>
  <c r="L9" i="6"/>
  <c r="L8" i="6" s="1"/>
  <c r="L60" i="6" s="1"/>
  <c r="K9" i="6"/>
  <c r="J9" i="6"/>
  <c r="R9" i="6" s="1"/>
  <c r="I9" i="6"/>
  <c r="I8" i="6" s="1"/>
  <c r="I60" i="6" s="1"/>
  <c r="I64" i="6" s="1"/>
  <c r="H9" i="6"/>
  <c r="H8" i="6" s="1"/>
  <c r="G9" i="6"/>
  <c r="G8" i="6" s="1"/>
  <c r="G60" i="6" s="1"/>
  <c r="G64" i="6" s="1"/>
  <c r="F9" i="6"/>
  <c r="F8" i="6" s="1"/>
  <c r="F60" i="6" s="1"/>
  <c r="D9" i="6"/>
  <c r="C9" i="6"/>
  <c r="C8" i="6" s="1"/>
  <c r="C60" i="6" s="1"/>
  <c r="B9" i="6"/>
  <c r="O8" i="6"/>
  <c r="O60" i="6" s="1"/>
  <c r="O64" i="6" s="1"/>
  <c r="N8" i="6"/>
  <c r="N60" i="6" s="1"/>
  <c r="D8" i="6"/>
  <c r="D60" i="6" s="1"/>
  <c r="D64" i="6" s="1"/>
  <c r="O9" i="7"/>
  <c r="O8" i="7" s="1"/>
  <c r="N9" i="7"/>
  <c r="M9" i="7"/>
  <c r="M8" i="7" s="1"/>
  <c r="L9" i="7"/>
  <c r="K9" i="7"/>
  <c r="J9" i="7"/>
  <c r="I9" i="7"/>
  <c r="I8" i="7" s="1"/>
  <c r="I60" i="7" s="1"/>
  <c r="H9" i="7"/>
  <c r="G9" i="7"/>
  <c r="G8" i="7" s="1"/>
  <c r="F9" i="7"/>
  <c r="D9" i="7"/>
  <c r="C9" i="7"/>
  <c r="C8" i="7" s="1"/>
  <c r="C60" i="7" s="1"/>
  <c r="C64" i="7" s="1"/>
  <c r="B9" i="7"/>
  <c r="L8" i="7"/>
  <c r="L60" i="7" s="1"/>
  <c r="L64" i="7" s="1"/>
  <c r="F8" i="7"/>
  <c r="D8" i="7"/>
  <c r="O9" i="8"/>
  <c r="N9" i="8"/>
  <c r="N8" i="8" s="1"/>
  <c r="N60" i="8" s="1"/>
  <c r="M9" i="8"/>
  <c r="L9" i="8"/>
  <c r="K9" i="8"/>
  <c r="K8" i="8" s="1"/>
  <c r="K60" i="8" s="1"/>
  <c r="K64" i="8" s="1"/>
  <c r="J9" i="8"/>
  <c r="I9" i="8"/>
  <c r="I8" i="8" s="1"/>
  <c r="H9" i="8"/>
  <c r="H8" i="8" s="1"/>
  <c r="H60" i="8" s="1"/>
  <c r="G9" i="8"/>
  <c r="F9" i="8"/>
  <c r="F8" i="8" s="1"/>
  <c r="F60" i="8" s="1"/>
  <c r="D9" i="8"/>
  <c r="C9" i="8"/>
  <c r="C8" i="8" s="1"/>
  <c r="B9" i="8"/>
  <c r="L8" i="8"/>
  <c r="G8" i="8"/>
  <c r="O9" i="9"/>
  <c r="O8" i="9" s="1"/>
  <c r="N9" i="9"/>
  <c r="N8" i="9" s="1"/>
  <c r="N60" i="9" s="1"/>
  <c r="N64" i="9" s="1"/>
  <c r="M9" i="9"/>
  <c r="L9" i="9"/>
  <c r="L8" i="9" s="1"/>
  <c r="L60" i="9" s="1"/>
  <c r="L64" i="9" s="1"/>
  <c r="K9" i="9"/>
  <c r="K8" i="9" s="1"/>
  <c r="J9" i="9"/>
  <c r="I9" i="9"/>
  <c r="I8" i="9" s="1"/>
  <c r="H9" i="9"/>
  <c r="G9" i="9"/>
  <c r="G8" i="9" s="1"/>
  <c r="F9" i="9"/>
  <c r="F8" i="9" s="1"/>
  <c r="F60" i="9" s="1"/>
  <c r="F64" i="9" s="1"/>
  <c r="D9" i="9"/>
  <c r="D8" i="9" s="1"/>
  <c r="D60" i="9" s="1"/>
  <c r="C9" i="9"/>
  <c r="C8" i="9" s="1"/>
  <c r="B9" i="9"/>
  <c r="O9" i="10"/>
  <c r="N9" i="10"/>
  <c r="N8" i="10" s="1"/>
  <c r="M9" i="10"/>
  <c r="L9" i="10"/>
  <c r="L8" i="10" s="1"/>
  <c r="K9" i="10"/>
  <c r="J9" i="10"/>
  <c r="I9" i="10"/>
  <c r="I8" i="10" s="1"/>
  <c r="H9" i="10"/>
  <c r="H8" i="10" s="1"/>
  <c r="H60" i="10" s="1"/>
  <c r="G9" i="10"/>
  <c r="F9" i="10"/>
  <c r="F8" i="10" s="1"/>
  <c r="D9" i="10"/>
  <c r="C9" i="10"/>
  <c r="B9" i="10"/>
  <c r="K8" i="10"/>
  <c r="C8" i="10"/>
  <c r="O9" i="11"/>
  <c r="N9" i="11"/>
  <c r="M9" i="11"/>
  <c r="M8" i="11" s="1"/>
  <c r="L9" i="11"/>
  <c r="K9" i="11"/>
  <c r="J9" i="11"/>
  <c r="I9" i="11"/>
  <c r="H9" i="11"/>
  <c r="H8" i="11" s="1"/>
  <c r="H60" i="11" s="1"/>
  <c r="H64" i="11" s="1"/>
  <c r="G9" i="11"/>
  <c r="G8" i="11" s="1"/>
  <c r="G60" i="11" s="1"/>
  <c r="F9" i="11"/>
  <c r="D9" i="11"/>
  <c r="C9" i="11"/>
  <c r="B9" i="11"/>
  <c r="O8" i="11"/>
  <c r="O60" i="11" s="1"/>
  <c r="K8" i="11"/>
  <c r="I8" i="11"/>
  <c r="F8" i="11"/>
  <c r="O9" i="12"/>
  <c r="N9" i="12"/>
  <c r="N8" i="12" s="1"/>
  <c r="M9" i="12"/>
  <c r="L9" i="12"/>
  <c r="K9" i="12"/>
  <c r="K8" i="12" s="1"/>
  <c r="K60" i="12" s="1"/>
  <c r="K64" i="12" s="1"/>
  <c r="J9" i="12"/>
  <c r="I9" i="12"/>
  <c r="H9" i="12"/>
  <c r="H8" i="12" s="1"/>
  <c r="G9" i="12"/>
  <c r="F9" i="12"/>
  <c r="F8" i="12" s="1"/>
  <c r="D9" i="12"/>
  <c r="C9" i="12"/>
  <c r="B9" i="12"/>
  <c r="C8" i="12"/>
  <c r="O9" i="13"/>
  <c r="O8" i="13" s="1"/>
  <c r="O60" i="13" s="1"/>
  <c r="N9" i="13"/>
  <c r="M9" i="13"/>
  <c r="M8" i="13" s="1"/>
  <c r="L9" i="13"/>
  <c r="K9" i="13"/>
  <c r="K8" i="13" s="1"/>
  <c r="K60" i="13" s="1"/>
  <c r="J9" i="13"/>
  <c r="I9" i="13"/>
  <c r="I8" i="13" s="1"/>
  <c r="I60" i="13" s="1"/>
  <c r="H9" i="13"/>
  <c r="G9" i="13"/>
  <c r="G8" i="13" s="1"/>
  <c r="G60" i="13" s="1"/>
  <c r="F9" i="13"/>
  <c r="D9" i="13"/>
  <c r="D8" i="13" s="1"/>
  <c r="C9" i="13"/>
  <c r="B9" i="13"/>
  <c r="H8" i="13"/>
  <c r="O9" i="14"/>
  <c r="O8" i="14" s="1"/>
  <c r="O60" i="14" s="1"/>
  <c r="O64" i="14" s="1"/>
  <c r="N9" i="14"/>
  <c r="N8" i="14" s="1"/>
  <c r="M9" i="14"/>
  <c r="L9" i="14"/>
  <c r="K9" i="14"/>
  <c r="J9" i="14"/>
  <c r="I9" i="14"/>
  <c r="H9" i="14"/>
  <c r="H8" i="14" s="1"/>
  <c r="G9" i="14"/>
  <c r="G8" i="14" s="1"/>
  <c r="F9" i="14"/>
  <c r="D9" i="14"/>
  <c r="C9" i="14"/>
  <c r="C8" i="14" s="1"/>
  <c r="B9" i="14"/>
  <c r="L8" i="14"/>
  <c r="F8" i="14"/>
  <c r="D8" i="14"/>
  <c r="O9" i="15"/>
  <c r="N9" i="15"/>
  <c r="N8" i="15" s="1"/>
  <c r="M9" i="15"/>
  <c r="M8" i="15" s="1"/>
  <c r="L9" i="15"/>
  <c r="K9" i="15"/>
  <c r="J9" i="15"/>
  <c r="I9" i="15"/>
  <c r="I8" i="15" s="1"/>
  <c r="I60" i="15" s="1"/>
  <c r="I64" i="15" s="1"/>
  <c r="H9" i="15"/>
  <c r="G9" i="15"/>
  <c r="F9" i="15"/>
  <c r="D9" i="15"/>
  <c r="C9" i="15"/>
  <c r="C8" i="15" s="1"/>
  <c r="B9" i="15"/>
  <c r="L8" i="15"/>
  <c r="G8" i="15"/>
  <c r="D8" i="15"/>
  <c r="O9" i="16"/>
  <c r="O8" i="16" s="1"/>
  <c r="N9" i="16"/>
  <c r="N8" i="16" s="1"/>
  <c r="M9" i="16"/>
  <c r="L9" i="16"/>
  <c r="K9" i="16"/>
  <c r="J9" i="16"/>
  <c r="R9" i="16" s="1"/>
  <c r="I9" i="16"/>
  <c r="I8" i="16" s="1"/>
  <c r="H9" i="16"/>
  <c r="G9" i="16"/>
  <c r="G8" i="16" s="1"/>
  <c r="F9" i="16"/>
  <c r="F8" i="16" s="1"/>
  <c r="D9" i="16"/>
  <c r="C9" i="16"/>
  <c r="C8" i="16" s="1"/>
  <c r="B9" i="16"/>
  <c r="H8" i="16"/>
  <c r="O9" i="17"/>
  <c r="O8" i="17" s="1"/>
  <c r="N9" i="17"/>
  <c r="M9" i="17"/>
  <c r="M8" i="17" s="1"/>
  <c r="L9" i="17"/>
  <c r="L8" i="17" s="1"/>
  <c r="K9" i="17"/>
  <c r="K8" i="17" s="1"/>
  <c r="K60" i="17" s="1"/>
  <c r="J9" i="17"/>
  <c r="I9" i="17"/>
  <c r="H9" i="17"/>
  <c r="G9" i="17"/>
  <c r="G8" i="17" s="1"/>
  <c r="F9" i="17"/>
  <c r="D9" i="17"/>
  <c r="D8" i="17" s="1"/>
  <c r="D60" i="17" s="1"/>
  <c r="C9" i="17"/>
  <c r="C8" i="17" s="1"/>
  <c r="B9" i="17"/>
  <c r="N8" i="17"/>
  <c r="I8" i="17"/>
  <c r="H8" i="17"/>
  <c r="H60" i="17" s="1"/>
  <c r="H64" i="17" s="1"/>
  <c r="F8" i="17"/>
  <c r="O9" i="18"/>
  <c r="N9" i="18"/>
  <c r="N8" i="18" s="1"/>
  <c r="M9" i="18"/>
  <c r="L9" i="18"/>
  <c r="K9" i="18"/>
  <c r="K8" i="18" s="1"/>
  <c r="J9" i="18"/>
  <c r="R9" i="18" s="1"/>
  <c r="I9" i="18"/>
  <c r="H9" i="18"/>
  <c r="H8" i="18" s="1"/>
  <c r="H60" i="18" s="1"/>
  <c r="G9" i="18"/>
  <c r="F9" i="18"/>
  <c r="D9" i="18"/>
  <c r="D8" i="18" s="1"/>
  <c r="C9" i="18"/>
  <c r="C8" i="18" s="1"/>
  <c r="B9" i="18"/>
  <c r="B8" i="18" s="1"/>
  <c r="B60" i="18" s="1"/>
  <c r="B64" i="18" s="1"/>
  <c r="O8" i="18"/>
  <c r="O60" i="18" s="1"/>
  <c r="O64" i="18" s="1"/>
  <c r="L8" i="18"/>
  <c r="I8" i="18"/>
  <c r="F8" i="18"/>
  <c r="O9" i="19"/>
  <c r="O8" i="19" s="1"/>
  <c r="O60" i="19" s="1"/>
  <c r="N9" i="19"/>
  <c r="N8" i="19" s="1"/>
  <c r="M9" i="19"/>
  <c r="M8" i="19" s="1"/>
  <c r="L9" i="19"/>
  <c r="L8" i="19" s="1"/>
  <c r="K9" i="19"/>
  <c r="J9" i="19"/>
  <c r="J8" i="19" s="1"/>
  <c r="I9" i="19"/>
  <c r="H9" i="19"/>
  <c r="G9" i="19"/>
  <c r="G8" i="19" s="1"/>
  <c r="G60" i="19" s="1"/>
  <c r="F9" i="19"/>
  <c r="F8" i="19" s="1"/>
  <c r="D9" i="19"/>
  <c r="D8" i="19" s="1"/>
  <c r="C9" i="19"/>
  <c r="C8" i="19" s="1"/>
  <c r="C60" i="19" s="1"/>
  <c r="C64" i="19" s="1"/>
  <c r="B9" i="19"/>
  <c r="K8" i="19"/>
  <c r="I8" i="19"/>
  <c r="H8" i="19"/>
  <c r="B8" i="19"/>
  <c r="O9" i="20"/>
  <c r="O8" i="20" s="1"/>
  <c r="N9" i="20"/>
  <c r="N8" i="20" s="1"/>
  <c r="M9" i="20"/>
  <c r="L9" i="20"/>
  <c r="K9" i="20"/>
  <c r="K8" i="20" s="1"/>
  <c r="J9" i="20"/>
  <c r="I9" i="20"/>
  <c r="H9" i="20"/>
  <c r="G9" i="20"/>
  <c r="F9" i="20"/>
  <c r="F8" i="20" s="1"/>
  <c r="D9" i="20"/>
  <c r="D8" i="20" s="1"/>
  <c r="C9" i="20"/>
  <c r="B9" i="20"/>
  <c r="L8" i="20"/>
  <c r="H8" i="20"/>
  <c r="C8" i="20"/>
  <c r="C60" i="20" s="1"/>
  <c r="O9" i="1"/>
  <c r="N9" i="1"/>
  <c r="M9" i="1"/>
  <c r="M8" i="1" s="1"/>
  <c r="L9" i="1"/>
  <c r="L8" i="1" s="1"/>
  <c r="K9" i="1"/>
  <c r="K8" i="1" s="1"/>
  <c r="J9" i="1"/>
  <c r="I9" i="1"/>
  <c r="H9" i="1"/>
  <c r="H8" i="1" s="1"/>
  <c r="G9" i="1"/>
  <c r="F9" i="1"/>
  <c r="D9" i="1"/>
  <c r="C9" i="1"/>
  <c r="C8" i="1" s="1"/>
  <c r="C60" i="1" s="1"/>
  <c r="C64" i="1" s="1"/>
  <c r="B9" i="1"/>
  <c r="O8" i="1"/>
  <c r="O60" i="1" s="1"/>
  <c r="I8" i="1"/>
  <c r="G8" i="1"/>
  <c r="G60" i="1" s="1"/>
  <c r="S63" i="20"/>
  <c r="R63" i="20"/>
  <c r="Q63" i="20"/>
  <c r="P63" i="20"/>
  <c r="P61" i="20" s="1"/>
  <c r="E63" i="20"/>
  <c r="U63" i="20" s="1"/>
  <c r="T62" i="20"/>
  <c r="S62" i="20"/>
  <c r="R62" i="20"/>
  <c r="Q62" i="20"/>
  <c r="Q61" i="20" s="1"/>
  <c r="P62" i="20"/>
  <c r="E62" i="20"/>
  <c r="U62" i="20" s="1"/>
  <c r="S61" i="20"/>
  <c r="R61" i="20"/>
  <c r="T59" i="20"/>
  <c r="S59" i="20"/>
  <c r="R59" i="20"/>
  <c r="Q59" i="20"/>
  <c r="P59" i="20"/>
  <c r="E59" i="20"/>
  <c r="U59" i="20" s="1"/>
  <c r="S58" i="20"/>
  <c r="R58" i="20"/>
  <c r="Q58" i="20"/>
  <c r="P58" i="20"/>
  <c r="E58" i="20"/>
  <c r="S57" i="20"/>
  <c r="R57" i="20"/>
  <c r="Q57" i="20"/>
  <c r="P57" i="20"/>
  <c r="E57" i="20"/>
  <c r="U57" i="20" s="1"/>
  <c r="S56" i="20"/>
  <c r="R56" i="20"/>
  <c r="Q56" i="20"/>
  <c r="P56" i="20"/>
  <c r="E56" i="20"/>
  <c r="T56" i="20" s="1"/>
  <c r="S55" i="20"/>
  <c r="T54" i="20"/>
  <c r="S54" i="20"/>
  <c r="R54" i="20"/>
  <c r="Q54" i="20"/>
  <c r="P54" i="20"/>
  <c r="E54" i="20"/>
  <c r="U54" i="20" s="1"/>
  <c r="S53" i="20"/>
  <c r="R53" i="20"/>
  <c r="Q53" i="20"/>
  <c r="P53" i="20"/>
  <c r="E53" i="20"/>
  <c r="T53" i="20" s="1"/>
  <c r="S52" i="20"/>
  <c r="R52" i="20"/>
  <c r="Q52" i="20"/>
  <c r="P52" i="20"/>
  <c r="E52" i="20"/>
  <c r="U52" i="20" s="1"/>
  <c r="S51" i="20"/>
  <c r="R51" i="20"/>
  <c r="Q51" i="20"/>
  <c r="P51" i="20"/>
  <c r="E51" i="20"/>
  <c r="T51" i="20" s="1"/>
  <c r="S50" i="20"/>
  <c r="R50" i="20"/>
  <c r="Q50" i="20"/>
  <c r="P50" i="20"/>
  <c r="E50" i="20"/>
  <c r="U50" i="20" s="1"/>
  <c r="S49" i="20"/>
  <c r="R49" i="20"/>
  <c r="Q49" i="20"/>
  <c r="P49" i="20"/>
  <c r="E49" i="20"/>
  <c r="T48" i="20"/>
  <c r="S48" i="20"/>
  <c r="R48" i="20"/>
  <c r="Q48" i="20"/>
  <c r="P48" i="20"/>
  <c r="E48" i="20"/>
  <c r="U48" i="20" s="1"/>
  <c r="U47" i="20"/>
  <c r="S47" i="20"/>
  <c r="R47" i="20"/>
  <c r="Q47" i="20"/>
  <c r="P47" i="20"/>
  <c r="E47" i="20"/>
  <c r="T47" i="20" s="1"/>
  <c r="S46" i="20"/>
  <c r="R46" i="20"/>
  <c r="Q46" i="20"/>
  <c r="P46" i="20"/>
  <c r="E46" i="20"/>
  <c r="U46" i="20" s="1"/>
  <c r="S45" i="20"/>
  <c r="R45" i="20"/>
  <c r="Q45" i="20"/>
  <c r="P45" i="20"/>
  <c r="E45" i="20"/>
  <c r="T44" i="20"/>
  <c r="S44" i="20"/>
  <c r="R44" i="20"/>
  <c r="Q44" i="20"/>
  <c r="P44" i="20"/>
  <c r="E44" i="20"/>
  <c r="U44" i="20" s="1"/>
  <c r="R43" i="20"/>
  <c r="S41" i="20"/>
  <c r="R41" i="20"/>
  <c r="Q41" i="20"/>
  <c r="P41" i="20"/>
  <c r="E41" i="20"/>
  <c r="S40" i="20"/>
  <c r="R40" i="20"/>
  <c r="Q40" i="20"/>
  <c r="P40" i="20"/>
  <c r="E40" i="20"/>
  <c r="T39" i="20"/>
  <c r="S39" i="20"/>
  <c r="R39" i="20"/>
  <c r="Q39" i="20"/>
  <c r="P39" i="20"/>
  <c r="E39" i="20"/>
  <c r="U39" i="20" s="1"/>
  <c r="U38" i="20"/>
  <c r="S38" i="20"/>
  <c r="R38" i="20"/>
  <c r="Q38" i="20"/>
  <c r="P38" i="20"/>
  <c r="E38" i="20"/>
  <c r="T38" i="20" s="1"/>
  <c r="S37" i="20"/>
  <c r="R37" i="20"/>
  <c r="Q37" i="20"/>
  <c r="P37" i="20"/>
  <c r="E37" i="20"/>
  <c r="S36" i="20"/>
  <c r="R36" i="20"/>
  <c r="Q36" i="20"/>
  <c r="P36" i="20"/>
  <c r="E36" i="20"/>
  <c r="S35" i="20"/>
  <c r="R35" i="20"/>
  <c r="Q35" i="20"/>
  <c r="P35" i="20"/>
  <c r="E35" i="20"/>
  <c r="U35" i="20" s="1"/>
  <c r="U34" i="20"/>
  <c r="S34" i="20"/>
  <c r="R34" i="20"/>
  <c r="Q34" i="20"/>
  <c r="P34" i="20"/>
  <c r="E34" i="20"/>
  <c r="T34" i="20" s="1"/>
  <c r="T33" i="20"/>
  <c r="S33" i="20"/>
  <c r="R33" i="20"/>
  <c r="Q33" i="20"/>
  <c r="P33" i="20"/>
  <c r="E33" i="20"/>
  <c r="S32" i="20"/>
  <c r="R32" i="20"/>
  <c r="Q32" i="20"/>
  <c r="P32" i="20"/>
  <c r="E32" i="20"/>
  <c r="U31" i="20"/>
  <c r="S31" i="20"/>
  <c r="R31" i="20"/>
  <c r="Q31" i="20"/>
  <c r="P31" i="20"/>
  <c r="E31" i="20"/>
  <c r="T31" i="20" s="1"/>
  <c r="S30" i="20"/>
  <c r="R30" i="20"/>
  <c r="Q30" i="20"/>
  <c r="P30" i="20"/>
  <c r="E30" i="20"/>
  <c r="T30" i="20" s="1"/>
  <c r="T29" i="20"/>
  <c r="S29" i="20"/>
  <c r="R29" i="20"/>
  <c r="Q29" i="20"/>
  <c r="P29" i="20"/>
  <c r="E29" i="20"/>
  <c r="U29" i="20" s="1"/>
  <c r="S28" i="20"/>
  <c r="R28" i="20"/>
  <c r="Q28" i="20"/>
  <c r="P28" i="20"/>
  <c r="E28" i="20"/>
  <c r="U26" i="20"/>
  <c r="S26" i="20"/>
  <c r="R26" i="20"/>
  <c r="Q26" i="20"/>
  <c r="P26" i="20"/>
  <c r="E26" i="20"/>
  <c r="T26" i="20" s="1"/>
  <c r="S25" i="20"/>
  <c r="R25" i="20"/>
  <c r="Q25" i="20"/>
  <c r="P25" i="20"/>
  <c r="E25" i="20"/>
  <c r="S24" i="20"/>
  <c r="R24" i="20"/>
  <c r="Q24" i="20"/>
  <c r="P24" i="20"/>
  <c r="E24" i="20"/>
  <c r="S23" i="20"/>
  <c r="R23" i="20"/>
  <c r="Q23" i="20"/>
  <c r="P23" i="20"/>
  <c r="T23" i="20" s="1"/>
  <c r="E23" i="20"/>
  <c r="S22" i="20"/>
  <c r="R22" i="20"/>
  <c r="Q22" i="20"/>
  <c r="U22" i="20" s="1"/>
  <c r="P22" i="20"/>
  <c r="E22" i="20"/>
  <c r="T21" i="20"/>
  <c r="S21" i="20"/>
  <c r="R21" i="20"/>
  <c r="Q21" i="20"/>
  <c r="P21" i="20"/>
  <c r="E21" i="20"/>
  <c r="U21" i="20" s="1"/>
  <c r="S20" i="20"/>
  <c r="R20" i="20"/>
  <c r="Q20" i="20"/>
  <c r="P20" i="20"/>
  <c r="E20" i="20"/>
  <c r="S19" i="20"/>
  <c r="R19" i="20"/>
  <c r="Q19" i="20"/>
  <c r="P19" i="20"/>
  <c r="E19" i="20"/>
  <c r="U18" i="20"/>
  <c r="S18" i="20"/>
  <c r="R18" i="20"/>
  <c r="Q18" i="20"/>
  <c r="P18" i="20"/>
  <c r="E18" i="20"/>
  <c r="T18" i="20" s="1"/>
  <c r="S17" i="20"/>
  <c r="R17" i="20"/>
  <c r="Q17" i="20"/>
  <c r="P17" i="20"/>
  <c r="E17" i="20"/>
  <c r="U17" i="20" s="1"/>
  <c r="S16" i="20"/>
  <c r="R16" i="20"/>
  <c r="Q16" i="20"/>
  <c r="P16" i="20"/>
  <c r="E16" i="20"/>
  <c r="T15" i="20"/>
  <c r="S15" i="20"/>
  <c r="R15" i="20"/>
  <c r="Q15" i="20"/>
  <c r="P15" i="20"/>
  <c r="E15" i="20"/>
  <c r="U15" i="20" s="1"/>
  <c r="S14" i="20"/>
  <c r="R14" i="20"/>
  <c r="Q14" i="20"/>
  <c r="P14" i="20"/>
  <c r="E14" i="20"/>
  <c r="T14" i="20" s="1"/>
  <c r="T13" i="20"/>
  <c r="S13" i="20"/>
  <c r="R13" i="20"/>
  <c r="Q13" i="20"/>
  <c r="P13" i="20"/>
  <c r="E13" i="20"/>
  <c r="U13" i="20" s="1"/>
  <c r="S12" i="20"/>
  <c r="R12" i="20"/>
  <c r="Q12" i="20"/>
  <c r="P12" i="20"/>
  <c r="E12" i="20"/>
  <c r="S11" i="20"/>
  <c r="R11" i="20"/>
  <c r="Q11" i="20"/>
  <c r="P11" i="20"/>
  <c r="E11" i="20"/>
  <c r="U10" i="20"/>
  <c r="S10" i="20"/>
  <c r="R10" i="20"/>
  <c r="Q10" i="20"/>
  <c r="P10" i="20"/>
  <c r="E10" i="20"/>
  <c r="T10" i="20" s="1"/>
  <c r="R9" i="20"/>
  <c r="U63" i="19"/>
  <c r="T63" i="19"/>
  <c r="S63" i="19"/>
  <c r="R63" i="19"/>
  <c r="Q63" i="19"/>
  <c r="P63" i="19"/>
  <c r="E63" i="19"/>
  <c r="S62" i="19"/>
  <c r="R62" i="19"/>
  <c r="Q62" i="19"/>
  <c r="P62" i="19"/>
  <c r="E62" i="19"/>
  <c r="S61" i="19"/>
  <c r="R61" i="19"/>
  <c r="T59" i="19"/>
  <c r="S59" i="19"/>
  <c r="R59" i="19"/>
  <c r="Q59" i="19"/>
  <c r="P59" i="19"/>
  <c r="E59" i="19"/>
  <c r="U59" i="19" s="1"/>
  <c r="U58" i="19"/>
  <c r="S58" i="19"/>
  <c r="R58" i="19"/>
  <c r="Q58" i="19"/>
  <c r="P58" i="19"/>
  <c r="E58" i="19"/>
  <c r="T58" i="19" s="1"/>
  <c r="S57" i="19"/>
  <c r="R57" i="19"/>
  <c r="Q57" i="19"/>
  <c r="P57" i="19"/>
  <c r="E57" i="19"/>
  <c r="U57" i="19" s="1"/>
  <c r="S56" i="19"/>
  <c r="R56" i="19"/>
  <c r="Q56" i="19"/>
  <c r="P56" i="19"/>
  <c r="E56" i="19"/>
  <c r="R55" i="19"/>
  <c r="U54" i="19"/>
  <c r="T54" i="19"/>
  <c r="S54" i="19"/>
  <c r="R54" i="19"/>
  <c r="Q54" i="19"/>
  <c r="P54" i="19"/>
  <c r="E54" i="19"/>
  <c r="S53" i="19"/>
  <c r="R53" i="19"/>
  <c r="Q53" i="19"/>
  <c r="P53" i="19"/>
  <c r="E53" i="19"/>
  <c r="S52" i="19"/>
  <c r="R52" i="19"/>
  <c r="Q52" i="19"/>
  <c r="P52" i="19"/>
  <c r="E52" i="19"/>
  <c r="S51" i="19"/>
  <c r="R51" i="19"/>
  <c r="Q51" i="19"/>
  <c r="P51" i="19"/>
  <c r="E51" i="19"/>
  <c r="S50" i="19"/>
  <c r="R50" i="19"/>
  <c r="Q50" i="19"/>
  <c r="P50" i="19"/>
  <c r="E50" i="19"/>
  <c r="U50" i="19" s="1"/>
  <c r="S49" i="19"/>
  <c r="R49" i="19"/>
  <c r="Q49" i="19"/>
  <c r="P49" i="19"/>
  <c r="E49" i="19"/>
  <c r="U48" i="19"/>
  <c r="T48" i="19"/>
  <c r="S48" i="19"/>
  <c r="R48" i="19"/>
  <c r="Q48" i="19"/>
  <c r="P48" i="19"/>
  <c r="E48" i="19"/>
  <c r="U47" i="19"/>
  <c r="S47" i="19"/>
  <c r="R47" i="19"/>
  <c r="Q47" i="19"/>
  <c r="P47" i="19"/>
  <c r="E47" i="19"/>
  <c r="T47" i="19" s="1"/>
  <c r="U46" i="19"/>
  <c r="T46" i="19"/>
  <c r="S46" i="19"/>
  <c r="R46" i="19"/>
  <c r="Q46" i="19"/>
  <c r="P46" i="19"/>
  <c r="E46" i="19"/>
  <c r="S45" i="19"/>
  <c r="R45" i="19"/>
  <c r="Q45" i="19"/>
  <c r="P45" i="19"/>
  <c r="E45" i="19"/>
  <c r="S44" i="19"/>
  <c r="R44" i="19"/>
  <c r="Q44" i="19"/>
  <c r="P44" i="19"/>
  <c r="E44" i="19"/>
  <c r="S43" i="19"/>
  <c r="R43" i="19"/>
  <c r="S41" i="19"/>
  <c r="R41" i="19"/>
  <c r="Q41" i="19"/>
  <c r="P41" i="19"/>
  <c r="E41" i="19"/>
  <c r="U41" i="19" s="1"/>
  <c r="U40" i="19"/>
  <c r="S40" i="19"/>
  <c r="R40" i="19"/>
  <c r="Q40" i="19"/>
  <c r="P40" i="19"/>
  <c r="E40" i="19"/>
  <c r="T40" i="19" s="1"/>
  <c r="U39" i="19"/>
  <c r="T39" i="19"/>
  <c r="S39" i="19"/>
  <c r="R39" i="19"/>
  <c r="Q39" i="19"/>
  <c r="P39" i="19"/>
  <c r="E39" i="19"/>
  <c r="U38" i="19"/>
  <c r="S38" i="19"/>
  <c r="R38" i="19"/>
  <c r="Q38" i="19"/>
  <c r="P38" i="19"/>
  <c r="E38" i="19"/>
  <c r="T38" i="19" s="1"/>
  <c r="S37" i="19"/>
  <c r="R37" i="19"/>
  <c r="Q37" i="19"/>
  <c r="P37" i="19"/>
  <c r="E37" i="19"/>
  <c r="S36" i="19"/>
  <c r="R36" i="19"/>
  <c r="Q36" i="19"/>
  <c r="P36" i="19"/>
  <c r="E36" i="19"/>
  <c r="S35" i="19"/>
  <c r="R35" i="19"/>
  <c r="Q35" i="19"/>
  <c r="P35" i="19"/>
  <c r="E35" i="19"/>
  <c r="U35" i="19" s="1"/>
  <c r="S34" i="19"/>
  <c r="R34" i="19"/>
  <c r="Q34" i="19"/>
  <c r="P34" i="19"/>
  <c r="E34" i="19"/>
  <c r="S33" i="19"/>
  <c r="R33" i="19"/>
  <c r="Q33" i="19"/>
  <c r="P33" i="19"/>
  <c r="E33" i="19"/>
  <c r="U33" i="19" s="1"/>
  <c r="U32" i="19"/>
  <c r="S32" i="19"/>
  <c r="R32" i="19"/>
  <c r="Q32" i="19"/>
  <c r="P32" i="19"/>
  <c r="E32" i="19"/>
  <c r="T32" i="19" s="1"/>
  <c r="S31" i="19"/>
  <c r="R31" i="19"/>
  <c r="Q31" i="19"/>
  <c r="P31" i="19"/>
  <c r="E31" i="19"/>
  <c r="S30" i="19"/>
  <c r="R30" i="19"/>
  <c r="Q30" i="19"/>
  <c r="P30" i="19"/>
  <c r="E30" i="19"/>
  <c r="S29" i="19"/>
  <c r="R29" i="19"/>
  <c r="Q29" i="19"/>
  <c r="P29" i="19"/>
  <c r="E29" i="19"/>
  <c r="U29" i="19" s="1"/>
  <c r="U28" i="19"/>
  <c r="S28" i="19"/>
  <c r="R28" i="19"/>
  <c r="Q28" i="19"/>
  <c r="P28" i="19"/>
  <c r="E28" i="19"/>
  <c r="T28" i="19" s="1"/>
  <c r="S27" i="19"/>
  <c r="S26" i="19"/>
  <c r="R26" i="19"/>
  <c r="Q26" i="19"/>
  <c r="P26" i="19"/>
  <c r="E26" i="19"/>
  <c r="U26" i="19" s="1"/>
  <c r="S25" i="19"/>
  <c r="R25" i="19"/>
  <c r="Q25" i="19"/>
  <c r="U25" i="19" s="1"/>
  <c r="P25" i="19"/>
  <c r="T25" i="19" s="1"/>
  <c r="E25" i="19"/>
  <c r="S24" i="19"/>
  <c r="R24" i="19"/>
  <c r="Q24" i="19"/>
  <c r="P24" i="19"/>
  <c r="E24" i="19"/>
  <c r="T24" i="19" s="1"/>
  <c r="T23" i="19"/>
  <c r="S23" i="19"/>
  <c r="R23" i="19"/>
  <c r="Q23" i="19"/>
  <c r="P23" i="19"/>
  <c r="E23" i="19"/>
  <c r="U23" i="19" s="1"/>
  <c r="S22" i="19"/>
  <c r="R22" i="19"/>
  <c r="Q22" i="19"/>
  <c r="P22" i="19"/>
  <c r="E22" i="19"/>
  <c r="S21" i="19"/>
  <c r="R21" i="19"/>
  <c r="Q21" i="19"/>
  <c r="P21" i="19"/>
  <c r="E21" i="19"/>
  <c r="U21" i="19" s="1"/>
  <c r="S20" i="19"/>
  <c r="R20" i="19"/>
  <c r="Q20" i="19"/>
  <c r="P20" i="19"/>
  <c r="E20" i="19"/>
  <c r="T20" i="19" s="1"/>
  <c r="U19" i="19"/>
  <c r="S19" i="19"/>
  <c r="R19" i="19"/>
  <c r="Q19" i="19"/>
  <c r="P19" i="19"/>
  <c r="E19" i="19"/>
  <c r="T19" i="19" s="1"/>
  <c r="U18" i="19"/>
  <c r="T18" i="19"/>
  <c r="S18" i="19"/>
  <c r="R18" i="19"/>
  <c r="Q18" i="19"/>
  <c r="P18" i="19"/>
  <c r="E18" i="19"/>
  <c r="U17" i="19"/>
  <c r="S17" i="19"/>
  <c r="R17" i="19"/>
  <c r="Q17" i="19"/>
  <c r="P17" i="19"/>
  <c r="E17" i="19"/>
  <c r="T17" i="19" s="1"/>
  <c r="S16" i="19"/>
  <c r="R16" i="19"/>
  <c r="Q16" i="19"/>
  <c r="P16" i="19"/>
  <c r="E16" i="19"/>
  <c r="T15" i="19"/>
  <c r="S15" i="19"/>
  <c r="R15" i="19"/>
  <c r="Q15" i="19"/>
  <c r="P15" i="19"/>
  <c r="E15" i="19"/>
  <c r="U15" i="19" s="1"/>
  <c r="S14" i="19"/>
  <c r="R14" i="19"/>
  <c r="Q14" i="19"/>
  <c r="P14" i="19"/>
  <c r="E14" i="19"/>
  <c r="T14" i="19" s="1"/>
  <c r="S13" i="19"/>
  <c r="R13" i="19"/>
  <c r="Q13" i="19"/>
  <c r="P13" i="19"/>
  <c r="E13" i="19"/>
  <c r="S12" i="19"/>
  <c r="R12" i="19"/>
  <c r="Q12" i="19"/>
  <c r="P12" i="19"/>
  <c r="E12" i="19"/>
  <c r="S11" i="19"/>
  <c r="R11" i="19"/>
  <c r="Q11" i="19"/>
  <c r="P11" i="19"/>
  <c r="E11" i="19"/>
  <c r="U11" i="19" s="1"/>
  <c r="S10" i="19"/>
  <c r="R10" i="19"/>
  <c r="Q10" i="19"/>
  <c r="P10" i="19"/>
  <c r="E10" i="19"/>
  <c r="U10" i="19" s="1"/>
  <c r="S9" i="19"/>
  <c r="R9" i="19"/>
  <c r="S63" i="18"/>
  <c r="R63" i="18"/>
  <c r="Q63" i="18"/>
  <c r="P63" i="18"/>
  <c r="E63" i="18"/>
  <c r="S62" i="18"/>
  <c r="R62" i="18"/>
  <c r="Q62" i="18"/>
  <c r="P62" i="18"/>
  <c r="E62" i="18"/>
  <c r="S61" i="18"/>
  <c r="R61" i="18"/>
  <c r="U59" i="18"/>
  <c r="S59" i="18"/>
  <c r="R59" i="18"/>
  <c r="Q59" i="18"/>
  <c r="P59" i="18"/>
  <c r="E59" i="18"/>
  <c r="T59" i="18" s="1"/>
  <c r="U58" i="18"/>
  <c r="S58" i="18"/>
  <c r="R58" i="18"/>
  <c r="Q58" i="18"/>
  <c r="P58" i="18"/>
  <c r="E58" i="18"/>
  <c r="T58" i="18" s="1"/>
  <c r="U57" i="18"/>
  <c r="T57" i="18"/>
  <c r="S57" i="18"/>
  <c r="R57" i="18"/>
  <c r="Q57" i="18"/>
  <c r="P57" i="18"/>
  <c r="E57" i="18"/>
  <c r="T56" i="18"/>
  <c r="S56" i="18"/>
  <c r="R56" i="18"/>
  <c r="Q56" i="18"/>
  <c r="P56" i="18"/>
  <c r="E56" i="18"/>
  <c r="U56" i="18" s="1"/>
  <c r="S55" i="18"/>
  <c r="R55" i="18"/>
  <c r="U54" i="18"/>
  <c r="S54" i="18"/>
  <c r="R54" i="18"/>
  <c r="Q54" i="18"/>
  <c r="P54" i="18"/>
  <c r="E54" i="18"/>
  <c r="T54" i="18" s="1"/>
  <c r="T53" i="18"/>
  <c r="S53" i="18"/>
  <c r="R53" i="18"/>
  <c r="Q53" i="18"/>
  <c r="P53" i="18"/>
  <c r="E53" i="18"/>
  <c r="U53" i="18" s="1"/>
  <c r="S52" i="18"/>
  <c r="R52" i="18"/>
  <c r="Q52" i="18"/>
  <c r="P52" i="18"/>
  <c r="E52" i="18"/>
  <c r="T51" i="18"/>
  <c r="S51" i="18"/>
  <c r="R51" i="18"/>
  <c r="Q51" i="18"/>
  <c r="P51" i="18"/>
  <c r="E51" i="18"/>
  <c r="U51" i="18" s="1"/>
  <c r="U50" i="18"/>
  <c r="S50" i="18"/>
  <c r="R50" i="18"/>
  <c r="Q50" i="18"/>
  <c r="P50" i="18"/>
  <c r="E50" i="18"/>
  <c r="T50" i="18" s="1"/>
  <c r="T49" i="18"/>
  <c r="S49" i="18"/>
  <c r="R49" i="18"/>
  <c r="Q49" i="18"/>
  <c r="P49" i="18"/>
  <c r="E49" i="18"/>
  <c r="U49" i="18" s="1"/>
  <c r="U48" i="18"/>
  <c r="S48" i="18"/>
  <c r="R48" i="18"/>
  <c r="Q48" i="18"/>
  <c r="P48" i="18"/>
  <c r="E48" i="18"/>
  <c r="T48" i="18" s="1"/>
  <c r="S47" i="18"/>
  <c r="R47" i="18"/>
  <c r="Q47" i="18"/>
  <c r="P47" i="18"/>
  <c r="E47" i="18"/>
  <c r="S46" i="18"/>
  <c r="R46" i="18"/>
  <c r="Q46" i="18"/>
  <c r="P46" i="18"/>
  <c r="E46" i="18"/>
  <c r="T46" i="18" s="1"/>
  <c r="S45" i="18"/>
  <c r="R45" i="18"/>
  <c r="Q45" i="18"/>
  <c r="P45" i="18"/>
  <c r="T45" i="18" s="1"/>
  <c r="E45" i="18"/>
  <c r="U44" i="18"/>
  <c r="S44" i="18"/>
  <c r="R44" i="18"/>
  <c r="Q44" i="18"/>
  <c r="P44" i="18"/>
  <c r="E44" i="18"/>
  <c r="T44" i="18" s="1"/>
  <c r="S43" i="18"/>
  <c r="R43" i="18"/>
  <c r="S42" i="18"/>
  <c r="R42" i="18"/>
  <c r="S41" i="18"/>
  <c r="R41" i="18"/>
  <c r="Q41" i="18"/>
  <c r="P41" i="18"/>
  <c r="E41" i="18"/>
  <c r="U40" i="18"/>
  <c r="T40" i="18"/>
  <c r="S40" i="18"/>
  <c r="R40" i="18"/>
  <c r="Q40" i="18"/>
  <c r="P40" i="18"/>
  <c r="E40" i="18"/>
  <c r="T39" i="18"/>
  <c r="S39" i="18"/>
  <c r="R39" i="18"/>
  <c r="Q39" i="18"/>
  <c r="P39" i="18"/>
  <c r="E39" i="18"/>
  <c r="U39" i="18" s="1"/>
  <c r="U38" i="18"/>
  <c r="S38" i="18"/>
  <c r="R38" i="18"/>
  <c r="Q38" i="18"/>
  <c r="P38" i="18"/>
  <c r="E38" i="18"/>
  <c r="T38" i="18" s="1"/>
  <c r="T37" i="18"/>
  <c r="S37" i="18"/>
  <c r="R37" i="18"/>
  <c r="Q37" i="18"/>
  <c r="P37" i="18"/>
  <c r="E37" i="18"/>
  <c r="U37" i="18" s="1"/>
  <c r="U36" i="18"/>
  <c r="S36" i="18"/>
  <c r="R36" i="18"/>
  <c r="Q36" i="18"/>
  <c r="P36" i="18"/>
  <c r="E36" i="18"/>
  <c r="T36" i="18" s="1"/>
  <c r="S35" i="18"/>
  <c r="R35" i="18"/>
  <c r="Q35" i="18"/>
  <c r="P35" i="18"/>
  <c r="E35" i="18"/>
  <c r="S34" i="18"/>
  <c r="R34" i="18"/>
  <c r="Q34" i="18"/>
  <c r="P34" i="18"/>
  <c r="E34" i="18"/>
  <c r="U34" i="18" s="1"/>
  <c r="S33" i="18"/>
  <c r="R33" i="18"/>
  <c r="Q33" i="18"/>
  <c r="P33" i="18"/>
  <c r="E33" i="18"/>
  <c r="S32" i="18"/>
  <c r="R32" i="18"/>
  <c r="Q32" i="18"/>
  <c r="P32" i="18"/>
  <c r="E32" i="18"/>
  <c r="S31" i="18"/>
  <c r="R31" i="18"/>
  <c r="Q31" i="18"/>
  <c r="P31" i="18"/>
  <c r="E31" i="18"/>
  <c r="U31" i="18" s="1"/>
  <c r="U30" i="18"/>
  <c r="S30" i="18"/>
  <c r="R30" i="18"/>
  <c r="Q30" i="18"/>
  <c r="P30" i="18"/>
  <c r="E30" i="18"/>
  <c r="S29" i="18"/>
  <c r="R29" i="18"/>
  <c r="Q29" i="18"/>
  <c r="P29" i="18"/>
  <c r="E29" i="18"/>
  <c r="U29" i="18" s="1"/>
  <c r="S28" i="18"/>
  <c r="R28" i="18"/>
  <c r="Q28" i="18"/>
  <c r="P28" i="18"/>
  <c r="E28" i="18"/>
  <c r="T28" i="18" s="1"/>
  <c r="S27" i="18"/>
  <c r="S26" i="18"/>
  <c r="R26" i="18"/>
  <c r="Q26" i="18"/>
  <c r="P26" i="18"/>
  <c r="E26" i="18"/>
  <c r="T26" i="18" s="1"/>
  <c r="S25" i="18"/>
  <c r="R25" i="18"/>
  <c r="Q25" i="18"/>
  <c r="P25" i="18"/>
  <c r="E25" i="18"/>
  <c r="S24" i="18"/>
  <c r="R24" i="18"/>
  <c r="Q24" i="18"/>
  <c r="P24" i="18"/>
  <c r="E24" i="18"/>
  <c r="T23" i="18"/>
  <c r="S23" i="18"/>
  <c r="R23" i="18"/>
  <c r="Q23" i="18"/>
  <c r="P23" i="18"/>
  <c r="E23" i="18"/>
  <c r="U23" i="18" s="1"/>
  <c r="S22" i="18"/>
  <c r="R22" i="18"/>
  <c r="Q22" i="18"/>
  <c r="P22" i="18"/>
  <c r="E22" i="18"/>
  <c r="T21" i="18"/>
  <c r="S21" i="18"/>
  <c r="R21" i="18"/>
  <c r="Q21" i="18"/>
  <c r="P21" i="18"/>
  <c r="E21" i="18"/>
  <c r="U21" i="18" s="1"/>
  <c r="U20" i="18"/>
  <c r="S20" i="18"/>
  <c r="R20" i="18"/>
  <c r="Q20" i="18"/>
  <c r="P20" i="18"/>
  <c r="E20" i="18"/>
  <c r="T20" i="18" s="1"/>
  <c r="S19" i="18"/>
  <c r="R19" i="18"/>
  <c r="Q19" i="18"/>
  <c r="P19" i="18"/>
  <c r="E19" i="18"/>
  <c r="U19" i="18" s="1"/>
  <c r="U18" i="18"/>
  <c r="S18" i="18"/>
  <c r="R18" i="18"/>
  <c r="Q18" i="18"/>
  <c r="P18" i="18"/>
  <c r="E18" i="18"/>
  <c r="T18" i="18" s="1"/>
  <c r="S17" i="18"/>
  <c r="R17" i="18"/>
  <c r="Q17" i="18"/>
  <c r="P17" i="18"/>
  <c r="E17" i="18"/>
  <c r="S16" i="18"/>
  <c r="R16" i="18"/>
  <c r="Q16" i="18"/>
  <c r="P16" i="18"/>
  <c r="E16" i="18"/>
  <c r="T16" i="18" s="1"/>
  <c r="T15" i="18"/>
  <c r="S15" i="18"/>
  <c r="R15" i="18"/>
  <c r="Q15" i="18"/>
  <c r="P15" i="18"/>
  <c r="E15" i="18"/>
  <c r="U15" i="18" s="1"/>
  <c r="U14" i="18"/>
  <c r="S14" i="18"/>
  <c r="R14" i="18"/>
  <c r="Q14" i="18"/>
  <c r="P14" i="18"/>
  <c r="E14" i="18"/>
  <c r="S13" i="18"/>
  <c r="R13" i="18"/>
  <c r="Q13" i="18"/>
  <c r="P13" i="18"/>
  <c r="E13" i="18"/>
  <c r="U12" i="18"/>
  <c r="T12" i="18"/>
  <c r="S12" i="18"/>
  <c r="R12" i="18"/>
  <c r="Q12" i="18"/>
  <c r="P12" i="18"/>
  <c r="E12" i="18"/>
  <c r="S11" i="18"/>
  <c r="R11" i="18"/>
  <c r="Q11" i="18"/>
  <c r="P11" i="18"/>
  <c r="E11" i="18"/>
  <c r="S10" i="18"/>
  <c r="R10" i="18"/>
  <c r="Q10" i="18"/>
  <c r="P10" i="18"/>
  <c r="E10" i="18"/>
  <c r="S9" i="18"/>
  <c r="T63" i="17"/>
  <c r="S63" i="17"/>
  <c r="R63" i="17"/>
  <c r="Q63" i="17"/>
  <c r="P63" i="17"/>
  <c r="E63" i="17"/>
  <c r="U63" i="17" s="1"/>
  <c r="T62" i="17"/>
  <c r="S62" i="17"/>
  <c r="R62" i="17"/>
  <c r="Q62" i="17"/>
  <c r="P62" i="17"/>
  <c r="P61" i="17" s="1"/>
  <c r="E62" i="17"/>
  <c r="U62" i="17" s="1"/>
  <c r="S61" i="17"/>
  <c r="R61" i="17"/>
  <c r="U59" i="17"/>
  <c r="T59" i="17"/>
  <c r="S59" i="17"/>
  <c r="R59" i="17"/>
  <c r="Q59" i="17"/>
  <c r="P59" i="17"/>
  <c r="E59" i="17"/>
  <c r="S58" i="17"/>
  <c r="R58" i="17"/>
  <c r="Q58" i="17"/>
  <c r="P58" i="17"/>
  <c r="E58" i="17"/>
  <c r="S57" i="17"/>
  <c r="R57" i="17"/>
  <c r="Q57" i="17"/>
  <c r="P57" i="17"/>
  <c r="E57" i="17"/>
  <c r="U57" i="17" s="1"/>
  <c r="S56" i="17"/>
  <c r="R56" i="17"/>
  <c r="Q56" i="17"/>
  <c r="P56" i="17"/>
  <c r="E56" i="17"/>
  <c r="U56" i="17" s="1"/>
  <c r="R55" i="17"/>
  <c r="U54" i="17"/>
  <c r="T54" i="17"/>
  <c r="S54" i="17"/>
  <c r="R54" i="17"/>
  <c r="Q54" i="17"/>
  <c r="P54" i="17"/>
  <c r="E54" i="17"/>
  <c r="U53" i="17"/>
  <c r="S53" i="17"/>
  <c r="R53" i="17"/>
  <c r="Q53" i="17"/>
  <c r="P53" i="17"/>
  <c r="E53" i="17"/>
  <c r="T53" i="17" s="1"/>
  <c r="S52" i="17"/>
  <c r="R52" i="17"/>
  <c r="Q52" i="17"/>
  <c r="P52" i="17"/>
  <c r="E52" i="17"/>
  <c r="U52" i="17" s="1"/>
  <c r="S51" i="17"/>
  <c r="R51" i="17"/>
  <c r="Q51" i="17"/>
  <c r="P51" i="17"/>
  <c r="E51" i="17"/>
  <c r="T51" i="17" s="1"/>
  <c r="U50" i="17"/>
  <c r="T50" i="17"/>
  <c r="S50" i="17"/>
  <c r="R50" i="17"/>
  <c r="Q50" i="17"/>
  <c r="P50" i="17"/>
  <c r="E50" i="17"/>
  <c r="S49" i="17"/>
  <c r="R49" i="17"/>
  <c r="Q49" i="17"/>
  <c r="P49" i="17"/>
  <c r="E49" i="17"/>
  <c r="S48" i="17"/>
  <c r="R48" i="17"/>
  <c r="Q48" i="17"/>
  <c r="P48" i="17"/>
  <c r="E48" i="17"/>
  <c r="U48" i="17" s="1"/>
  <c r="U47" i="17"/>
  <c r="S47" i="17"/>
  <c r="R47" i="17"/>
  <c r="Q47" i="17"/>
  <c r="P47" i="17"/>
  <c r="E47" i="17"/>
  <c r="T47" i="17" s="1"/>
  <c r="T46" i="17"/>
  <c r="S46" i="17"/>
  <c r="R46" i="17"/>
  <c r="Q46" i="17"/>
  <c r="P46" i="17"/>
  <c r="E46" i="17"/>
  <c r="U46" i="17" s="1"/>
  <c r="S45" i="17"/>
  <c r="R45" i="17"/>
  <c r="Q45" i="17"/>
  <c r="U45" i="17" s="1"/>
  <c r="P45" i="17"/>
  <c r="E45" i="17"/>
  <c r="S44" i="17"/>
  <c r="R44" i="17"/>
  <c r="Q44" i="17"/>
  <c r="P44" i="17"/>
  <c r="E44" i="17"/>
  <c r="S43" i="17"/>
  <c r="R43" i="17"/>
  <c r="R42" i="17"/>
  <c r="U41" i="17"/>
  <c r="T41" i="17"/>
  <c r="S41" i="17"/>
  <c r="R41" i="17"/>
  <c r="Q41" i="17"/>
  <c r="P41" i="17"/>
  <c r="E41" i="17"/>
  <c r="U40" i="17"/>
  <c r="S40" i="17"/>
  <c r="R40" i="17"/>
  <c r="Q40" i="17"/>
  <c r="P40" i="17"/>
  <c r="E40" i="17"/>
  <c r="T40" i="17" s="1"/>
  <c r="S39" i="17"/>
  <c r="R39" i="17"/>
  <c r="Q39" i="17"/>
  <c r="P39" i="17"/>
  <c r="E39" i="17"/>
  <c r="S38" i="17"/>
  <c r="R38" i="17"/>
  <c r="Q38" i="17"/>
  <c r="P38" i="17"/>
  <c r="E38" i="17"/>
  <c r="U38" i="17" s="1"/>
  <c r="S37" i="17"/>
  <c r="R37" i="17"/>
  <c r="Q37" i="17"/>
  <c r="P37" i="17"/>
  <c r="E37" i="17"/>
  <c r="S36" i="17"/>
  <c r="R36" i="17"/>
  <c r="Q36" i="17"/>
  <c r="P36" i="17"/>
  <c r="E36" i="17"/>
  <c r="U36" i="17" s="1"/>
  <c r="U35" i="17"/>
  <c r="S35" i="17"/>
  <c r="R35" i="17"/>
  <c r="Q35" i="17"/>
  <c r="P35" i="17"/>
  <c r="E35" i="17"/>
  <c r="T35" i="17" s="1"/>
  <c r="S34" i="17"/>
  <c r="R34" i="17"/>
  <c r="Q34" i="17"/>
  <c r="P34" i="17"/>
  <c r="E34" i="17"/>
  <c r="U34" i="17" s="1"/>
  <c r="S33" i="17"/>
  <c r="R33" i="17"/>
  <c r="Q33" i="17"/>
  <c r="P33" i="17"/>
  <c r="E33" i="17"/>
  <c r="T33" i="17" s="1"/>
  <c r="S32" i="17"/>
  <c r="R32" i="17"/>
  <c r="Q32" i="17"/>
  <c r="P32" i="17"/>
  <c r="E32" i="17"/>
  <c r="U32" i="17" s="1"/>
  <c r="S31" i="17"/>
  <c r="R31" i="17"/>
  <c r="Q31" i="17"/>
  <c r="P31" i="17"/>
  <c r="E31" i="17"/>
  <c r="S30" i="17"/>
  <c r="R30" i="17"/>
  <c r="Q30" i="17"/>
  <c r="P30" i="17"/>
  <c r="E30" i="17"/>
  <c r="U30" i="17" s="1"/>
  <c r="S29" i="17"/>
  <c r="R29" i="17"/>
  <c r="Q29" i="17"/>
  <c r="P29" i="17"/>
  <c r="E29" i="17"/>
  <c r="T29" i="17" s="1"/>
  <c r="T28" i="17"/>
  <c r="S28" i="17"/>
  <c r="R28" i="17"/>
  <c r="Q28" i="17"/>
  <c r="P28" i="17"/>
  <c r="E28" i="17"/>
  <c r="U28" i="17" s="1"/>
  <c r="S27" i="17"/>
  <c r="R27" i="17"/>
  <c r="S26" i="17"/>
  <c r="R26" i="17"/>
  <c r="Q26" i="17"/>
  <c r="P26" i="17"/>
  <c r="E26" i="17"/>
  <c r="S25" i="17"/>
  <c r="R25" i="17"/>
  <c r="Q25" i="17"/>
  <c r="P25" i="17"/>
  <c r="E25" i="17"/>
  <c r="U25" i="17" s="1"/>
  <c r="S24" i="17"/>
  <c r="R24" i="17"/>
  <c r="Q24" i="17"/>
  <c r="P24" i="17"/>
  <c r="E24" i="17"/>
  <c r="T24" i="17" s="1"/>
  <c r="T23" i="17"/>
  <c r="S23" i="17"/>
  <c r="R23" i="17"/>
  <c r="Q23" i="17"/>
  <c r="P23" i="17"/>
  <c r="E23" i="17"/>
  <c r="S22" i="17"/>
  <c r="R22" i="17"/>
  <c r="Q22" i="17"/>
  <c r="P22" i="17"/>
  <c r="E22" i="17"/>
  <c r="S21" i="17"/>
  <c r="R21" i="17"/>
  <c r="Q21" i="17"/>
  <c r="P21" i="17"/>
  <c r="E21" i="17"/>
  <c r="U20" i="17"/>
  <c r="S20" i="17"/>
  <c r="R20" i="17"/>
  <c r="Q20" i="17"/>
  <c r="P20" i="17"/>
  <c r="E20" i="17"/>
  <c r="T20" i="17" s="1"/>
  <c r="U19" i="17"/>
  <c r="T19" i="17"/>
  <c r="S19" i="17"/>
  <c r="R19" i="17"/>
  <c r="Q19" i="17"/>
  <c r="P19" i="17"/>
  <c r="E19" i="17"/>
  <c r="T18" i="17"/>
  <c r="S18" i="17"/>
  <c r="R18" i="17"/>
  <c r="Q18" i="17"/>
  <c r="P18" i="17"/>
  <c r="E18" i="17"/>
  <c r="U18" i="17" s="1"/>
  <c r="S17" i="17"/>
  <c r="R17" i="17"/>
  <c r="Q17" i="17"/>
  <c r="P17" i="17"/>
  <c r="E17" i="17"/>
  <c r="U17" i="17" s="1"/>
  <c r="S16" i="17"/>
  <c r="R16" i="17"/>
  <c r="Q16" i="17"/>
  <c r="P16" i="17"/>
  <c r="E16" i="17"/>
  <c r="T16" i="17" s="1"/>
  <c r="T15" i="17"/>
  <c r="S15" i="17"/>
  <c r="R15" i="17"/>
  <c r="Q15" i="17"/>
  <c r="P15" i="17"/>
  <c r="E15" i="17"/>
  <c r="U15" i="17" s="1"/>
  <c r="S14" i="17"/>
  <c r="R14" i="17"/>
  <c r="Q14" i="17"/>
  <c r="P14" i="17"/>
  <c r="E14" i="17"/>
  <c r="S13" i="17"/>
  <c r="R13" i="17"/>
  <c r="Q13" i="17"/>
  <c r="P13" i="17"/>
  <c r="E13" i="17"/>
  <c r="T12" i="17"/>
  <c r="S12" i="17"/>
  <c r="R12" i="17"/>
  <c r="Q12" i="17"/>
  <c r="P12" i="17"/>
  <c r="E12" i="17"/>
  <c r="U12" i="17" s="1"/>
  <c r="U11" i="17"/>
  <c r="S11" i="17"/>
  <c r="R11" i="17"/>
  <c r="Q11" i="17"/>
  <c r="P11" i="17"/>
  <c r="E11" i="17"/>
  <c r="T11" i="17" s="1"/>
  <c r="S10" i="17"/>
  <c r="R10" i="17"/>
  <c r="Q10" i="17"/>
  <c r="P10" i="17"/>
  <c r="E10" i="17"/>
  <c r="S9" i="17"/>
  <c r="R9" i="17"/>
  <c r="S8" i="17"/>
  <c r="U63" i="16"/>
  <c r="S63" i="16"/>
  <c r="R63" i="16"/>
  <c r="Q63" i="16"/>
  <c r="P63" i="16"/>
  <c r="E63" i="16"/>
  <c r="T63" i="16" s="1"/>
  <c r="T62" i="16"/>
  <c r="S62" i="16"/>
  <c r="R62" i="16"/>
  <c r="Q62" i="16"/>
  <c r="P62" i="16"/>
  <c r="E62" i="16"/>
  <c r="U62" i="16" s="1"/>
  <c r="S61" i="16"/>
  <c r="U59" i="16"/>
  <c r="S59" i="16"/>
  <c r="R59" i="16"/>
  <c r="Q59" i="16"/>
  <c r="P59" i="16"/>
  <c r="E59" i="16"/>
  <c r="T59" i="16" s="1"/>
  <c r="S58" i="16"/>
  <c r="R58" i="16"/>
  <c r="Q58" i="16"/>
  <c r="P58" i="16"/>
  <c r="E58" i="16"/>
  <c r="U57" i="16"/>
  <c r="S57" i="16"/>
  <c r="R57" i="16"/>
  <c r="Q57" i="16"/>
  <c r="P57" i="16"/>
  <c r="E57" i="16"/>
  <c r="T57" i="16" s="1"/>
  <c r="S56" i="16"/>
  <c r="R56" i="16"/>
  <c r="Q56" i="16"/>
  <c r="P56" i="16"/>
  <c r="E56" i="16"/>
  <c r="S55" i="16"/>
  <c r="R55" i="16"/>
  <c r="S54" i="16"/>
  <c r="R54" i="16"/>
  <c r="Q54" i="16"/>
  <c r="P54" i="16"/>
  <c r="E54" i="16"/>
  <c r="U53" i="16"/>
  <c r="S53" i="16"/>
  <c r="R53" i="16"/>
  <c r="Q53" i="16"/>
  <c r="P53" i="16"/>
  <c r="E53" i="16"/>
  <c r="T53" i="16" s="1"/>
  <c r="T52" i="16"/>
  <c r="S52" i="16"/>
  <c r="R52" i="16"/>
  <c r="Q52" i="16"/>
  <c r="P52" i="16"/>
  <c r="E52" i="16"/>
  <c r="U52" i="16" s="1"/>
  <c r="T51" i="16"/>
  <c r="S51" i="16"/>
  <c r="R51" i="16"/>
  <c r="Q51" i="16"/>
  <c r="P51" i="16"/>
  <c r="E51" i="16"/>
  <c r="U51" i="16" s="1"/>
  <c r="T50" i="16"/>
  <c r="S50" i="16"/>
  <c r="R50" i="16"/>
  <c r="Q50" i="16"/>
  <c r="P50" i="16"/>
  <c r="E50" i="16"/>
  <c r="U50" i="16" s="1"/>
  <c r="S49" i="16"/>
  <c r="R49" i="16"/>
  <c r="Q49" i="16"/>
  <c r="P49" i="16"/>
  <c r="E49" i="16"/>
  <c r="U49" i="16" s="1"/>
  <c r="U48" i="16"/>
  <c r="S48" i="16"/>
  <c r="R48" i="16"/>
  <c r="Q48" i="16"/>
  <c r="P48" i="16"/>
  <c r="E48" i="16"/>
  <c r="T48" i="16" s="1"/>
  <c r="S47" i="16"/>
  <c r="R47" i="16"/>
  <c r="Q47" i="16"/>
  <c r="P47" i="16"/>
  <c r="E47" i="16"/>
  <c r="U47" i="16" s="1"/>
  <c r="U46" i="16"/>
  <c r="S46" i="16"/>
  <c r="R46" i="16"/>
  <c r="Q46" i="16"/>
  <c r="P46" i="16"/>
  <c r="E46" i="16"/>
  <c r="T46" i="16" s="1"/>
  <c r="S45" i="16"/>
  <c r="R45" i="16"/>
  <c r="Q45" i="16"/>
  <c r="P45" i="16"/>
  <c r="E45" i="16"/>
  <c r="S44" i="16"/>
  <c r="R44" i="16"/>
  <c r="Q44" i="16"/>
  <c r="P44" i="16"/>
  <c r="E44" i="16"/>
  <c r="U44" i="16" s="1"/>
  <c r="S43" i="16"/>
  <c r="R43" i="16"/>
  <c r="S42" i="16"/>
  <c r="R42" i="16"/>
  <c r="U41" i="16"/>
  <c r="S41" i="16"/>
  <c r="R41" i="16"/>
  <c r="Q41" i="16"/>
  <c r="P41" i="16"/>
  <c r="E41" i="16"/>
  <c r="T41" i="16" s="1"/>
  <c r="S40" i="16"/>
  <c r="R40" i="16"/>
  <c r="Q40" i="16"/>
  <c r="P40" i="16"/>
  <c r="E40" i="16"/>
  <c r="U40" i="16" s="1"/>
  <c r="S39" i="16"/>
  <c r="R39" i="16"/>
  <c r="Q39" i="16"/>
  <c r="P39" i="16"/>
  <c r="E39" i="16"/>
  <c r="U39" i="16" s="1"/>
  <c r="S38" i="16"/>
  <c r="R38" i="16"/>
  <c r="Q38" i="16"/>
  <c r="P38" i="16"/>
  <c r="E38" i="16"/>
  <c r="T38" i="16" s="1"/>
  <c r="S37" i="16"/>
  <c r="R37" i="16"/>
  <c r="Q37" i="16"/>
  <c r="P37" i="16"/>
  <c r="E37" i="16"/>
  <c r="U37" i="16" s="1"/>
  <c r="U36" i="16"/>
  <c r="S36" i="16"/>
  <c r="R36" i="16"/>
  <c r="Q36" i="16"/>
  <c r="P36" i="16"/>
  <c r="E36" i="16"/>
  <c r="T36" i="16" s="1"/>
  <c r="U35" i="16"/>
  <c r="S35" i="16"/>
  <c r="R35" i="16"/>
  <c r="Q35" i="16"/>
  <c r="P35" i="16"/>
  <c r="E35" i="16"/>
  <c r="S34" i="16"/>
  <c r="R34" i="16"/>
  <c r="Q34" i="16"/>
  <c r="P34" i="16"/>
  <c r="E34" i="16"/>
  <c r="U33" i="16"/>
  <c r="S33" i="16"/>
  <c r="R33" i="16"/>
  <c r="Q33" i="16"/>
  <c r="P33" i="16"/>
  <c r="E33" i="16"/>
  <c r="T33" i="16" s="1"/>
  <c r="T32" i="16"/>
  <c r="S32" i="16"/>
  <c r="R32" i="16"/>
  <c r="Q32" i="16"/>
  <c r="P32" i="16"/>
  <c r="E32" i="16"/>
  <c r="S31" i="16"/>
  <c r="R31" i="16"/>
  <c r="Q31" i="16"/>
  <c r="P31" i="16"/>
  <c r="E31" i="16"/>
  <c r="U31" i="16" s="1"/>
  <c r="S30" i="16"/>
  <c r="R30" i="16"/>
  <c r="Q30" i="16"/>
  <c r="P30" i="16"/>
  <c r="E30" i="16"/>
  <c r="S29" i="16"/>
  <c r="R29" i="16"/>
  <c r="Q29" i="16"/>
  <c r="P29" i="16"/>
  <c r="E29" i="16"/>
  <c r="U29" i="16" s="1"/>
  <c r="S28" i="16"/>
  <c r="R28" i="16"/>
  <c r="Q28" i="16"/>
  <c r="P28" i="16"/>
  <c r="E28" i="16"/>
  <c r="U28" i="16" s="1"/>
  <c r="S27" i="16"/>
  <c r="S26" i="16"/>
  <c r="R26" i="16"/>
  <c r="Q26" i="16"/>
  <c r="P26" i="16"/>
  <c r="E26" i="16"/>
  <c r="T26" i="16" s="1"/>
  <c r="S25" i="16"/>
  <c r="R25" i="16"/>
  <c r="Q25" i="16"/>
  <c r="P25" i="16"/>
  <c r="E25" i="16"/>
  <c r="U25" i="16" s="1"/>
  <c r="S24" i="16"/>
  <c r="R24" i="16"/>
  <c r="Q24" i="16"/>
  <c r="P24" i="16"/>
  <c r="E24" i="16"/>
  <c r="S23" i="16"/>
  <c r="R23" i="16"/>
  <c r="Q23" i="16"/>
  <c r="P23" i="16"/>
  <c r="E23" i="16"/>
  <c r="U22" i="16"/>
  <c r="S22" i="16"/>
  <c r="R22" i="16"/>
  <c r="Q22" i="16"/>
  <c r="P22" i="16"/>
  <c r="E22" i="16"/>
  <c r="T22" i="16" s="1"/>
  <c r="U21" i="16"/>
  <c r="T21" i="16"/>
  <c r="S21" i="16"/>
  <c r="R21" i="16"/>
  <c r="Q21" i="16"/>
  <c r="P21" i="16"/>
  <c r="E21" i="16"/>
  <c r="S20" i="16"/>
  <c r="R20" i="16"/>
  <c r="Q20" i="16"/>
  <c r="P20" i="16"/>
  <c r="E20" i="16"/>
  <c r="U20" i="16" s="1"/>
  <c r="S19" i="16"/>
  <c r="R19" i="16"/>
  <c r="Q19" i="16"/>
  <c r="P19" i="16"/>
  <c r="E19" i="16"/>
  <c r="U19" i="16" s="1"/>
  <c r="S18" i="16"/>
  <c r="R18" i="16"/>
  <c r="Q18" i="16"/>
  <c r="P18" i="16"/>
  <c r="E18" i="16"/>
  <c r="T18" i="16" s="1"/>
  <c r="S17" i="16"/>
  <c r="R17" i="16"/>
  <c r="Q17" i="16"/>
  <c r="P17" i="16"/>
  <c r="E17" i="16"/>
  <c r="S16" i="16"/>
  <c r="R16" i="16"/>
  <c r="Q16" i="16"/>
  <c r="P16" i="16"/>
  <c r="E16" i="16"/>
  <c r="T16" i="16" s="1"/>
  <c r="U15" i="16"/>
  <c r="S15" i="16"/>
  <c r="R15" i="16"/>
  <c r="Q15" i="16"/>
  <c r="P15" i="16"/>
  <c r="E15" i="16"/>
  <c r="T15" i="16" s="1"/>
  <c r="U14" i="16"/>
  <c r="T14" i="16"/>
  <c r="S14" i="16"/>
  <c r="R14" i="16"/>
  <c r="Q14" i="16"/>
  <c r="P14" i="16"/>
  <c r="E14" i="16"/>
  <c r="T13" i="16"/>
  <c r="S13" i="16"/>
  <c r="R13" i="16"/>
  <c r="Q13" i="16"/>
  <c r="P13" i="16"/>
  <c r="E13" i="16"/>
  <c r="U13" i="16" s="1"/>
  <c r="S12" i="16"/>
  <c r="R12" i="16"/>
  <c r="Q12" i="16"/>
  <c r="P12" i="16"/>
  <c r="E12" i="16"/>
  <c r="U12" i="16" s="1"/>
  <c r="S11" i="16"/>
  <c r="R11" i="16"/>
  <c r="Q11" i="16"/>
  <c r="P11" i="16"/>
  <c r="E11" i="16"/>
  <c r="S10" i="16"/>
  <c r="R10" i="16"/>
  <c r="Q10" i="16"/>
  <c r="U10" i="16" s="1"/>
  <c r="P10" i="16"/>
  <c r="E10" i="16"/>
  <c r="S9" i="16"/>
  <c r="T63" i="15"/>
  <c r="S63" i="15"/>
  <c r="R63" i="15"/>
  <c r="Q63" i="15"/>
  <c r="P63" i="15"/>
  <c r="E63" i="15"/>
  <c r="U63" i="15" s="1"/>
  <c r="S62" i="15"/>
  <c r="R62" i="15"/>
  <c r="Q62" i="15"/>
  <c r="P62" i="15"/>
  <c r="P61" i="15" s="1"/>
  <c r="E62" i="15"/>
  <c r="S61" i="15"/>
  <c r="R61" i="15"/>
  <c r="S59" i="15"/>
  <c r="R59" i="15"/>
  <c r="Q59" i="15"/>
  <c r="P59" i="15"/>
  <c r="E59" i="15"/>
  <c r="S58" i="15"/>
  <c r="R58" i="15"/>
  <c r="Q58" i="15"/>
  <c r="P58" i="15"/>
  <c r="E58" i="15"/>
  <c r="T58" i="15" s="1"/>
  <c r="S57" i="15"/>
  <c r="R57" i="15"/>
  <c r="Q57" i="15"/>
  <c r="P57" i="15"/>
  <c r="E57" i="15"/>
  <c r="S56" i="15"/>
  <c r="R56" i="15"/>
  <c r="Q56" i="15"/>
  <c r="P56" i="15"/>
  <c r="E56" i="15"/>
  <c r="S55" i="15"/>
  <c r="R55" i="15"/>
  <c r="S54" i="15"/>
  <c r="R54" i="15"/>
  <c r="Q54" i="15"/>
  <c r="P54" i="15"/>
  <c r="E54" i="15"/>
  <c r="S53" i="15"/>
  <c r="R53" i="15"/>
  <c r="Q53" i="15"/>
  <c r="P53" i="15"/>
  <c r="E53" i="15"/>
  <c r="T53" i="15" s="1"/>
  <c r="S52" i="15"/>
  <c r="R52" i="15"/>
  <c r="Q52" i="15"/>
  <c r="P52" i="15"/>
  <c r="E52" i="15"/>
  <c r="S51" i="15"/>
  <c r="R51" i="15"/>
  <c r="Q51" i="15"/>
  <c r="P51" i="15"/>
  <c r="E51" i="15"/>
  <c r="S50" i="15"/>
  <c r="R50" i="15"/>
  <c r="Q50" i="15"/>
  <c r="P50" i="15"/>
  <c r="E50" i="15"/>
  <c r="U50" i="15" s="1"/>
  <c r="T49" i="15"/>
  <c r="S49" i="15"/>
  <c r="R49" i="15"/>
  <c r="Q49" i="15"/>
  <c r="P49" i="15"/>
  <c r="E49" i="15"/>
  <c r="U49" i="15" s="1"/>
  <c r="S48" i="15"/>
  <c r="R48" i="15"/>
  <c r="Q48" i="15"/>
  <c r="P48" i="15"/>
  <c r="E48" i="15"/>
  <c r="U48" i="15" s="1"/>
  <c r="S47" i="15"/>
  <c r="R47" i="15"/>
  <c r="Q47" i="15"/>
  <c r="P47" i="15"/>
  <c r="E47" i="15"/>
  <c r="U47" i="15" s="1"/>
  <c r="S46" i="15"/>
  <c r="R46" i="15"/>
  <c r="Q46" i="15"/>
  <c r="P46" i="15"/>
  <c r="E46" i="15"/>
  <c r="T46" i="15" s="1"/>
  <c r="S45" i="15"/>
  <c r="R45" i="15"/>
  <c r="Q45" i="15"/>
  <c r="U45" i="15" s="1"/>
  <c r="P45" i="15"/>
  <c r="E45" i="15"/>
  <c r="S44" i="15"/>
  <c r="R44" i="15"/>
  <c r="Q44" i="15"/>
  <c r="P44" i="15"/>
  <c r="E44" i="15"/>
  <c r="U44" i="15" s="1"/>
  <c r="S43" i="15"/>
  <c r="R43" i="15"/>
  <c r="S42" i="15"/>
  <c r="R42" i="15"/>
  <c r="T41" i="15"/>
  <c r="S41" i="15"/>
  <c r="R41" i="15"/>
  <c r="Q41" i="15"/>
  <c r="P41" i="15"/>
  <c r="E41" i="15"/>
  <c r="U41" i="15" s="1"/>
  <c r="S40" i="15"/>
  <c r="R40" i="15"/>
  <c r="Q40" i="15"/>
  <c r="P40" i="15"/>
  <c r="E40" i="15"/>
  <c r="S39" i="15"/>
  <c r="R39" i="15"/>
  <c r="Q39" i="15"/>
  <c r="P39" i="15"/>
  <c r="E39" i="15"/>
  <c r="S38" i="15"/>
  <c r="R38" i="15"/>
  <c r="Q38" i="15"/>
  <c r="P38" i="15"/>
  <c r="E38" i="15"/>
  <c r="T38" i="15" s="1"/>
  <c r="S37" i="15"/>
  <c r="R37" i="15"/>
  <c r="Q37" i="15"/>
  <c r="P37" i="15"/>
  <c r="E37" i="15"/>
  <c r="U37" i="15" s="1"/>
  <c r="U36" i="15"/>
  <c r="S36" i="15"/>
  <c r="R36" i="15"/>
  <c r="Q36" i="15"/>
  <c r="P36" i="15"/>
  <c r="E36" i="15"/>
  <c r="T36" i="15" s="1"/>
  <c r="S35" i="15"/>
  <c r="R35" i="15"/>
  <c r="Q35" i="15"/>
  <c r="P35" i="15"/>
  <c r="E35" i="15"/>
  <c r="U35" i="15" s="1"/>
  <c r="S34" i="15"/>
  <c r="R34" i="15"/>
  <c r="Q34" i="15"/>
  <c r="P34" i="15"/>
  <c r="E34" i="15"/>
  <c r="S33" i="15"/>
  <c r="R33" i="15"/>
  <c r="Q33" i="15"/>
  <c r="P33" i="15"/>
  <c r="E33" i="15"/>
  <c r="U33" i="15" s="1"/>
  <c r="S32" i="15"/>
  <c r="R32" i="15"/>
  <c r="Q32" i="15"/>
  <c r="P32" i="15"/>
  <c r="E32" i="15"/>
  <c r="T32" i="15" s="1"/>
  <c r="U31" i="15"/>
  <c r="S31" i="15"/>
  <c r="R31" i="15"/>
  <c r="Q31" i="15"/>
  <c r="P31" i="15"/>
  <c r="E31" i="15"/>
  <c r="T31" i="15" s="1"/>
  <c r="S30" i="15"/>
  <c r="R30" i="15"/>
  <c r="Q30" i="15"/>
  <c r="U30" i="15" s="1"/>
  <c r="P30" i="15"/>
  <c r="E30" i="15"/>
  <c r="T30" i="15" s="1"/>
  <c r="S29" i="15"/>
  <c r="R29" i="15"/>
  <c r="Q29" i="15"/>
  <c r="P29" i="15"/>
  <c r="E29" i="15"/>
  <c r="S28" i="15"/>
  <c r="R28" i="15"/>
  <c r="Q28" i="15"/>
  <c r="P28" i="15"/>
  <c r="E28" i="15"/>
  <c r="S27" i="15"/>
  <c r="T26" i="15"/>
  <c r="S26" i="15"/>
  <c r="R26" i="15"/>
  <c r="Q26" i="15"/>
  <c r="P26" i="15"/>
  <c r="E26" i="15"/>
  <c r="U26" i="15" s="1"/>
  <c r="S25" i="15"/>
  <c r="R25" i="15"/>
  <c r="Q25" i="15"/>
  <c r="P25" i="15"/>
  <c r="E25" i="15"/>
  <c r="S24" i="15"/>
  <c r="R24" i="15"/>
  <c r="Q24" i="15"/>
  <c r="P24" i="15"/>
  <c r="E24" i="15"/>
  <c r="T24" i="15" s="1"/>
  <c r="T23" i="15"/>
  <c r="S23" i="15"/>
  <c r="R23" i="15"/>
  <c r="Q23" i="15"/>
  <c r="P23" i="15"/>
  <c r="E23" i="15"/>
  <c r="U23" i="15" s="1"/>
  <c r="U22" i="15"/>
  <c r="S22" i="15"/>
  <c r="R22" i="15"/>
  <c r="Q22" i="15"/>
  <c r="P22" i="15"/>
  <c r="E22" i="15"/>
  <c r="T22" i="15" s="1"/>
  <c r="S21" i="15"/>
  <c r="R21" i="15"/>
  <c r="Q21" i="15"/>
  <c r="P21" i="15"/>
  <c r="E21" i="15"/>
  <c r="U21" i="15" s="1"/>
  <c r="U20" i="15"/>
  <c r="T20" i="15"/>
  <c r="S20" i="15"/>
  <c r="R20" i="15"/>
  <c r="Q20" i="15"/>
  <c r="P20" i="15"/>
  <c r="E20" i="15"/>
  <c r="U19" i="15"/>
  <c r="S19" i="15"/>
  <c r="R19" i="15"/>
  <c r="Q19" i="15"/>
  <c r="P19" i="15"/>
  <c r="E19" i="15"/>
  <c r="T19" i="15" s="1"/>
  <c r="S18" i="15"/>
  <c r="R18" i="15"/>
  <c r="Q18" i="15"/>
  <c r="P18" i="15"/>
  <c r="E18" i="15"/>
  <c r="S17" i="15"/>
  <c r="R17" i="15"/>
  <c r="Q17" i="15"/>
  <c r="P17" i="15"/>
  <c r="E17" i="15"/>
  <c r="U17" i="15" s="1"/>
  <c r="S16" i="15"/>
  <c r="R16" i="15"/>
  <c r="Q16" i="15"/>
  <c r="P16" i="15"/>
  <c r="E16" i="15"/>
  <c r="S15" i="15"/>
  <c r="R15" i="15"/>
  <c r="Q15" i="15"/>
  <c r="P15" i="15"/>
  <c r="E15" i="15"/>
  <c r="U15" i="15" s="1"/>
  <c r="S14" i="15"/>
  <c r="R14" i="15"/>
  <c r="Q14" i="15"/>
  <c r="P14" i="15"/>
  <c r="E14" i="15"/>
  <c r="S13" i="15"/>
  <c r="R13" i="15"/>
  <c r="Q13" i="15"/>
  <c r="U13" i="15" s="1"/>
  <c r="P13" i="15"/>
  <c r="T13" i="15" s="1"/>
  <c r="E13" i="15"/>
  <c r="S12" i="15"/>
  <c r="R12" i="15"/>
  <c r="Q12" i="15"/>
  <c r="P12" i="15"/>
  <c r="E12" i="15"/>
  <c r="U11" i="15"/>
  <c r="T11" i="15"/>
  <c r="S11" i="15"/>
  <c r="R11" i="15"/>
  <c r="Q11" i="15"/>
  <c r="P11" i="15"/>
  <c r="E11" i="15"/>
  <c r="S10" i="15"/>
  <c r="R10" i="15"/>
  <c r="Q10" i="15"/>
  <c r="P10" i="15"/>
  <c r="E10" i="15"/>
  <c r="U10" i="15" s="1"/>
  <c r="S63" i="14"/>
  <c r="R63" i="14"/>
  <c r="Q63" i="14"/>
  <c r="P63" i="14"/>
  <c r="E63" i="14"/>
  <c r="S62" i="14"/>
  <c r="R62" i="14"/>
  <c r="Q62" i="14"/>
  <c r="P62" i="14"/>
  <c r="E62" i="14"/>
  <c r="S61" i="14"/>
  <c r="R61" i="14"/>
  <c r="U59" i="14"/>
  <c r="T59" i="14"/>
  <c r="S59" i="14"/>
  <c r="R59" i="14"/>
  <c r="Q59" i="14"/>
  <c r="P59" i="14"/>
  <c r="E59" i="14"/>
  <c r="T58" i="14"/>
  <c r="S58" i="14"/>
  <c r="R58" i="14"/>
  <c r="Q58" i="14"/>
  <c r="P58" i="14"/>
  <c r="E58" i="14"/>
  <c r="U58" i="14" s="1"/>
  <c r="S57" i="14"/>
  <c r="R57" i="14"/>
  <c r="Q57" i="14"/>
  <c r="P57" i="14"/>
  <c r="E57" i="14"/>
  <c r="U57" i="14" s="1"/>
  <c r="S56" i="14"/>
  <c r="R56" i="14"/>
  <c r="Q56" i="14"/>
  <c r="P56" i="14"/>
  <c r="E56" i="14"/>
  <c r="U56" i="14" s="1"/>
  <c r="S55" i="14"/>
  <c r="S54" i="14"/>
  <c r="R54" i="14"/>
  <c r="Q54" i="14"/>
  <c r="P54" i="14"/>
  <c r="E54" i="14"/>
  <c r="U54" i="14" s="1"/>
  <c r="S53" i="14"/>
  <c r="R53" i="14"/>
  <c r="Q53" i="14"/>
  <c r="P53" i="14"/>
  <c r="E53" i="14"/>
  <c r="U53" i="14" s="1"/>
  <c r="S52" i="14"/>
  <c r="R52" i="14"/>
  <c r="Q52" i="14"/>
  <c r="P52" i="14"/>
  <c r="T52" i="14" s="1"/>
  <c r="E52" i="14"/>
  <c r="S51" i="14"/>
  <c r="R51" i="14"/>
  <c r="Q51" i="14"/>
  <c r="P51" i="14"/>
  <c r="E51" i="14"/>
  <c r="T51" i="14" s="1"/>
  <c r="S50" i="14"/>
  <c r="R50" i="14"/>
  <c r="Q50" i="14"/>
  <c r="P50" i="14"/>
  <c r="E50" i="14"/>
  <c r="S49" i="14"/>
  <c r="R49" i="14"/>
  <c r="Q49" i="14"/>
  <c r="P49" i="14"/>
  <c r="E49" i="14"/>
  <c r="U49" i="14" s="1"/>
  <c r="T48" i="14"/>
  <c r="S48" i="14"/>
  <c r="R48" i="14"/>
  <c r="Q48" i="14"/>
  <c r="P48" i="14"/>
  <c r="E48" i="14"/>
  <c r="U48" i="14" s="1"/>
  <c r="S47" i="14"/>
  <c r="R47" i="14"/>
  <c r="Q47" i="14"/>
  <c r="P47" i="14"/>
  <c r="E47" i="14"/>
  <c r="U47" i="14" s="1"/>
  <c r="U46" i="14"/>
  <c r="T46" i="14"/>
  <c r="S46" i="14"/>
  <c r="R46" i="14"/>
  <c r="Q46" i="14"/>
  <c r="P46" i="14"/>
  <c r="E46" i="14"/>
  <c r="S45" i="14"/>
  <c r="R45" i="14"/>
  <c r="Q45" i="14"/>
  <c r="P45" i="14"/>
  <c r="E45" i="14"/>
  <c r="U45" i="14" s="1"/>
  <c r="S44" i="14"/>
  <c r="R44" i="14"/>
  <c r="Q44" i="14"/>
  <c r="P44" i="14"/>
  <c r="E44" i="14"/>
  <c r="S43" i="14"/>
  <c r="R43" i="14"/>
  <c r="S42" i="14"/>
  <c r="S41" i="14"/>
  <c r="R41" i="14"/>
  <c r="Q41" i="14"/>
  <c r="P41" i="14"/>
  <c r="E41" i="14"/>
  <c r="T41" i="14" s="1"/>
  <c r="S40" i="14"/>
  <c r="R40" i="14"/>
  <c r="Q40" i="14"/>
  <c r="P40" i="14"/>
  <c r="E40" i="14"/>
  <c r="U40" i="14" s="1"/>
  <c r="S39" i="14"/>
  <c r="R39" i="14"/>
  <c r="Q39" i="14"/>
  <c r="P39" i="14"/>
  <c r="E39" i="14"/>
  <c r="U38" i="14"/>
  <c r="T38" i="14"/>
  <c r="S38" i="14"/>
  <c r="R38" i="14"/>
  <c r="Q38" i="14"/>
  <c r="P38" i="14"/>
  <c r="E38" i="14"/>
  <c r="S37" i="14"/>
  <c r="R37" i="14"/>
  <c r="Q37" i="14"/>
  <c r="P37" i="14"/>
  <c r="E37" i="14"/>
  <c r="U36" i="14"/>
  <c r="T36" i="14"/>
  <c r="S36" i="14"/>
  <c r="R36" i="14"/>
  <c r="Q36" i="14"/>
  <c r="P36" i="14"/>
  <c r="E36" i="14"/>
  <c r="S35" i="14"/>
  <c r="R35" i="14"/>
  <c r="Q35" i="14"/>
  <c r="P35" i="14"/>
  <c r="E35" i="14"/>
  <c r="T35" i="14" s="1"/>
  <c r="S34" i="14"/>
  <c r="R34" i="14"/>
  <c r="Q34" i="14"/>
  <c r="P34" i="14"/>
  <c r="E34" i="14"/>
  <c r="U34" i="14" s="1"/>
  <c r="S33" i="14"/>
  <c r="R33" i="14"/>
  <c r="Q33" i="14"/>
  <c r="P33" i="14"/>
  <c r="E33" i="14"/>
  <c r="T33" i="14" s="1"/>
  <c r="S32" i="14"/>
  <c r="R32" i="14"/>
  <c r="Q32" i="14"/>
  <c r="U32" i="14" s="1"/>
  <c r="P32" i="14"/>
  <c r="E32" i="14"/>
  <c r="S31" i="14"/>
  <c r="R31" i="14"/>
  <c r="Q31" i="14"/>
  <c r="P31" i="14"/>
  <c r="E31" i="14"/>
  <c r="S30" i="14"/>
  <c r="R30" i="14"/>
  <c r="Q30" i="14"/>
  <c r="P30" i="14"/>
  <c r="E30" i="14"/>
  <c r="U29" i="14"/>
  <c r="S29" i="14"/>
  <c r="R29" i="14"/>
  <c r="Q29" i="14"/>
  <c r="P29" i="14"/>
  <c r="E29" i="14"/>
  <c r="T29" i="14" s="1"/>
  <c r="S28" i="14"/>
  <c r="R28" i="14"/>
  <c r="Q28" i="14"/>
  <c r="P28" i="14"/>
  <c r="E28" i="14"/>
  <c r="U28" i="14" s="1"/>
  <c r="S27" i="14"/>
  <c r="R27" i="14"/>
  <c r="S26" i="14"/>
  <c r="R26" i="14"/>
  <c r="Q26" i="14"/>
  <c r="P26" i="14"/>
  <c r="E26" i="14"/>
  <c r="S25" i="14"/>
  <c r="R25" i="14"/>
  <c r="Q25" i="14"/>
  <c r="P25" i="14"/>
  <c r="E25" i="14"/>
  <c r="U25" i="14" s="1"/>
  <c r="U24" i="14"/>
  <c r="S24" i="14"/>
  <c r="R24" i="14"/>
  <c r="Q24" i="14"/>
  <c r="P24" i="14"/>
  <c r="E24" i="14"/>
  <c r="T24" i="14" s="1"/>
  <c r="T23" i="14"/>
  <c r="S23" i="14"/>
  <c r="R23" i="14"/>
  <c r="Q23" i="14"/>
  <c r="P23" i="14"/>
  <c r="E23" i="14"/>
  <c r="U23" i="14" s="1"/>
  <c r="S22" i="14"/>
  <c r="R22" i="14"/>
  <c r="Q22" i="14"/>
  <c r="P22" i="14"/>
  <c r="E22" i="14"/>
  <c r="U22" i="14" s="1"/>
  <c r="S21" i="14"/>
  <c r="R21" i="14"/>
  <c r="Q21" i="14"/>
  <c r="P21" i="14"/>
  <c r="E21" i="14"/>
  <c r="U21" i="14" s="1"/>
  <c r="S20" i="14"/>
  <c r="R20" i="14"/>
  <c r="Q20" i="14"/>
  <c r="P20" i="14"/>
  <c r="E20" i="14"/>
  <c r="S19" i="14"/>
  <c r="R19" i="14"/>
  <c r="Q19" i="14"/>
  <c r="P19" i="14"/>
  <c r="E19" i="14"/>
  <c r="U19" i="14" s="1"/>
  <c r="S18" i="14"/>
  <c r="R18" i="14"/>
  <c r="Q18" i="14"/>
  <c r="P18" i="14"/>
  <c r="E18" i="14"/>
  <c r="T18" i="14" s="1"/>
  <c r="U17" i="14"/>
  <c r="S17" i="14"/>
  <c r="R17" i="14"/>
  <c r="Q17" i="14"/>
  <c r="P17" i="14"/>
  <c r="E17" i="14"/>
  <c r="T17" i="14" s="1"/>
  <c r="S16" i="14"/>
  <c r="R16" i="14"/>
  <c r="Q16" i="14"/>
  <c r="P16" i="14"/>
  <c r="E16" i="14"/>
  <c r="U16" i="14" s="1"/>
  <c r="S15" i="14"/>
  <c r="R15" i="14"/>
  <c r="Q15" i="14"/>
  <c r="P15" i="14"/>
  <c r="E15" i="14"/>
  <c r="U14" i="14"/>
  <c r="T14" i="14"/>
  <c r="S14" i="14"/>
  <c r="R14" i="14"/>
  <c r="Q14" i="14"/>
  <c r="P14" i="14"/>
  <c r="E14" i="14"/>
  <c r="S13" i="14"/>
  <c r="R13" i="14"/>
  <c r="Q13" i="14"/>
  <c r="P13" i="14"/>
  <c r="E13" i="14"/>
  <c r="S12" i="14"/>
  <c r="R12" i="14"/>
  <c r="Q12" i="14"/>
  <c r="P12" i="14"/>
  <c r="E12" i="14"/>
  <c r="T12" i="14" s="1"/>
  <c r="S11" i="14"/>
  <c r="R11" i="14"/>
  <c r="Q11" i="14"/>
  <c r="P11" i="14"/>
  <c r="E11" i="14"/>
  <c r="S10" i="14"/>
  <c r="R10" i="14"/>
  <c r="Q10" i="14"/>
  <c r="P10" i="14"/>
  <c r="E10" i="14"/>
  <c r="U10" i="14" s="1"/>
  <c r="S63" i="13"/>
  <c r="R63" i="13"/>
  <c r="Q63" i="13"/>
  <c r="P63" i="13"/>
  <c r="E63" i="13"/>
  <c r="U63" i="13" s="1"/>
  <c r="S62" i="13"/>
  <c r="R62" i="13"/>
  <c r="Q62" i="13"/>
  <c r="P62" i="13"/>
  <c r="P61" i="13" s="1"/>
  <c r="E62" i="13"/>
  <c r="T62" i="13" s="1"/>
  <c r="R61" i="13"/>
  <c r="U59" i="13"/>
  <c r="S59" i="13"/>
  <c r="R59" i="13"/>
  <c r="Q59" i="13"/>
  <c r="P59" i="13"/>
  <c r="E59" i="13"/>
  <c r="T59" i="13" s="1"/>
  <c r="S58" i="13"/>
  <c r="R58" i="13"/>
  <c r="Q58" i="13"/>
  <c r="P58" i="13"/>
  <c r="E58" i="13"/>
  <c r="U58" i="13" s="1"/>
  <c r="S57" i="13"/>
  <c r="R57" i="13"/>
  <c r="Q57" i="13"/>
  <c r="P57" i="13"/>
  <c r="E57" i="13"/>
  <c r="S56" i="13"/>
  <c r="R56" i="13"/>
  <c r="Q56" i="13"/>
  <c r="P56" i="13"/>
  <c r="E56" i="13"/>
  <c r="S55" i="13"/>
  <c r="R55" i="13"/>
  <c r="U54" i="13"/>
  <c r="S54" i="13"/>
  <c r="R54" i="13"/>
  <c r="Q54" i="13"/>
  <c r="P54" i="13"/>
  <c r="E54" i="13"/>
  <c r="T54" i="13" s="1"/>
  <c r="U53" i="13"/>
  <c r="T53" i="13"/>
  <c r="S53" i="13"/>
  <c r="R53" i="13"/>
  <c r="Q53" i="13"/>
  <c r="P53" i="13"/>
  <c r="E53" i="13"/>
  <c r="S52" i="13"/>
  <c r="R52" i="13"/>
  <c r="Q52" i="13"/>
  <c r="P52" i="13"/>
  <c r="E52" i="13"/>
  <c r="S51" i="13"/>
  <c r="R51" i="13"/>
  <c r="Q51" i="13"/>
  <c r="P51" i="13"/>
  <c r="E51" i="13"/>
  <c r="U51" i="13" s="1"/>
  <c r="U50" i="13"/>
  <c r="S50" i="13"/>
  <c r="R50" i="13"/>
  <c r="Q50" i="13"/>
  <c r="P50" i="13"/>
  <c r="E50" i="13"/>
  <c r="T50" i="13" s="1"/>
  <c r="T49" i="13"/>
  <c r="S49" i="13"/>
  <c r="R49" i="13"/>
  <c r="Q49" i="13"/>
  <c r="P49" i="13"/>
  <c r="E49" i="13"/>
  <c r="U49" i="13" s="1"/>
  <c r="S48" i="13"/>
  <c r="R48" i="13"/>
  <c r="Q48" i="13"/>
  <c r="P48" i="13"/>
  <c r="E48" i="13"/>
  <c r="U48" i="13" s="1"/>
  <c r="S47" i="13"/>
  <c r="R47" i="13"/>
  <c r="Q47" i="13"/>
  <c r="P47" i="13"/>
  <c r="E47" i="13"/>
  <c r="U47" i="13" s="1"/>
  <c r="U46" i="13"/>
  <c r="T46" i="13"/>
  <c r="S46" i="13"/>
  <c r="R46" i="13"/>
  <c r="Q46" i="13"/>
  <c r="P46" i="13"/>
  <c r="E46" i="13"/>
  <c r="T45" i="13"/>
  <c r="S45" i="13"/>
  <c r="R45" i="13"/>
  <c r="Q45" i="13"/>
  <c r="P45" i="13"/>
  <c r="E45" i="13"/>
  <c r="U45" i="13" s="1"/>
  <c r="S44" i="13"/>
  <c r="R44" i="13"/>
  <c r="Q44" i="13"/>
  <c r="P44" i="13"/>
  <c r="E44" i="13"/>
  <c r="S43" i="13"/>
  <c r="R43" i="13"/>
  <c r="S42" i="13"/>
  <c r="S41" i="13"/>
  <c r="R41" i="13"/>
  <c r="Q41" i="13"/>
  <c r="P41" i="13"/>
  <c r="E41" i="13"/>
  <c r="U41" i="13" s="1"/>
  <c r="S40" i="13"/>
  <c r="R40" i="13"/>
  <c r="Q40" i="13"/>
  <c r="P40" i="13"/>
  <c r="E40" i="13"/>
  <c r="S39" i="13"/>
  <c r="R39" i="13"/>
  <c r="Q39" i="13"/>
  <c r="P39" i="13"/>
  <c r="E39" i="13"/>
  <c r="U39" i="13" s="1"/>
  <c r="S38" i="13"/>
  <c r="R38" i="13"/>
  <c r="Q38" i="13"/>
  <c r="P38" i="13"/>
  <c r="E38" i="13"/>
  <c r="U38" i="13" s="1"/>
  <c r="S37" i="13"/>
  <c r="R37" i="13"/>
  <c r="Q37" i="13"/>
  <c r="P37" i="13"/>
  <c r="E37" i="13"/>
  <c r="U37" i="13" s="1"/>
  <c r="S36" i="13"/>
  <c r="R36" i="13"/>
  <c r="Q36" i="13"/>
  <c r="P36" i="13"/>
  <c r="E36" i="13"/>
  <c r="T36" i="13" s="1"/>
  <c r="S35" i="13"/>
  <c r="R35" i="13"/>
  <c r="Q35" i="13"/>
  <c r="P35" i="13"/>
  <c r="T35" i="13" s="1"/>
  <c r="E35" i="13"/>
  <c r="U35" i="13" s="1"/>
  <c r="S34" i="13"/>
  <c r="R34" i="13"/>
  <c r="Q34" i="13"/>
  <c r="P34" i="13"/>
  <c r="E34" i="13"/>
  <c r="S33" i="13"/>
  <c r="R33" i="13"/>
  <c r="Q33" i="13"/>
  <c r="P33" i="13"/>
  <c r="E33" i="13"/>
  <c r="U33" i="13" s="1"/>
  <c r="S32" i="13"/>
  <c r="R32" i="13"/>
  <c r="Q32" i="13"/>
  <c r="P32" i="13"/>
  <c r="E32" i="13"/>
  <c r="U32" i="13" s="1"/>
  <c r="U31" i="13"/>
  <c r="T31" i="13"/>
  <c r="S31" i="13"/>
  <c r="R31" i="13"/>
  <c r="Q31" i="13"/>
  <c r="P31" i="13"/>
  <c r="E31" i="13"/>
  <c r="S30" i="13"/>
  <c r="R30" i="13"/>
  <c r="Q30" i="13"/>
  <c r="P30" i="13"/>
  <c r="E30" i="13"/>
  <c r="U30" i="13" s="1"/>
  <c r="S29" i="13"/>
  <c r="R29" i="13"/>
  <c r="Q29" i="13"/>
  <c r="P29" i="13"/>
  <c r="E29" i="13"/>
  <c r="U29" i="13" s="1"/>
  <c r="U28" i="13"/>
  <c r="S28" i="13"/>
  <c r="R28" i="13"/>
  <c r="Q28" i="13"/>
  <c r="P28" i="13"/>
  <c r="E28" i="13"/>
  <c r="T28" i="13" s="1"/>
  <c r="S27" i="13"/>
  <c r="R27" i="13"/>
  <c r="T26" i="13"/>
  <c r="S26" i="13"/>
  <c r="R26" i="13"/>
  <c r="Q26" i="13"/>
  <c r="P26" i="13"/>
  <c r="E26" i="13"/>
  <c r="U26" i="13" s="1"/>
  <c r="S25" i="13"/>
  <c r="R25" i="13"/>
  <c r="Q25" i="13"/>
  <c r="P25" i="13"/>
  <c r="E25" i="13"/>
  <c r="U25" i="13" s="1"/>
  <c r="S24" i="13"/>
  <c r="R24" i="13"/>
  <c r="Q24" i="13"/>
  <c r="P24" i="13"/>
  <c r="E24" i="13"/>
  <c r="U23" i="13"/>
  <c r="S23" i="13"/>
  <c r="R23" i="13"/>
  <c r="Q23" i="13"/>
  <c r="P23" i="13"/>
  <c r="E23" i="13"/>
  <c r="T23" i="13" s="1"/>
  <c r="S22" i="13"/>
  <c r="R22" i="13"/>
  <c r="Q22" i="13"/>
  <c r="P22" i="13"/>
  <c r="T22" i="13" s="1"/>
  <c r="E22" i="13"/>
  <c r="U22" i="13" s="1"/>
  <c r="T21" i="13"/>
  <c r="S21" i="13"/>
  <c r="R21" i="13"/>
  <c r="Q21" i="13"/>
  <c r="P21" i="13"/>
  <c r="E21" i="13"/>
  <c r="U21" i="13" s="1"/>
  <c r="S20" i="13"/>
  <c r="R20" i="13"/>
  <c r="Q20" i="13"/>
  <c r="P20" i="13"/>
  <c r="E20" i="13"/>
  <c r="U20" i="13" s="1"/>
  <c r="S19" i="13"/>
  <c r="R19" i="13"/>
  <c r="Q19" i="13"/>
  <c r="P19" i="13"/>
  <c r="E19" i="13"/>
  <c r="U18" i="13"/>
  <c r="S18" i="13"/>
  <c r="R18" i="13"/>
  <c r="Q18" i="13"/>
  <c r="P18" i="13"/>
  <c r="E18" i="13"/>
  <c r="T18" i="13" s="1"/>
  <c r="T17" i="13"/>
  <c r="S17" i="13"/>
  <c r="R17" i="13"/>
  <c r="Q17" i="13"/>
  <c r="P17" i="13"/>
  <c r="E17" i="13"/>
  <c r="U17" i="13" s="1"/>
  <c r="S16" i="13"/>
  <c r="R16" i="13"/>
  <c r="Q16" i="13"/>
  <c r="P16" i="13"/>
  <c r="E16" i="13"/>
  <c r="S15" i="13"/>
  <c r="R15" i="13"/>
  <c r="Q15" i="13"/>
  <c r="P15" i="13"/>
  <c r="E15" i="13"/>
  <c r="T15" i="13" s="1"/>
  <c r="T14" i="13"/>
  <c r="S14" i="13"/>
  <c r="R14" i="13"/>
  <c r="Q14" i="13"/>
  <c r="P14" i="13"/>
  <c r="E14" i="13"/>
  <c r="U14" i="13" s="1"/>
  <c r="S13" i="13"/>
  <c r="R13" i="13"/>
  <c r="Q13" i="13"/>
  <c r="P13" i="13"/>
  <c r="E13" i="13"/>
  <c r="U13" i="13" s="1"/>
  <c r="S12" i="13"/>
  <c r="R12" i="13"/>
  <c r="Q12" i="13"/>
  <c r="P12" i="13"/>
  <c r="E12" i="13"/>
  <c r="U12" i="13" s="1"/>
  <c r="U11" i="13"/>
  <c r="S11" i="13"/>
  <c r="R11" i="13"/>
  <c r="Q11" i="13"/>
  <c r="P11" i="13"/>
  <c r="E11" i="13"/>
  <c r="T11" i="13" s="1"/>
  <c r="U10" i="13"/>
  <c r="S10" i="13"/>
  <c r="R10" i="13"/>
  <c r="Q10" i="13"/>
  <c r="P10" i="13"/>
  <c r="E10" i="13"/>
  <c r="T10" i="13" s="1"/>
  <c r="R9" i="13"/>
  <c r="S8" i="13"/>
  <c r="U63" i="12"/>
  <c r="S63" i="12"/>
  <c r="R63" i="12"/>
  <c r="Q63" i="12"/>
  <c r="P63" i="12"/>
  <c r="E63" i="12"/>
  <c r="T63" i="12" s="1"/>
  <c r="S62" i="12"/>
  <c r="R62" i="12"/>
  <c r="Q62" i="12"/>
  <c r="P62" i="12"/>
  <c r="E62" i="12"/>
  <c r="T62" i="12" s="1"/>
  <c r="S61" i="12"/>
  <c r="R61" i="12"/>
  <c r="S59" i="12"/>
  <c r="R59" i="12"/>
  <c r="Q59" i="12"/>
  <c r="P59" i="12"/>
  <c r="E59" i="12"/>
  <c r="U59" i="12" s="1"/>
  <c r="U58" i="12"/>
  <c r="S58" i="12"/>
  <c r="R58" i="12"/>
  <c r="Q58" i="12"/>
  <c r="P58" i="12"/>
  <c r="E58" i="12"/>
  <c r="T58" i="12" s="1"/>
  <c r="S57" i="12"/>
  <c r="R57" i="12"/>
  <c r="Q57" i="12"/>
  <c r="P57" i="12"/>
  <c r="E57" i="12"/>
  <c r="U57" i="12" s="1"/>
  <c r="T56" i="12"/>
  <c r="S56" i="12"/>
  <c r="R56" i="12"/>
  <c r="Q56" i="12"/>
  <c r="P56" i="12"/>
  <c r="E56" i="12"/>
  <c r="S55" i="12"/>
  <c r="S54" i="12"/>
  <c r="R54" i="12"/>
  <c r="Q54" i="12"/>
  <c r="P54" i="12"/>
  <c r="E54" i="12"/>
  <c r="U54" i="12" s="1"/>
  <c r="S53" i="12"/>
  <c r="R53" i="12"/>
  <c r="Q53" i="12"/>
  <c r="P53" i="12"/>
  <c r="E53" i="12"/>
  <c r="T53" i="12" s="1"/>
  <c r="S52" i="12"/>
  <c r="R52" i="12"/>
  <c r="Q52" i="12"/>
  <c r="P52" i="12"/>
  <c r="E52" i="12"/>
  <c r="T52" i="12" s="1"/>
  <c r="S51" i="12"/>
  <c r="R51" i="12"/>
  <c r="Q51" i="12"/>
  <c r="P51" i="12"/>
  <c r="E51" i="12"/>
  <c r="S50" i="12"/>
  <c r="R50" i="12"/>
  <c r="Q50" i="12"/>
  <c r="P50" i="12"/>
  <c r="E50" i="12"/>
  <c r="U50" i="12" s="1"/>
  <c r="U49" i="12"/>
  <c r="T49" i="12"/>
  <c r="S49" i="12"/>
  <c r="R49" i="12"/>
  <c r="Q49" i="12"/>
  <c r="P49" i="12"/>
  <c r="E49" i="12"/>
  <c r="S48" i="12"/>
  <c r="R48" i="12"/>
  <c r="Q48" i="12"/>
  <c r="P48" i="12"/>
  <c r="E48" i="12"/>
  <c r="S47" i="12"/>
  <c r="R47" i="12"/>
  <c r="Q47" i="12"/>
  <c r="P47" i="12"/>
  <c r="E47" i="12"/>
  <c r="S46" i="12"/>
  <c r="R46" i="12"/>
  <c r="Q46" i="12"/>
  <c r="P46" i="12"/>
  <c r="E46" i="12"/>
  <c r="U45" i="12"/>
  <c r="S45" i="12"/>
  <c r="R45" i="12"/>
  <c r="Q45" i="12"/>
  <c r="P45" i="12"/>
  <c r="E45" i="12"/>
  <c r="T44" i="12"/>
  <c r="S44" i="12"/>
  <c r="R44" i="12"/>
  <c r="Q44" i="12"/>
  <c r="P44" i="12"/>
  <c r="E44" i="12"/>
  <c r="U44" i="12" s="1"/>
  <c r="S43" i="12"/>
  <c r="R43" i="12"/>
  <c r="S41" i="12"/>
  <c r="R41" i="12"/>
  <c r="Q41" i="12"/>
  <c r="P41" i="12"/>
  <c r="E41" i="12"/>
  <c r="U41" i="12" s="1"/>
  <c r="S40" i="12"/>
  <c r="R40" i="12"/>
  <c r="Q40" i="12"/>
  <c r="P40" i="12"/>
  <c r="E40" i="12"/>
  <c r="U39" i="12"/>
  <c r="T39" i="12"/>
  <c r="S39" i="12"/>
  <c r="R39" i="12"/>
  <c r="Q39" i="12"/>
  <c r="P39" i="12"/>
  <c r="E39" i="12"/>
  <c r="S38" i="12"/>
  <c r="R38" i="12"/>
  <c r="Q38" i="12"/>
  <c r="P38" i="12"/>
  <c r="E38" i="12"/>
  <c r="S37" i="12"/>
  <c r="R37" i="12"/>
  <c r="Q37" i="12"/>
  <c r="P37" i="12"/>
  <c r="E37" i="12"/>
  <c r="U37" i="12" s="1"/>
  <c r="S36" i="12"/>
  <c r="R36" i="12"/>
  <c r="Q36" i="12"/>
  <c r="P36" i="12"/>
  <c r="E36" i="12"/>
  <c r="S35" i="12"/>
  <c r="R35" i="12"/>
  <c r="Q35" i="12"/>
  <c r="P35" i="12"/>
  <c r="E35" i="12"/>
  <c r="T35" i="12" s="1"/>
  <c r="T34" i="12"/>
  <c r="S34" i="12"/>
  <c r="R34" i="12"/>
  <c r="Q34" i="12"/>
  <c r="P34" i="12"/>
  <c r="E34" i="12"/>
  <c r="U34" i="12" s="1"/>
  <c r="U33" i="12"/>
  <c r="S33" i="12"/>
  <c r="R33" i="12"/>
  <c r="Q33" i="12"/>
  <c r="P33" i="12"/>
  <c r="E33" i="12"/>
  <c r="T33" i="12" s="1"/>
  <c r="T32" i="12"/>
  <c r="S32" i="12"/>
  <c r="R32" i="12"/>
  <c r="Q32" i="12"/>
  <c r="P32" i="12"/>
  <c r="E32" i="12"/>
  <c r="S31" i="12"/>
  <c r="R31" i="12"/>
  <c r="Q31" i="12"/>
  <c r="P31" i="12"/>
  <c r="E31" i="12"/>
  <c r="U31" i="12" s="1"/>
  <c r="S30" i="12"/>
  <c r="R30" i="12"/>
  <c r="Q30" i="12"/>
  <c r="P30" i="12"/>
  <c r="E30" i="12"/>
  <c r="S29" i="12"/>
  <c r="R29" i="12"/>
  <c r="Q29" i="12"/>
  <c r="P29" i="12"/>
  <c r="E29" i="12"/>
  <c r="U29" i="12" s="1"/>
  <c r="S28" i="12"/>
  <c r="R28" i="12"/>
  <c r="Q28" i="12"/>
  <c r="P28" i="12"/>
  <c r="E28" i="12"/>
  <c r="S27" i="12"/>
  <c r="R27" i="12"/>
  <c r="S26" i="12"/>
  <c r="R26" i="12"/>
  <c r="Q26" i="12"/>
  <c r="P26" i="12"/>
  <c r="E26" i="12"/>
  <c r="U25" i="12"/>
  <c r="S25" i="12"/>
  <c r="R25" i="12"/>
  <c r="Q25" i="12"/>
  <c r="P25" i="12"/>
  <c r="E25" i="12"/>
  <c r="T25" i="12" s="1"/>
  <c r="S24" i="12"/>
  <c r="R24" i="12"/>
  <c r="Q24" i="12"/>
  <c r="P24" i="12"/>
  <c r="E24" i="12"/>
  <c r="S23" i="12"/>
  <c r="R23" i="12"/>
  <c r="Q23" i="12"/>
  <c r="P23" i="12"/>
  <c r="E23" i="12"/>
  <c r="S22" i="12"/>
  <c r="R22" i="12"/>
  <c r="Q22" i="12"/>
  <c r="P22" i="12"/>
  <c r="E22" i="12"/>
  <c r="T22" i="12" s="1"/>
  <c r="U21" i="12"/>
  <c r="T21" i="12"/>
  <c r="S21" i="12"/>
  <c r="R21" i="12"/>
  <c r="Q21" i="12"/>
  <c r="P21" i="12"/>
  <c r="E21" i="12"/>
  <c r="S20" i="12"/>
  <c r="R20" i="12"/>
  <c r="Q20" i="12"/>
  <c r="P20" i="12"/>
  <c r="E20" i="12"/>
  <c r="S19" i="12"/>
  <c r="R19" i="12"/>
  <c r="Q19" i="12"/>
  <c r="P19" i="12"/>
  <c r="E19" i="12"/>
  <c r="U19" i="12" s="1"/>
  <c r="T18" i="12"/>
  <c r="S18" i="12"/>
  <c r="R18" i="12"/>
  <c r="Q18" i="12"/>
  <c r="P18" i="12"/>
  <c r="E18" i="12"/>
  <c r="U18" i="12" s="1"/>
  <c r="S17" i="12"/>
  <c r="R17" i="12"/>
  <c r="Q17" i="12"/>
  <c r="P17" i="12"/>
  <c r="E17" i="12"/>
  <c r="S16" i="12"/>
  <c r="R16" i="12"/>
  <c r="Q16" i="12"/>
  <c r="P16" i="12"/>
  <c r="E16" i="12"/>
  <c r="U16" i="12" s="1"/>
  <c r="S15" i="12"/>
  <c r="R15" i="12"/>
  <c r="Q15" i="12"/>
  <c r="P15" i="12"/>
  <c r="E15" i="12"/>
  <c r="S14" i="12"/>
  <c r="R14" i="12"/>
  <c r="Q14" i="12"/>
  <c r="P14" i="12"/>
  <c r="E14" i="12"/>
  <c r="T14" i="12" s="1"/>
  <c r="S13" i="12"/>
  <c r="R13" i="12"/>
  <c r="Q13" i="12"/>
  <c r="P13" i="12"/>
  <c r="E13" i="12"/>
  <c r="S12" i="12"/>
  <c r="R12" i="12"/>
  <c r="Q12" i="12"/>
  <c r="P12" i="12"/>
  <c r="E12" i="12"/>
  <c r="U12" i="12" s="1"/>
  <c r="S11" i="12"/>
  <c r="R11" i="12"/>
  <c r="Q11" i="12"/>
  <c r="P11" i="12"/>
  <c r="E11" i="12"/>
  <c r="U10" i="12"/>
  <c r="T10" i="12"/>
  <c r="S10" i="12"/>
  <c r="R10" i="12"/>
  <c r="Q10" i="12"/>
  <c r="P10" i="12"/>
  <c r="E10" i="12"/>
  <c r="S9" i="12"/>
  <c r="R9" i="12"/>
  <c r="S63" i="11"/>
  <c r="R63" i="11"/>
  <c r="Q63" i="11"/>
  <c r="P63" i="11"/>
  <c r="E63" i="11"/>
  <c r="S62" i="11"/>
  <c r="R62" i="11"/>
  <c r="Q62" i="11"/>
  <c r="P62" i="11"/>
  <c r="E62" i="11"/>
  <c r="S61" i="11"/>
  <c r="R61" i="11"/>
  <c r="U59" i="11"/>
  <c r="T59" i="11"/>
  <c r="S59" i="11"/>
  <c r="R59" i="11"/>
  <c r="Q59" i="11"/>
  <c r="P59" i="11"/>
  <c r="E59" i="11"/>
  <c r="T58" i="11"/>
  <c r="S58" i="11"/>
  <c r="R58" i="11"/>
  <c r="Q58" i="11"/>
  <c r="P58" i="11"/>
  <c r="E58" i="11"/>
  <c r="U58" i="11" s="1"/>
  <c r="T57" i="11"/>
  <c r="S57" i="11"/>
  <c r="R57" i="11"/>
  <c r="Q57" i="11"/>
  <c r="P57" i="11"/>
  <c r="E57" i="11"/>
  <c r="U57" i="11" s="1"/>
  <c r="U56" i="11"/>
  <c r="S56" i="11"/>
  <c r="R56" i="11"/>
  <c r="Q56" i="11"/>
  <c r="Q55" i="11" s="1"/>
  <c r="P56" i="11"/>
  <c r="E56" i="11"/>
  <c r="T56" i="11" s="1"/>
  <c r="S55" i="11"/>
  <c r="R55" i="11"/>
  <c r="S54" i="11"/>
  <c r="R54" i="11"/>
  <c r="Q54" i="11"/>
  <c r="P54" i="11"/>
  <c r="E54" i="11"/>
  <c r="U53" i="11"/>
  <c r="S53" i="11"/>
  <c r="R53" i="11"/>
  <c r="Q53" i="11"/>
  <c r="P53" i="11"/>
  <c r="E53" i="11"/>
  <c r="T53" i="11" s="1"/>
  <c r="U52" i="11"/>
  <c r="T52" i="11"/>
  <c r="S52" i="11"/>
  <c r="R52" i="11"/>
  <c r="Q52" i="11"/>
  <c r="P52" i="11"/>
  <c r="E52" i="11"/>
  <c r="T51" i="11"/>
  <c r="S51" i="11"/>
  <c r="R51" i="11"/>
  <c r="Q51" i="11"/>
  <c r="P51" i="11"/>
  <c r="E51" i="11"/>
  <c r="U51" i="11" s="1"/>
  <c r="S50" i="11"/>
  <c r="R50" i="11"/>
  <c r="Q50" i="11"/>
  <c r="P50" i="11"/>
  <c r="E50" i="11"/>
  <c r="S49" i="11"/>
  <c r="R49" i="11"/>
  <c r="Q49" i="11"/>
  <c r="P49" i="11"/>
  <c r="E49" i="11"/>
  <c r="U49" i="11" s="1"/>
  <c r="S48" i="11"/>
  <c r="R48" i="11"/>
  <c r="Q48" i="11"/>
  <c r="P48" i="11"/>
  <c r="E48" i="11"/>
  <c r="S47" i="11"/>
  <c r="R47" i="11"/>
  <c r="Q47" i="11"/>
  <c r="P47" i="11"/>
  <c r="E47" i="11"/>
  <c r="U46" i="11"/>
  <c r="S46" i="11"/>
  <c r="R46" i="11"/>
  <c r="Q46" i="11"/>
  <c r="P46" i="11"/>
  <c r="E46" i="11"/>
  <c r="T46" i="11" s="1"/>
  <c r="S45" i="11"/>
  <c r="R45" i="11"/>
  <c r="Q45" i="11"/>
  <c r="P45" i="11"/>
  <c r="E45" i="11"/>
  <c r="S44" i="11"/>
  <c r="R44" i="11"/>
  <c r="Q44" i="11"/>
  <c r="P44" i="11"/>
  <c r="E44" i="11"/>
  <c r="S43" i="11"/>
  <c r="R43" i="11"/>
  <c r="S42" i="11"/>
  <c r="R42" i="11"/>
  <c r="S41" i="11"/>
  <c r="R41" i="11"/>
  <c r="Q41" i="11"/>
  <c r="P41" i="11"/>
  <c r="E41" i="11"/>
  <c r="U40" i="11"/>
  <c r="S40" i="11"/>
  <c r="R40" i="11"/>
  <c r="Q40" i="11"/>
  <c r="P40" i="11"/>
  <c r="E40" i="11"/>
  <c r="T40" i="11" s="1"/>
  <c r="S39" i="11"/>
  <c r="R39" i="11"/>
  <c r="Q39" i="11"/>
  <c r="P39" i="11"/>
  <c r="E39" i="11"/>
  <c r="U39" i="11" s="1"/>
  <c r="S38" i="11"/>
  <c r="R38" i="11"/>
  <c r="Q38" i="11"/>
  <c r="P38" i="11"/>
  <c r="E38" i="11"/>
  <c r="S37" i="11"/>
  <c r="R37" i="11"/>
  <c r="Q37" i="11"/>
  <c r="P37" i="11"/>
  <c r="E37" i="11"/>
  <c r="T37" i="11" s="1"/>
  <c r="U36" i="11"/>
  <c r="T36" i="11"/>
  <c r="S36" i="11"/>
  <c r="R36" i="11"/>
  <c r="Q36" i="11"/>
  <c r="P36" i="11"/>
  <c r="E36" i="11"/>
  <c r="T35" i="11"/>
  <c r="S35" i="11"/>
  <c r="R35" i="11"/>
  <c r="Q35" i="11"/>
  <c r="P35" i="11"/>
  <c r="E35" i="11"/>
  <c r="U35" i="11" s="1"/>
  <c r="S34" i="11"/>
  <c r="R34" i="11"/>
  <c r="Q34" i="11"/>
  <c r="P34" i="11"/>
  <c r="E34" i="11"/>
  <c r="U34" i="11" s="1"/>
  <c r="U33" i="11"/>
  <c r="S33" i="11"/>
  <c r="R33" i="11"/>
  <c r="Q33" i="11"/>
  <c r="P33" i="11"/>
  <c r="E33" i="11"/>
  <c r="T33" i="11" s="1"/>
  <c r="S32" i="11"/>
  <c r="R32" i="11"/>
  <c r="Q32" i="11"/>
  <c r="U32" i="11" s="1"/>
  <c r="P32" i="11"/>
  <c r="T32" i="11" s="1"/>
  <c r="E32" i="11"/>
  <c r="S31" i="11"/>
  <c r="R31" i="11"/>
  <c r="Q31" i="11"/>
  <c r="P31" i="11"/>
  <c r="E31" i="11"/>
  <c r="U31" i="11" s="1"/>
  <c r="S30" i="11"/>
  <c r="R30" i="11"/>
  <c r="Q30" i="11"/>
  <c r="P30" i="11"/>
  <c r="E30" i="11"/>
  <c r="U29" i="11"/>
  <c r="S29" i="11"/>
  <c r="R29" i="11"/>
  <c r="Q29" i="11"/>
  <c r="P29" i="11"/>
  <c r="E29" i="11"/>
  <c r="T29" i="11" s="1"/>
  <c r="S28" i="11"/>
  <c r="R28" i="11"/>
  <c r="Q28" i="11"/>
  <c r="P28" i="11"/>
  <c r="E28" i="11"/>
  <c r="S27" i="11"/>
  <c r="R27" i="11"/>
  <c r="S26" i="11"/>
  <c r="R26" i="11"/>
  <c r="Q26" i="11"/>
  <c r="P26" i="11"/>
  <c r="E26" i="11"/>
  <c r="U26" i="11" s="1"/>
  <c r="S25" i="11"/>
  <c r="R25" i="11"/>
  <c r="Q25" i="11"/>
  <c r="P25" i="11"/>
  <c r="E25" i="11"/>
  <c r="U24" i="11"/>
  <c r="S24" i="11"/>
  <c r="R24" i="11"/>
  <c r="Q24" i="11"/>
  <c r="P24" i="11"/>
  <c r="E24" i="11"/>
  <c r="T24" i="11" s="1"/>
  <c r="S23" i="11"/>
  <c r="R23" i="11"/>
  <c r="Q23" i="11"/>
  <c r="P23" i="11"/>
  <c r="E23" i="11"/>
  <c r="U22" i="11"/>
  <c r="S22" i="11"/>
  <c r="R22" i="11"/>
  <c r="Q22" i="11"/>
  <c r="P22" i="11"/>
  <c r="E22" i="11"/>
  <c r="T22" i="11" s="1"/>
  <c r="S21" i="11"/>
  <c r="R21" i="11"/>
  <c r="Q21" i="11"/>
  <c r="P21" i="11"/>
  <c r="E21" i="11"/>
  <c r="U21" i="11" s="1"/>
  <c r="U20" i="11"/>
  <c r="S20" i="11"/>
  <c r="R20" i="11"/>
  <c r="Q20" i="11"/>
  <c r="P20" i="11"/>
  <c r="E20" i="11"/>
  <c r="T20" i="11" s="1"/>
  <c r="S19" i="11"/>
  <c r="R19" i="11"/>
  <c r="Q19" i="11"/>
  <c r="P19" i="11"/>
  <c r="E19" i="11"/>
  <c r="S18" i="11"/>
  <c r="R18" i="11"/>
  <c r="Q18" i="11"/>
  <c r="P18" i="11"/>
  <c r="E18" i="11"/>
  <c r="U18" i="11" s="1"/>
  <c r="S17" i="11"/>
  <c r="R17" i="11"/>
  <c r="Q17" i="11"/>
  <c r="P17" i="11"/>
  <c r="E17" i="11"/>
  <c r="S16" i="11"/>
  <c r="R16" i="11"/>
  <c r="Q16" i="11"/>
  <c r="P16" i="11"/>
  <c r="E16" i="11"/>
  <c r="S15" i="11"/>
  <c r="R15" i="11"/>
  <c r="Q15" i="11"/>
  <c r="P15" i="11"/>
  <c r="E15" i="11"/>
  <c r="S14" i="11"/>
  <c r="R14" i="11"/>
  <c r="Q14" i="11"/>
  <c r="P14" i="11"/>
  <c r="E14" i="11"/>
  <c r="U14" i="11" s="1"/>
  <c r="S13" i="11"/>
  <c r="R13" i="11"/>
  <c r="Q13" i="11"/>
  <c r="P13" i="11"/>
  <c r="E13" i="11"/>
  <c r="S12" i="11"/>
  <c r="R12" i="11"/>
  <c r="Q12" i="11"/>
  <c r="P12" i="11"/>
  <c r="E12" i="11"/>
  <c r="U12" i="11" s="1"/>
  <c r="U11" i="11"/>
  <c r="S11" i="11"/>
  <c r="R11" i="11"/>
  <c r="Q11" i="11"/>
  <c r="P11" i="11"/>
  <c r="E11" i="11"/>
  <c r="T11" i="11" s="1"/>
  <c r="S10" i="11"/>
  <c r="R10" i="11"/>
  <c r="Q10" i="11"/>
  <c r="P10" i="11"/>
  <c r="E10" i="11"/>
  <c r="T10" i="11" s="1"/>
  <c r="S9" i="11"/>
  <c r="R9" i="11"/>
  <c r="S8" i="11"/>
  <c r="S63" i="10"/>
  <c r="R63" i="10"/>
  <c r="Q63" i="10"/>
  <c r="P63" i="10"/>
  <c r="E63" i="10"/>
  <c r="U63" i="10" s="1"/>
  <c r="U62" i="10"/>
  <c r="S62" i="10"/>
  <c r="R62" i="10"/>
  <c r="Q62" i="10"/>
  <c r="P62" i="10"/>
  <c r="E62" i="10"/>
  <c r="S61" i="10"/>
  <c r="R61" i="10"/>
  <c r="U59" i="10"/>
  <c r="T59" i="10"/>
  <c r="S59" i="10"/>
  <c r="R59" i="10"/>
  <c r="Q59" i="10"/>
  <c r="P59" i="10"/>
  <c r="E59" i="10"/>
  <c r="S58" i="10"/>
  <c r="R58" i="10"/>
  <c r="Q58" i="10"/>
  <c r="P58" i="10"/>
  <c r="E58" i="10"/>
  <c r="U57" i="10"/>
  <c r="S57" i="10"/>
  <c r="R57" i="10"/>
  <c r="Q57" i="10"/>
  <c r="P57" i="10"/>
  <c r="E57" i="10"/>
  <c r="T57" i="10" s="1"/>
  <c r="S56" i="10"/>
  <c r="R56" i="10"/>
  <c r="Q56" i="10"/>
  <c r="P56" i="10"/>
  <c r="E56" i="10"/>
  <c r="S55" i="10"/>
  <c r="R55" i="10"/>
  <c r="S54" i="10"/>
  <c r="R54" i="10"/>
  <c r="Q54" i="10"/>
  <c r="P54" i="10"/>
  <c r="E54" i="10"/>
  <c r="S53" i="10"/>
  <c r="R53" i="10"/>
  <c r="Q53" i="10"/>
  <c r="P53" i="10"/>
  <c r="E53" i="10"/>
  <c r="S52" i="10"/>
  <c r="R52" i="10"/>
  <c r="Q52" i="10"/>
  <c r="P52" i="10"/>
  <c r="E52" i="10"/>
  <c r="T51" i="10"/>
  <c r="S51" i="10"/>
  <c r="R51" i="10"/>
  <c r="Q51" i="10"/>
  <c r="P51" i="10"/>
  <c r="E51" i="10"/>
  <c r="U51" i="10" s="1"/>
  <c r="S50" i="10"/>
  <c r="R50" i="10"/>
  <c r="Q50" i="10"/>
  <c r="P50" i="10"/>
  <c r="E50" i="10"/>
  <c r="S49" i="10"/>
  <c r="R49" i="10"/>
  <c r="Q49" i="10"/>
  <c r="P49" i="10"/>
  <c r="E49" i="10"/>
  <c r="T49" i="10" s="1"/>
  <c r="U48" i="10"/>
  <c r="S48" i="10"/>
  <c r="R48" i="10"/>
  <c r="Q48" i="10"/>
  <c r="P48" i="10"/>
  <c r="E48" i="10"/>
  <c r="T48" i="10" s="1"/>
  <c r="U47" i="10"/>
  <c r="T47" i="10"/>
  <c r="S47" i="10"/>
  <c r="R47" i="10"/>
  <c r="Q47" i="10"/>
  <c r="P47" i="10"/>
  <c r="E47" i="10"/>
  <c r="T46" i="10"/>
  <c r="S46" i="10"/>
  <c r="R46" i="10"/>
  <c r="Q46" i="10"/>
  <c r="P46" i="10"/>
  <c r="E46" i="10"/>
  <c r="U46" i="10" s="1"/>
  <c r="U45" i="10"/>
  <c r="T45" i="10"/>
  <c r="S45" i="10"/>
  <c r="R45" i="10"/>
  <c r="Q45" i="10"/>
  <c r="P45" i="10"/>
  <c r="E45" i="10"/>
  <c r="U44" i="10"/>
  <c r="T44" i="10"/>
  <c r="S44" i="10"/>
  <c r="R44" i="10"/>
  <c r="Q44" i="10"/>
  <c r="P44" i="10"/>
  <c r="E44" i="10"/>
  <c r="S43" i="10"/>
  <c r="R43" i="10"/>
  <c r="S42" i="10"/>
  <c r="R42" i="10"/>
  <c r="S41" i="10"/>
  <c r="R41" i="10"/>
  <c r="Q41" i="10"/>
  <c r="P41" i="10"/>
  <c r="E41" i="10"/>
  <c r="U41" i="10" s="1"/>
  <c r="S40" i="10"/>
  <c r="R40" i="10"/>
  <c r="Q40" i="10"/>
  <c r="P40" i="10"/>
  <c r="E40" i="10"/>
  <c r="S39" i="10"/>
  <c r="R39" i="10"/>
  <c r="Q39" i="10"/>
  <c r="P39" i="10"/>
  <c r="E39" i="10"/>
  <c r="T39" i="10" s="1"/>
  <c r="T38" i="10"/>
  <c r="S38" i="10"/>
  <c r="R38" i="10"/>
  <c r="Q38" i="10"/>
  <c r="P38" i="10"/>
  <c r="E38" i="10"/>
  <c r="U38" i="10" s="1"/>
  <c r="S37" i="10"/>
  <c r="R37" i="10"/>
  <c r="Q37" i="10"/>
  <c r="P37" i="10"/>
  <c r="E37" i="10"/>
  <c r="S36" i="10"/>
  <c r="R36" i="10"/>
  <c r="Q36" i="10"/>
  <c r="P36" i="10"/>
  <c r="E36" i="10"/>
  <c r="U36" i="10" s="1"/>
  <c r="U35" i="10"/>
  <c r="T35" i="10"/>
  <c r="S35" i="10"/>
  <c r="R35" i="10"/>
  <c r="Q35" i="10"/>
  <c r="P35" i="10"/>
  <c r="E35" i="10"/>
  <c r="T34" i="10"/>
  <c r="S34" i="10"/>
  <c r="R34" i="10"/>
  <c r="Q34" i="10"/>
  <c r="P34" i="10"/>
  <c r="E34" i="10"/>
  <c r="U34" i="10" s="1"/>
  <c r="T33" i="10"/>
  <c r="S33" i="10"/>
  <c r="R33" i="10"/>
  <c r="Q33" i="10"/>
  <c r="P33" i="10"/>
  <c r="E33" i="10"/>
  <c r="U33" i="10" s="1"/>
  <c r="S32" i="10"/>
  <c r="R32" i="10"/>
  <c r="Q32" i="10"/>
  <c r="P32" i="10"/>
  <c r="E32" i="10"/>
  <c r="S31" i="10"/>
  <c r="R31" i="10"/>
  <c r="Q31" i="10"/>
  <c r="P31" i="10"/>
  <c r="E31" i="10"/>
  <c r="T31" i="10" s="1"/>
  <c r="T30" i="10"/>
  <c r="S30" i="10"/>
  <c r="R30" i="10"/>
  <c r="Q30" i="10"/>
  <c r="U30" i="10" s="1"/>
  <c r="P30" i="10"/>
  <c r="E30" i="10"/>
  <c r="U29" i="10"/>
  <c r="T29" i="10"/>
  <c r="S29" i="10"/>
  <c r="R29" i="10"/>
  <c r="Q29" i="10"/>
  <c r="P29" i="10"/>
  <c r="E29" i="10"/>
  <c r="S28" i="10"/>
  <c r="R28" i="10"/>
  <c r="Q28" i="10"/>
  <c r="P28" i="10"/>
  <c r="E28" i="10"/>
  <c r="S27" i="10"/>
  <c r="R27" i="10"/>
  <c r="S26" i="10"/>
  <c r="R26" i="10"/>
  <c r="Q26" i="10"/>
  <c r="P26" i="10"/>
  <c r="E26" i="10"/>
  <c r="S25" i="10"/>
  <c r="R25" i="10"/>
  <c r="Q25" i="10"/>
  <c r="P25" i="10"/>
  <c r="E25" i="10"/>
  <c r="U24" i="10"/>
  <c r="S24" i="10"/>
  <c r="R24" i="10"/>
  <c r="Q24" i="10"/>
  <c r="P24" i="10"/>
  <c r="E24" i="10"/>
  <c r="T24" i="10" s="1"/>
  <c r="S23" i="10"/>
  <c r="R23" i="10"/>
  <c r="Q23" i="10"/>
  <c r="P23" i="10"/>
  <c r="E23" i="10"/>
  <c r="U23" i="10" s="1"/>
  <c r="U22" i="10"/>
  <c r="T22" i="10"/>
  <c r="S22" i="10"/>
  <c r="R22" i="10"/>
  <c r="Q22" i="10"/>
  <c r="P22" i="10"/>
  <c r="E22" i="10"/>
  <c r="U21" i="10"/>
  <c r="T21" i="10"/>
  <c r="S21" i="10"/>
  <c r="R21" i="10"/>
  <c r="Q21" i="10"/>
  <c r="P21" i="10"/>
  <c r="E21" i="10"/>
  <c r="S20" i="10"/>
  <c r="R20" i="10"/>
  <c r="Q20" i="10"/>
  <c r="P20" i="10"/>
  <c r="E20" i="10"/>
  <c r="U20" i="10" s="1"/>
  <c r="S19" i="10"/>
  <c r="R19" i="10"/>
  <c r="Q19" i="10"/>
  <c r="P19" i="10"/>
  <c r="E19" i="10"/>
  <c r="U18" i="10"/>
  <c r="S18" i="10"/>
  <c r="R18" i="10"/>
  <c r="Q18" i="10"/>
  <c r="P18" i="10"/>
  <c r="E18" i="10"/>
  <c r="T18" i="10" s="1"/>
  <c r="S17" i="10"/>
  <c r="R17" i="10"/>
  <c r="Q17" i="10"/>
  <c r="P17" i="10"/>
  <c r="E17" i="10"/>
  <c r="S16" i="10"/>
  <c r="R16" i="10"/>
  <c r="Q16" i="10"/>
  <c r="P16" i="10"/>
  <c r="E16" i="10"/>
  <c r="U16" i="10" s="1"/>
  <c r="U15" i="10"/>
  <c r="S15" i="10"/>
  <c r="R15" i="10"/>
  <c r="Q15" i="10"/>
  <c r="P15" i="10"/>
  <c r="E15" i="10"/>
  <c r="T15" i="10" s="1"/>
  <c r="S14" i="10"/>
  <c r="R14" i="10"/>
  <c r="Q14" i="10"/>
  <c r="P14" i="10"/>
  <c r="E14" i="10"/>
  <c r="S13" i="10"/>
  <c r="R13" i="10"/>
  <c r="Q13" i="10"/>
  <c r="P13" i="10"/>
  <c r="E13" i="10"/>
  <c r="S12" i="10"/>
  <c r="R12" i="10"/>
  <c r="Q12" i="10"/>
  <c r="P12" i="10"/>
  <c r="E12" i="10"/>
  <c r="U12" i="10" s="1"/>
  <c r="S11" i="10"/>
  <c r="R11" i="10"/>
  <c r="Q11" i="10"/>
  <c r="P11" i="10"/>
  <c r="E11" i="10"/>
  <c r="S10" i="10"/>
  <c r="R10" i="10"/>
  <c r="Q10" i="10"/>
  <c r="P10" i="10"/>
  <c r="E10" i="10"/>
  <c r="U10" i="10" s="1"/>
  <c r="S9" i="10"/>
  <c r="R9" i="10"/>
  <c r="S63" i="9"/>
  <c r="R63" i="9"/>
  <c r="Q63" i="9"/>
  <c r="P63" i="9"/>
  <c r="E63" i="9"/>
  <c r="U63" i="9" s="1"/>
  <c r="U62" i="9"/>
  <c r="S62" i="9"/>
  <c r="R62" i="9"/>
  <c r="Q62" i="9"/>
  <c r="P62" i="9"/>
  <c r="E62" i="9"/>
  <c r="T62" i="9" s="1"/>
  <c r="S61" i="9"/>
  <c r="R61" i="9"/>
  <c r="S59" i="9"/>
  <c r="R59" i="9"/>
  <c r="Q59" i="9"/>
  <c r="P59" i="9"/>
  <c r="E59" i="9"/>
  <c r="S58" i="9"/>
  <c r="R58" i="9"/>
  <c r="Q58" i="9"/>
  <c r="P58" i="9"/>
  <c r="E58" i="9"/>
  <c r="T57" i="9"/>
  <c r="S57" i="9"/>
  <c r="R57" i="9"/>
  <c r="Q57" i="9"/>
  <c r="P57" i="9"/>
  <c r="E57" i="9"/>
  <c r="U57" i="9" s="1"/>
  <c r="S56" i="9"/>
  <c r="R56" i="9"/>
  <c r="Q56" i="9"/>
  <c r="P56" i="9"/>
  <c r="E56" i="9"/>
  <c r="R55" i="9"/>
  <c r="T54" i="9"/>
  <c r="S54" i="9"/>
  <c r="R54" i="9"/>
  <c r="Q54" i="9"/>
  <c r="P54" i="9"/>
  <c r="E54" i="9"/>
  <c r="U54" i="9" s="1"/>
  <c r="U53" i="9"/>
  <c r="T53" i="9"/>
  <c r="S53" i="9"/>
  <c r="R53" i="9"/>
  <c r="Q53" i="9"/>
  <c r="P53" i="9"/>
  <c r="E53" i="9"/>
  <c r="S52" i="9"/>
  <c r="R52" i="9"/>
  <c r="Q52" i="9"/>
  <c r="P52" i="9"/>
  <c r="E52" i="9"/>
  <c r="S51" i="9"/>
  <c r="R51" i="9"/>
  <c r="Q51" i="9"/>
  <c r="P51" i="9"/>
  <c r="E51" i="9"/>
  <c r="U50" i="9"/>
  <c r="S50" i="9"/>
  <c r="R50" i="9"/>
  <c r="Q50" i="9"/>
  <c r="P50" i="9"/>
  <c r="E50" i="9"/>
  <c r="T50" i="9" s="1"/>
  <c r="S49" i="9"/>
  <c r="R49" i="9"/>
  <c r="Q49" i="9"/>
  <c r="P49" i="9"/>
  <c r="E49" i="9"/>
  <c r="U49" i="9" s="1"/>
  <c r="U48" i="9"/>
  <c r="S48" i="9"/>
  <c r="R48" i="9"/>
  <c r="Q48" i="9"/>
  <c r="P48" i="9"/>
  <c r="E48" i="9"/>
  <c r="T48" i="9" s="1"/>
  <c r="S47" i="9"/>
  <c r="R47" i="9"/>
  <c r="Q47" i="9"/>
  <c r="P47" i="9"/>
  <c r="E47" i="9"/>
  <c r="U46" i="9"/>
  <c r="T46" i="9"/>
  <c r="S46" i="9"/>
  <c r="R46" i="9"/>
  <c r="Q46" i="9"/>
  <c r="P46" i="9"/>
  <c r="E46" i="9"/>
  <c r="S45" i="9"/>
  <c r="R45" i="9"/>
  <c r="Q45" i="9"/>
  <c r="P45" i="9"/>
  <c r="T45" i="9" s="1"/>
  <c r="E45" i="9"/>
  <c r="U45" i="9" s="1"/>
  <c r="S44" i="9"/>
  <c r="R44" i="9"/>
  <c r="Q44" i="9"/>
  <c r="P44" i="9"/>
  <c r="E44" i="9"/>
  <c r="T44" i="9" s="1"/>
  <c r="S43" i="9"/>
  <c r="R43" i="9"/>
  <c r="R42" i="9"/>
  <c r="S41" i="9"/>
  <c r="R41" i="9"/>
  <c r="Q41" i="9"/>
  <c r="P41" i="9"/>
  <c r="E41" i="9"/>
  <c r="U40" i="9"/>
  <c r="S40" i="9"/>
  <c r="R40" i="9"/>
  <c r="Q40" i="9"/>
  <c r="P40" i="9"/>
  <c r="E40" i="9"/>
  <c r="T40" i="9" s="1"/>
  <c r="U39" i="9"/>
  <c r="T39" i="9"/>
  <c r="S39" i="9"/>
  <c r="R39" i="9"/>
  <c r="Q39" i="9"/>
  <c r="P39" i="9"/>
  <c r="E39" i="9"/>
  <c r="T38" i="9"/>
  <c r="S38" i="9"/>
  <c r="R38" i="9"/>
  <c r="Q38" i="9"/>
  <c r="P38" i="9"/>
  <c r="E38" i="9"/>
  <c r="U38" i="9" s="1"/>
  <c r="S37" i="9"/>
  <c r="R37" i="9"/>
  <c r="Q37" i="9"/>
  <c r="P37" i="9"/>
  <c r="E37" i="9"/>
  <c r="U37" i="9" s="1"/>
  <c r="S36" i="9"/>
  <c r="R36" i="9"/>
  <c r="Q36" i="9"/>
  <c r="P36" i="9"/>
  <c r="E36" i="9"/>
  <c r="U35" i="9"/>
  <c r="S35" i="9"/>
  <c r="R35" i="9"/>
  <c r="Q35" i="9"/>
  <c r="P35" i="9"/>
  <c r="E35" i="9"/>
  <c r="T35" i="9" s="1"/>
  <c r="S34" i="9"/>
  <c r="R34" i="9"/>
  <c r="Q34" i="9"/>
  <c r="P34" i="9"/>
  <c r="E34" i="9"/>
  <c r="U34" i="9" s="1"/>
  <c r="S33" i="9"/>
  <c r="R33" i="9"/>
  <c r="Q33" i="9"/>
  <c r="P33" i="9"/>
  <c r="E33" i="9"/>
  <c r="S32" i="9"/>
  <c r="R32" i="9"/>
  <c r="Q32" i="9"/>
  <c r="P32" i="9"/>
  <c r="E32" i="9"/>
  <c r="S31" i="9"/>
  <c r="R31" i="9"/>
  <c r="Q31" i="9"/>
  <c r="P31" i="9"/>
  <c r="E31" i="9"/>
  <c r="S30" i="9"/>
  <c r="R30" i="9"/>
  <c r="Q30" i="9"/>
  <c r="P30" i="9"/>
  <c r="E30" i="9"/>
  <c r="U30" i="9" s="1"/>
  <c r="U29" i="9"/>
  <c r="S29" i="9"/>
  <c r="R29" i="9"/>
  <c r="Q29" i="9"/>
  <c r="P29" i="9"/>
  <c r="E29" i="9"/>
  <c r="T29" i="9" s="1"/>
  <c r="U28" i="9"/>
  <c r="T28" i="9"/>
  <c r="S28" i="9"/>
  <c r="R28" i="9"/>
  <c r="Q28" i="9"/>
  <c r="P28" i="9"/>
  <c r="E28" i="9"/>
  <c r="S27" i="9"/>
  <c r="R27" i="9"/>
  <c r="S26" i="9"/>
  <c r="R26" i="9"/>
  <c r="Q26" i="9"/>
  <c r="P26" i="9"/>
  <c r="E26" i="9"/>
  <c r="T25" i="9"/>
  <c r="S25" i="9"/>
  <c r="R25" i="9"/>
  <c r="Q25" i="9"/>
  <c r="P25" i="9"/>
  <c r="E25" i="9"/>
  <c r="U25" i="9" s="1"/>
  <c r="S24" i="9"/>
  <c r="R24" i="9"/>
  <c r="Q24" i="9"/>
  <c r="P24" i="9"/>
  <c r="E24" i="9"/>
  <c r="U23" i="9"/>
  <c r="S23" i="9"/>
  <c r="R23" i="9"/>
  <c r="Q23" i="9"/>
  <c r="P23" i="9"/>
  <c r="E23" i="9"/>
  <c r="T23" i="9" s="1"/>
  <c r="U22" i="9"/>
  <c r="T22" i="9"/>
  <c r="S22" i="9"/>
  <c r="R22" i="9"/>
  <c r="Q22" i="9"/>
  <c r="P22" i="9"/>
  <c r="E22" i="9"/>
  <c r="S21" i="9"/>
  <c r="R21" i="9"/>
  <c r="Q21" i="9"/>
  <c r="P21" i="9"/>
  <c r="E21" i="9"/>
  <c r="U21" i="9" s="1"/>
  <c r="S20" i="9"/>
  <c r="R20" i="9"/>
  <c r="Q20" i="9"/>
  <c r="P20" i="9"/>
  <c r="E20" i="9"/>
  <c r="U19" i="9"/>
  <c r="S19" i="9"/>
  <c r="R19" i="9"/>
  <c r="Q19" i="9"/>
  <c r="P19" i="9"/>
  <c r="E19" i="9"/>
  <c r="T19" i="9" s="1"/>
  <c r="U18" i="9"/>
  <c r="T18" i="9"/>
  <c r="S18" i="9"/>
  <c r="R18" i="9"/>
  <c r="Q18" i="9"/>
  <c r="P18" i="9"/>
  <c r="E18" i="9"/>
  <c r="T17" i="9"/>
  <c r="S17" i="9"/>
  <c r="R17" i="9"/>
  <c r="Q17" i="9"/>
  <c r="P17" i="9"/>
  <c r="E17" i="9"/>
  <c r="U17" i="9" s="1"/>
  <c r="S16" i="9"/>
  <c r="R16" i="9"/>
  <c r="Q16" i="9"/>
  <c r="P16" i="9"/>
  <c r="E16" i="9"/>
  <c r="U16" i="9" s="1"/>
  <c r="S15" i="9"/>
  <c r="R15" i="9"/>
  <c r="Q15" i="9"/>
  <c r="P15" i="9"/>
  <c r="E15" i="9"/>
  <c r="U14" i="9"/>
  <c r="S14" i="9"/>
  <c r="R14" i="9"/>
  <c r="Q14" i="9"/>
  <c r="P14" i="9"/>
  <c r="E14" i="9"/>
  <c r="T14" i="9" s="1"/>
  <c r="S13" i="9"/>
  <c r="R13" i="9"/>
  <c r="Q13" i="9"/>
  <c r="P13" i="9"/>
  <c r="E13" i="9"/>
  <c r="U13" i="9" s="1"/>
  <c r="S12" i="9"/>
  <c r="R12" i="9"/>
  <c r="Q12" i="9"/>
  <c r="P12" i="9"/>
  <c r="E12" i="9"/>
  <c r="S11" i="9"/>
  <c r="R11" i="9"/>
  <c r="Q11" i="9"/>
  <c r="P11" i="9"/>
  <c r="E11" i="9"/>
  <c r="T11" i="9" s="1"/>
  <c r="S10" i="9"/>
  <c r="R10" i="9"/>
  <c r="Q10" i="9"/>
  <c r="P10" i="9"/>
  <c r="E10" i="9"/>
  <c r="S9" i="9"/>
  <c r="R9" i="9"/>
  <c r="U63" i="8"/>
  <c r="S63" i="8"/>
  <c r="R63" i="8"/>
  <c r="Q63" i="8"/>
  <c r="P63" i="8"/>
  <c r="E63" i="8"/>
  <c r="T63" i="8" s="1"/>
  <c r="T62" i="8"/>
  <c r="S62" i="8"/>
  <c r="R62" i="8"/>
  <c r="Q62" i="8"/>
  <c r="P62" i="8"/>
  <c r="E62" i="8"/>
  <c r="U62" i="8" s="1"/>
  <c r="S61" i="8"/>
  <c r="U59" i="8"/>
  <c r="T59" i="8"/>
  <c r="S59" i="8"/>
  <c r="R59" i="8"/>
  <c r="Q59" i="8"/>
  <c r="P59" i="8"/>
  <c r="E59" i="8"/>
  <c r="U58" i="8"/>
  <c r="T58" i="8"/>
  <c r="S58" i="8"/>
  <c r="R58" i="8"/>
  <c r="Q58" i="8"/>
  <c r="P58" i="8"/>
  <c r="E58" i="8"/>
  <c r="S57" i="8"/>
  <c r="R57" i="8"/>
  <c r="Q57" i="8"/>
  <c r="P57" i="8"/>
  <c r="E57" i="8"/>
  <c r="S56" i="8"/>
  <c r="R56" i="8"/>
  <c r="Q56" i="8"/>
  <c r="P56" i="8"/>
  <c r="E56" i="8"/>
  <c r="S55" i="8"/>
  <c r="R55" i="8"/>
  <c r="S54" i="8"/>
  <c r="R54" i="8"/>
  <c r="Q54" i="8"/>
  <c r="P54" i="8"/>
  <c r="E54" i="8"/>
  <c r="U53" i="8"/>
  <c r="S53" i="8"/>
  <c r="R53" i="8"/>
  <c r="Q53" i="8"/>
  <c r="P53" i="8"/>
  <c r="E53" i="8"/>
  <c r="T53" i="8" s="1"/>
  <c r="T52" i="8"/>
  <c r="S52" i="8"/>
  <c r="R52" i="8"/>
  <c r="Q52" i="8"/>
  <c r="P52" i="8"/>
  <c r="E52" i="8"/>
  <c r="U52" i="8" s="1"/>
  <c r="S51" i="8"/>
  <c r="R51" i="8"/>
  <c r="Q51" i="8"/>
  <c r="P51" i="8"/>
  <c r="E51" i="8"/>
  <c r="S50" i="8"/>
  <c r="R50" i="8"/>
  <c r="Q50" i="8"/>
  <c r="P50" i="8"/>
  <c r="E50" i="8"/>
  <c r="U49" i="8"/>
  <c r="S49" i="8"/>
  <c r="R49" i="8"/>
  <c r="Q49" i="8"/>
  <c r="P49" i="8"/>
  <c r="E49" i="8"/>
  <c r="T49" i="8" s="1"/>
  <c r="U48" i="8"/>
  <c r="T48" i="8"/>
  <c r="S48" i="8"/>
  <c r="R48" i="8"/>
  <c r="Q48" i="8"/>
  <c r="P48" i="8"/>
  <c r="E48" i="8"/>
  <c r="T47" i="8"/>
  <c r="S47" i="8"/>
  <c r="R47" i="8"/>
  <c r="Q47" i="8"/>
  <c r="P47" i="8"/>
  <c r="E47" i="8"/>
  <c r="U47" i="8" s="1"/>
  <c r="U46" i="8"/>
  <c r="T46" i="8"/>
  <c r="S46" i="8"/>
  <c r="R46" i="8"/>
  <c r="Q46" i="8"/>
  <c r="P46" i="8"/>
  <c r="E46" i="8"/>
  <c r="S45" i="8"/>
  <c r="R45" i="8"/>
  <c r="Q45" i="8"/>
  <c r="P45" i="8"/>
  <c r="E45" i="8"/>
  <c r="S44" i="8"/>
  <c r="R44" i="8"/>
  <c r="Q44" i="8"/>
  <c r="P44" i="8"/>
  <c r="E44" i="8"/>
  <c r="S43" i="8"/>
  <c r="R43" i="8"/>
  <c r="S42" i="8"/>
  <c r="R42" i="8"/>
  <c r="S41" i="8"/>
  <c r="R41" i="8"/>
  <c r="Q41" i="8"/>
  <c r="P41" i="8"/>
  <c r="E41" i="8"/>
  <c r="U40" i="8"/>
  <c r="S40" i="8"/>
  <c r="R40" i="8"/>
  <c r="Q40" i="8"/>
  <c r="P40" i="8"/>
  <c r="E40" i="8"/>
  <c r="T40" i="8" s="1"/>
  <c r="S39" i="8"/>
  <c r="R39" i="8"/>
  <c r="Q39" i="8"/>
  <c r="P39" i="8"/>
  <c r="E39" i="8"/>
  <c r="S38" i="8"/>
  <c r="R38" i="8"/>
  <c r="Q38" i="8"/>
  <c r="P38" i="8"/>
  <c r="E38" i="8"/>
  <c r="U37" i="8"/>
  <c r="S37" i="8"/>
  <c r="R37" i="8"/>
  <c r="Q37" i="8"/>
  <c r="P37" i="8"/>
  <c r="E37" i="8"/>
  <c r="T37" i="8" s="1"/>
  <c r="U36" i="8"/>
  <c r="T36" i="8"/>
  <c r="S36" i="8"/>
  <c r="R36" i="8"/>
  <c r="Q36" i="8"/>
  <c r="P36" i="8"/>
  <c r="E36" i="8"/>
  <c r="T35" i="8"/>
  <c r="S35" i="8"/>
  <c r="R35" i="8"/>
  <c r="Q35" i="8"/>
  <c r="P35" i="8"/>
  <c r="E35" i="8"/>
  <c r="U35" i="8" s="1"/>
  <c r="S34" i="8"/>
  <c r="R34" i="8"/>
  <c r="Q34" i="8"/>
  <c r="P34" i="8"/>
  <c r="E34" i="8"/>
  <c r="U34" i="8" s="1"/>
  <c r="S33" i="8"/>
  <c r="R33" i="8"/>
  <c r="Q33" i="8"/>
  <c r="P33" i="8"/>
  <c r="E33" i="8"/>
  <c r="U32" i="8"/>
  <c r="S32" i="8"/>
  <c r="R32" i="8"/>
  <c r="Q32" i="8"/>
  <c r="P32" i="8"/>
  <c r="E32" i="8"/>
  <c r="T32" i="8" s="1"/>
  <c r="U31" i="8"/>
  <c r="T31" i="8"/>
  <c r="S31" i="8"/>
  <c r="R31" i="8"/>
  <c r="Q31" i="8"/>
  <c r="P31" i="8"/>
  <c r="E31" i="8"/>
  <c r="S30" i="8"/>
  <c r="R30" i="8"/>
  <c r="Q30" i="8"/>
  <c r="U30" i="8" s="1"/>
  <c r="P30" i="8"/>
  <c r="T30" i="8" s="1"/>
  <c r="E30" i="8"/>
  <c r="S29" i="8"/>
  <c r="R29" i="8"/>
  <c r="Q29" i="8"/>
  <c r="P29" i="8"/>
  <c r="E29" i="8"/>
  <c r="U29" i="8" s="1"/>
  <c r="U28" i="8"/>
  <c r="T28" i="8"/>
  <c r="S28" i="8"/>
  <c r="R28" i="8"/>
  <c r="Q28" i="8"/>
  <c r="P28" i="8"/>
  <c r="E28" i="8"/>
  <c r="S27" i="8"/>
  <c r="R27" i="8"/>
  <c r="U26" i="8"/>
  <c r="S26" i="8"/>
  <c r="R26" i="8"/>
  <c r="Q26" i="8"/>
  <c r="P26" i="8"/>
  <c r="E26" i="8"/>
  <c r="T26" i="8" s="1"/>
  <c r="U25" i="8"/>
  <c r="T25" i="8"/>
  <c r="S25" i="8"/>
  <c r="R25" i="8"/>
  <c r="Q25" i="8"/>
  <c r="P25" i="8"/>
  <c r="E25" i="8"/>
  <c r="S24" i="8"/>
  <c r="R24" i="8"/>
  <c r="Q24" i="8"/>
  <c r="P24" i="8"/>
  <c r="E24" i="8"/>
  <c r="U24" i="8" s="1"/>
  <c r="S23" i="8"/>
  <c r="R23" i="8"/>
  <c r="Q23" i="8"/>
  <c r="P23" i="8"/>
  <c r="E23" i="8"/>
  <c r="S22" i="8"/>
  <c r="R22" i="8"/>
  <c r="Q22" i="8"/>
  <c r="U22" i="8" s="1"/>
  <c r="P22" i="8"/>
  <c r="T22" i="8" s="1"/>
  <c r="E22" i="8"/>
  <c r="S21" i="8"/>
  <c r="R21" i="8"/>
  <c r="Q21" i="8"/>
  <c r="P21" i="8"/>
  <c r="E21" i="8"/>
  <c r="U21" i="8" s="1"/>
  <c r="S20" i="8"/>
  <c r="R20" i="8"/>
  <c r="Q20" i="8"/>
  <c r="P20" i="8"/>
  <c r="E20" i="8"/>
  <c r="U19" i="8"/>
  <c r="S19" i="8"/>
  <c r="R19" i="8"/>
  <c r="Q19" i="8"/>
  <c r="P19" i="8"/>
  <c r="E19" i="8"/>
  <c r="T19" i="8" s="1"/>
  <c r="S18" i="8"/>
  <c r="R18" i="8"/>
  <c r="Q18" i="8"/>
  <c r="P18" i="8"/>
  <c r="E18" i="8"/>
  <c r="S17" i="8"/>
  <c r="R17" i="8"/>
  <c r="Q17" i="8"/>
  <c r="P17" i="8"/>
  <c r="E17" i="8"/>
  <c r="S16" i="8"/>
  <c r="R16" i="8"/>
  <c r="Q16" i="8"/>
  <c r="P16" i="8"/>
  <c r="E16" i="8"/>
  <c r="T16" i="8" s="1"/>
  <c r="U15" i="8"/>
  <c r="T15" i="8"/>
  <c r="S15" i="8"/>
  <c r="R15" i="8"/>
  <c r="Q15" i="8"/>
  <c r="P15" i="8"/>
  <c r="E15" i="8"/>
  <c r="U14" i="8"/>
  <c r="T14" i="8"/>
  <c r="S14" i="8"/>
  <c r="R14" i="8"/>
  <c r="Q14" i="8"/>
  <c r="P14" i="8"/>
  <c r="E14" i="8"/>
  <c r="S13" i="8"/>
  <c r="R13" i="8"/>
  <c r="Q13" i="8"/>
  <c r="P13" i="8"/>
  <c r="E13" i="8"/>
  <c r="S12" i="8"/>
  <c r="R12" i="8"/>
  <c r="Q12" i="8"/>
  <c r="P12" i="8"/>
  <c r="E12" i="8"/>
  <c r="U11" i="8"/>
  <c r="S11" i="8"/>
  <c r="R11" i="8"/>
  <c r="Q11" i="8"/>
  <c r="P11" i="8"/>
  <c r="E11" i="8"/>
  <c r="T11" i="8" s="1"/>
  <c r="T10" i="8"/>
  <c r="S10" i="8"/>
  <c r="R10" i="8"/>
  <c r="Q10" i="8"/>
  <c r="P10" i="8"/>
  <c r="E10" i="8"/>
  <c r="U10" i="8" s="1"/>
  <c r="S9" i="8"/>
  <c r="S8" i="8"/>
  <c r="S63" i="7"/>
  <c r="R63" i="7"/>
  <c r="Q63" i="7"/>
  <c r="P63" i="7"/>
  <c r="E63" i="7"/>
  <c r="U62" i="7"/>
  <c r="T62" i="7"/>
  <c r="S62" i="7"/>
  <c r="R62" i="7"/>
  <c r="Q62" i="7"/>
  <c r="Q61" i="7" s="1"/>
  <c r="P62" i="7"/>
  <c r="E62" i="7"/>
  <c r="S61" i="7"/>
  <c r="R61" i="7"/>
  <c r="U59" i="7"/>
  <c r="T59" i="7"/>
  <c r="S59" i="7"/>
  <c r="R59" i="7"/>
  <c r="Q59" i="7"/>
  <c r="P59" i="7"/>
  <c r="E59" i="7"/>
  <c r="S58" i="7"/>
  <c r="R58" i="7"/>
  <c r="Q58" i="7"/>
  <c r="P58" i="7"/>
  <c r="E58" i="7"/>
  <c r="U58" i="7" s="1"/>
  <c r="S57" i="7"/>
  <c r="R57" i="7"/>
  <c r="Q57" i="7"/>
  <c r="P57" i="7"/>
  <c r="E57" i="7"/>
  <c r="U56" i="7"/>
  <c r="S56" i="7"/>
  <c r="R56" i="7"/>
  <c r="Q56" i="7"/>
  <c r="P56" i="7"/>
  <c r="E56" i="7"/>
  <c r="S55" i="7"/>
  <c r="R55" i="7"/>
  <c r="T54" i="7"/>
  <c r="S54" i="7"/>
  <c r="R54" i="7"/>
  <c r="Q54" i="7"/>
  <c r="P54" i="7"/>
  <c r="E54" i="7"/>
  <c r="U54" i="7" s="1"/>
  <c r="S53" i="7"/>
  <c r="R53" i="7"/>
  <c r="Q53" i="7"/>
  <c r="P53" i="7"/>
  <c r="E53" i="7"/>
  <c r="U53" i="7" s="1"/>
  <c r="S52" i="7"/>
  <c r="R52" i="7"/>
  <c r="Q52" i="7"/>
  <c r="P52" i="7"/>
  <c r="E52" i="7"/>
  <c r="U51" i="7"/>
  <c r="S51" i="7"/>
  <c r="R51" i="7"/>
  <c r="Q51" i="7"/>
  <c r="P51" i="7"/>
  <c r="E51" i="7"/>
  <c r="T51" i="7" s="1"/>
  <c r="S50" i="7"/>
  <c r="R50" i="7"/>
  <c r="Q50" i="7"/>
  <c r="P50" i="7"/>
  <c r="E50" i="7"/>
  <c r="S49" i="7"/>
  <c r="R49" i="7"/>
  <c r="Q49" i="7"/>
  <c r="P49" i="7"/>
  <c r="E49" i="7"/>
  <c r="U49" i="7" s="1"/>
  <c r="U48" i="7"/>
  <c r="S48" i="7"/>
  <c r="R48" i="7"/>
  <c r="Q48" i="7"/>
  <c r="P48" i="7"/>
  <c r="E48" i="7"/>
  <c r="T48" i="7" s="1"/>
  <c r="T47" i="7"/>
  <c r="S47" i="7"/>
  <c r="R47" i="7"/>
  <c r="Q47" i="7"/>
  <c r="P47" i="7"/>
  <c r="E47" i="7"/>
  <c r="U47" i="7" s="1"/>
  <c r="U46" i="7"/>
  <c r="T46" i="7"/>
  <c r="S46" i="7"/>
  <c r="R46" i="7"/>
  <c r="Q46" i="7"/>
  <c r="P46" i="7"/>
  <c r="E46" i="7"/>
  <c r="S45" i="7"/>
  <c r="R45" i="7"/>
  <c r="Q45" i="7"/>
  <c r="P45" i="7"/>
  <c r="E45" i="7"/>
  <c r="T45" i="7" s="1"/>
  <c r="S44" i="7"/>
  <c r="R44" i="7"/>
  <c r="Q44" i="7"/>
  <c r="P44" i="7"/>
  <c r="E44" i="7"/>
  <c r="S43" i="7"/>
  <c r="R43" i="7"/>
  <c r="S42" i="7"/>
  <c r="R42" i="7"/>
  <c r="S41" i="7"/>
  <c r="R41" i="7"/>
  <c r="Q41" i="7"/>
  <c r="P41" i="7"/>
  <c r="E41" i="7"/>
  <c r="T41" i="7" s="1"/>
  <c r="U40" i="7"/>
  <c r="T40" i="7"/>
  <c r="S40" i="7"/>
  <c r="R40" i="7"/>
  <c r="Q40" i="7"/>
  <c r="P40" i="7"/>
  <c r="E40" i="7"/>
  <c r="S39" i="7"/>
  <c r="R39" i="7"/>
  <c r="Q39" i="7"/>
  <c r="P39" i="7"/>
  <c r="E39" i="7"/>
  <c r="U39" i="7" s="1"/>
  <c r="U38" i="7"/>
  <c r="T38" i="7"/>
  <c r="S38" i="7"/>
  <c r="R38" i="7"/>
  <c r="Q38" i="7"/>
  <c r="P38" i="7"/>
  <c r="E38" i="7"/>
  <c r="S37" i="7"/>
  <c r="R37" i="7"/>
  <c r="Q37" i="7"/>
  <c r="P37" i="7"/>
  <c r="E37" i="7"/>
  <c r="S36" i="7"/>
  <c r="R36" i="7"/>
  <c r="Q36" i="7"/>
  <c r="P36" i="7"/>
  <c r="E36" i="7"/>
  <c r="T35" i="7"/>
  <c r="S35" i="7"/>
  <c r="R35" i="7"/>
  <c r="Q35" i="7"/>
  <c r="P35" i="7"/>
  <c r="E35" i="7"/>
  <c r="U35" i="7" s="1"/>
  <c r="S34" i="7"/>
  <c r="R34" i="7"/>
  <c r="Q34" i="7"/>
  <c r="P34" i="7"/>
  <c r="E34" i="7"/>
  <c r="S33" i="7"/>
  <c r="R33" i="7"/>
  <c r="Q33" i="7"/>
  <c r="P33" i="7"/>
  <c r="E33" i="7"/>
  <c r="S32" i="7"/>
  <c r="R32" i="7"/>
  <c r="Q32" i="7"/>
  <c r="P32" i="7"/>
  <c r="E32" i="7"/>
  <c r="U32" i="7" s="1"/>
  <c r="U31" i="7"/>
  <c r="S31" i="7"/>
  <c r="R31" i="7"/>
  <c r="Q31" i="7"/>
  <c r="P31" i="7"/>
  <c r="E31" i="7"/>
  <c r="T31" i="7" s="1"/>
  <c r="S30" i="7"/>
  <c r="R30" i="7"/>
  <c r="Q30" i="7"/>
  <c r="U30" i="7" s="1"/>
  <c r="P30" i="7"/>
  <c r="T30" i="7" s="1"/>
  <c r="E30" i="7"/>
  <c r="S29" i="7"/>
  <c r="R29" i="7"/>
  <c r="Q29" i="7"/>
  <c r="P29" i="7"/>
  <c r="E29" i="7"/>
  <c r="S28" i="7"/>
  <c r="R28" i="7"/>
  <c r="Q28" i="7"/>
  <c r="P28" i="7"/>
  <c r="E28" i="7"/>
  <c r="S27" i="7"/>
  <c r="R27" i="7"/>
  <c r="S26" i="7"/>
  <c r="R26" i="7"/>
  <c r="Q26" i="7"/>
  <c r="P26" i="7"/>
  <c r="E26" i="7"/>
  <c r="S25" i="7"/>
  <c r="R25" i="7"/>
  <c r="Q25" i="7"/>
  <c r="P25" i="7"/>
  <c r="E25" i="7"/>
  <c r="U24" i="7"/>
  <c r="S24" i="7"/>
  <c r="R24" i="7"/>
  <c r="Q24" i="7"/>
  <c r="P24" i="7"/>
  <c r="E24" i="7"/>
  <c r="T24" i="7" s="1"/>
  <c r="T23" i="7"/>
  <c r="S23" i="7"/>
  <c r="R23" i="7"/>
  <c r="Q23" i="7"/>
  <c r="P23" i="7"/>
  <c r="E23" i="7"/>
  <c r="S22" i="7"/>
  <c r="R22" i="7"/>
  <c r="Q22" i="7"/>
  <c r="P22" i="7"/>
  <c r="E22" i="7"/>
  <c r="S21" i="7"/>
  <c r="R21" i="7"/>
  <c r="Q21" i="7"/>
  <c r="P21" i="7"/>
  <c r="E21" i="7"/>
  <c r="U20" i="7"/>
  <c r="S20" i="7"/>
  <c r="R20" i="7"/>
  <c r="Q20" i="7"/>
  <c r="P20" i="7"/>
  <c r="E20" i="7"/>
  <c r="T20" i="7" s="1"/>
  <c r="S19" i="7"/>
  <c r="R19" i="7"/>
  <c r="Q19" i="7"/>
  <c r="P19" i="7"/>
  <c r="E19" i="7"/>
  <c r="U19" i="7" s="1"/>
  <c r="S18" i="7"/>
  <c r="R18" i="7"/>
  <c r="Q18" i="7"/>
  <c r="P18" i="7"/>
  <c r="E18" i="7"/>
  <c r="S17" i="7"/>
  <c r="R17" i="7"/>
  <c r="Q17" i="7"/>
  <c r="P17" i="7"/>
  <c r="E17" i="7"/>
  <c r="T16" i="7"/>
  <c r="S16" i="7"/>
  <c r="R16" i="7"/>
  <c r="Q16" i="7"/>
  <c r="P16" i="7"/>
  <c r="E16" i="7"/>
  <c r="U16" i="7" s="1"/>
  <c r="U15" i="7"/>
  <c r="T15" i="7"/>
  <c r="S15" i="7"/>
  <c r="R15" i="7"/>
  <c r="Q15" i="7"/>
  <c r="P15" i="7"/>
  <c r="E15" i="7"/>
  <c r="U14" i="7"/>
  <c r="T14" i="7"/>
  <c r="S14" i="7"/>
  <c r="R14" i="7"/>
  <c r="Q14" i="7"/>
  <c r="P14" i="7"/>
  <c r="E14" i="7"/>
  <c r="S13" i="7"/>
  <c r="R13" i="7"/>
  <c r="Q13" i="7"/>
  <c r="P13" i="7"/>
  <c r="E13" i="7"/>
  <c r="U12" i="7"/>
  <c r="S12" i="7"/>
  <c r="R12" i="7"/>
  <c r="Q12" i="7"/>
  <c r="P12" i="7"/>
  <c r="E12" i="7"/>
  <c r="T12" i="7" s="1"/>
  <c r="S11" i="7"/>
  <c r="R11" i="7"/>
  <c r="Q11" i="7"/>
  <c r="P11" i="7"/>
  <c r="E11" i="7"/>
  <c r="S10" i="7"/>
  <c r="R10" i="7"/>
  <c r="Q10" i="7"/>
  <c r="P10" i="7"/>
  <c r="E10" i="7"/>
  <c r="T10" i="7" s="1"/>
  <c r="S63" i="6"/>
  <c r="R63" i="6"/>
  <c r="Q63" i="6"/>
  <c r="P63" i="6"/>
  <c r="E63" i="6"/>
  <c r="U63" i="6" s="1"/>
  <c r="U62" i="6"/>
  <c r="S62" i="6"/>
  <c r="R62" i="6"/>
  <c r="Q62" i="6"/>
  <c r="P62" i="6"/>
  <c r="E62" i="6"/>
  <c r="S61" i="6"/>
  <c r="R61" i="6"/>
  <c r="S59" i="6"/>
  <c r="R59" i="6"/>
  <c r="Q59" i="6"/>
  <c r="P59" i="6"/>
  <c r="E59" i="6"/>
  <c r="T59" i="6" s="1"/>
  <c r="U58" i="6"/>
  <c r="T58" i="6"/>
  <c r="S58" i="6"/>
  <c r="R58" i="6"/>
  <c r="Q58" i="6"/>
  <c r="P58" i="6"/>
  <c r="E58" i="6"/>
  <c r="U57" i="6"/>
  <c r="T57" i="6"/>
  <c r="S57" i="6"/>
  <c r="R57" i="6"/>
  <c r="Q57" i="6"/>
  <c r="P57" i="6"/>
  <c r="E57" i="6"/>
  <c r="S56" i="6"/>
  <c r="R56" i="6"/>
  <c r="Q56" i="6"/>
  <c r="P56" i="6"/>
  <c r="E56" i="6"/>
  <c r="S55" i="6"/>
  <c r="R55" i="6"/>
  <c r="S54" i="6"/>
  <c r="R54" i="6"/>
  <c r="Q54" i="6"/>
  <c r="P54" i="6"/>
  <c r="E54" i="6"/>
  <c r="S53" i="6"/>
  <c r="R53" i="6"/>
  <c r="Q53" i="6"/>
  <c r="P53" i="6"/>
  <c r="E53" i="6"/>
  <c r="U52" i="6"/>
  <c r="S52" i="6"/>
  <c r="R52" i="6"/>
  <c r="Q52" i="6"/>
  <c r="P52" i="6"/>
  <c r="E52" i="6"/>
  <c r="T52" i="6" s="1"/>
  <c r="U51" i="6"/>
  <c r="T51" i="6"/>
  <c r="S51" i="6"/>
  <c r="R51" i="6"/>
  <c r="Q51" i="6"/>
  <c r="P51" i="6"/>
  <c r="E51" i="6"/>
  <c r="U50" i="6"/>
  <c r="T50" i="6"/>
  <c r="S50" i="6"/>
  <c r="R50" i="6"/>
  <c r="Q50" i="6"/>
  <c r="P50" i="6"/>
  <c r="E50" i="6"/>
  <c r="T49" i="6"/>
  <c r="S49" i="6"/>
  <c r="R49" i="6"/>
  <c r="Q49" i="6"/>
  <c r="P49" i="6"/>
  <c r="E49" i="6"/>
  <c r="U49" i="6" s="1"/>
  <c r="T48" i="6"/>
  <c r="S48" i="6"/>
  <c r="R48" i="6"/>
  <c r="Q48" i="6"/>
  <c r="P48" i="6"/>
  <c r="E48" i="6"/>
  <c r="U48" i="6" s="1"/>
  <c r="S47" i="6"/>
  <c r="R47" i="6"/>
  <c r="Q47" i="6"/>
  <c r="P47" i="6"/>
  <c r="E47" i="6"/>
  <c r="U46" i="6"/>
  <c r="S46" i="6"/>
  <c r="R46" i="6"/>
  <c r="Q46" i="6"/>
  <c r="P46" i="6"/>
  <c r="E46" i="6"/>
  <c r="T46" i="6" s="1"/>
  <c r="U45" i="6"/>
  <c r="T45" i="6"/>
  <c r="S45" i="6"/>
  <c r="R45" i="6"/>
  <c r="Q45" i="6"/>
  <c r="P45" i="6"/>
  <c r="E45" i="6"/>
  <c r="S44" i="6"/>
  <c r="R44" i="6"/>
  <c r="Q44" i="6"/>
  <c r="P44" i="6"/>
  <c r="E44" i="6"/>
  <c r="U44" i="6" s="1"/>
  <c r="S43" i="6"/>
  <c r="R43" i="6"/>
  <c r="S42" i="6"/>
  <c r="S41" i="6"/>
  <c r="R41" i="6"/>
  <c r="Q41" i="6"/>
  <c r="P41" i="6"/>
  <c r="E41" i="6"/>
  <c r="U40" i="6"/>
  <c r="T40" i="6"/>
  <c r="S40" i="6"/>
  <c r="R40" i="6"/>
  <c r="Q40" i="6"/>
  <c r="P40" i="6"/>
  <c r="E40" i="6"/>
  <c r="S39" i="6"/>
  <c r="R39" i="6"/>
  <c r="Q39" i="6"/>
  <c r="P39" i="6"/>
  <c r="E39" i="6"/>
  <c r="T39" i="6" s="1"/>
  <c r="T38" i="6"/>
  <c r="S38" i="6"/>
  <c r="R38" i="6"/>
  <c r="Q38" i="6"/>
  <c r="P38" i="6"/>
  <c r="E38" i="6"/>
  <c r="U38" i="6" s="1"/>
  <c r="S37" i="6"/>
  <c r="R37" i="6"/>
  <c r="Q37" i="6"/>
  <c r="P37" i="6"/>
  <c r="E37" i="6"/>
  <c r="T37" i="6" s="1"/>
  <c r="S36" i="6"/>
  <c r="R36" i="6"/>
  <c r="Q36" i="6"/>
  <c r="P36" i="6"/>
  <c r="E36" i="6"/>
  <c r="S35" i="6"/>
  <c r="R35" i="6"/>
  <c r="Q35" i="6"/>
  <c r="P35" i="6"/>
  <c r="E35" i="6"/>
  <c r="T34" i="6"/>
  <c r="S34" i="6"/>
  <c r="R34" i="6"/>
  <c r="Q34" i="6"/>
  <c r="P34" i="6"/>
  <c r="E34" i="6"/>
  <c r="U34" i="6" s="1"/>
  <c r="S33" i="6"/>
  <c r="R33" i="6"/>
  <c r="Q33" i="6"/>
  <c r="P33" i="6"/>
  <c r="E33" i="6"/>
  <c r="S32" i="6"/>
  <c r="R32" i="6"/>
  <c r="Q32" i="6"/>
  <c r="P32" i="6"/>
  <c r="E32" i="6"/>
  <c r="U31" i="6"/>
  <c r="S31" i="6"/>
  <c r="R31" i="6"/>
  <c r="Q31" i="6"/>
  <c r="P31" i="6"/>
  <c r="E31" i="6"/>
  <c r="T31" i="6" s="1"/>
  <c r="S30" i="6"/>
  <c r="R30" i="6"/>
  <c r="Q30" i="6"/>
  <c r="P30" i="6"/>
  <c r="E30" i="6"/>
  <c r="T30" i="6" s="1"/>
  <c r="S29" i="6"/>
  <c r="R29" i="6"/>
  <c r="Q29" i="6"/>
  <c r="P29" i="6"/>
  <c r="E29" i="6"/>
  <c r="S28" i="6"/>
  <c r="R28" i="6"/>
  <c r="Q28" i="6"/>
  <c r="P28" i="6"/>
  <c r="E28" i="6"/>
  <c r="T28" i="6" s="1"/>
  <c r="S27" i="6"/>
  <c r="R27" i="6"/>
  <c r="S26" i="6"/>
  <c r="R26" i="6"/>
  <c r="Q26" i="6"/>
  <c r="P26" i="6"/>
  <c r="E26" i="6"/>
  <c r="U26" i="6" s="1"/>
  <c r="S25" i="6"/>
  <c r="R25" i="6"/>
  <c r="Q25" i="6"/>
  <c r="P25" i="6"/>
  <c r="E25" i="6"/>
  <c r="S24" i="6"/>
  <c r="R24" i="6"/>
  <c r="Q24" i="6"/>
  <c r="P24" i="6"/>
  <c r="E24" i="6"/>
  <c r="U23" i="6"/>
  <c r="S23" i="6"/>
  <c r="R23" i="6"/>
  <c r="Q23" i="6"/>
  <c r="P23" i="6"/>
  <c r="E23" i="6"/>
  <c r="T23" i="6" s="1"/>
  <c r="U22" i="6"/>
  <c r="T22" i="6"/>
  <c r="S22" i="6"/>
  <c r="R22" i="6"/>
  <c r="Q22" i="6"/>
  <c r="P22" i="6"/>
  <c r="E22" i="6"/>
  <c r="U21" i="6"/>
  <c r="T21" i="6"/>
  <c r="S21" i="6"/>
  <c r="R21" i="6"/>
  <c r="Q21" i="6"/>
  <c r="P21" i="6"/>
  <c r="E21" i="6"/>
  <c r="S20" i="6"/>
  <c r="R20" i="6"/>
  <c r="Q20" i="6"/>
  <c r="P20" i="6"/>
  <c r="E20" i="6"/>
  <c r="S19" i="6"/>
  <c r="R19" i="6"/>
  <c r="Q19" i="6"/>
  <c r="P19" i="6"/>
  <c r="E19" i="6"/>
  <c r="S18" i="6"/>
  <c r="R18" i="6"/>
  <c r="Q18" i="6"/>
  <c r="P18" i="6"/>
  <c r="E18" i="6"/>
  <c r="S17" i="6"/>
  <c r="R17" i="6"/>
  <c r="Q17" i="6"/>
  <c r="P17" i="6"/>
  <c r="E17" i="6"/>
  <c r="S16" i="6"/>
  <c r="R16" i="6"/>
  <c r="Q16" i="6"/>
  <c r="P16" i="6"/>
  <c r="E16" i="6"/>
  <c r="S15" i="6"/>
  <c r="R15" i="6"/>
  <c r="Q15" i="6"/>
  <c r="P15" i="6"/>
  <c r="E15" i="6"/>
  <c r="S14" i="6"/>
  <c r="R14" i="6"/>
  <c r="Q14" i="6"/>
  <c r="P14" i="6"/>
  <c r="E14" i="6"/>
  <c r="S13" i="6"/>
  <c r="R13" i="6"/>
  <c r="Q13" i="6"/>
  <c r="U13" i="6" s="1"/>
  <c r="P13" i="6"/>
  <c r="T13" i="6" s="1"/>
  <c r="E13" i="6"/>
  <c r="S12" i="6"/>
  <c r="R12" i="6"/>
  <c r="Q12" i="6"/>
  <c r="P12" i="6"/>
  <c r="E12" i="6"/>
  <c r="T12" i="6" s="1"/>
  <c r="U11" i="6"/>
  <c r="S11" i="6"/>
  <c r="R11" i="6"/>
  <c r="Q11" i="6"/>
  <c r="P11" i="6"/>
  <c r="E11" i="6"/>
  <c r="T11" i="6" s="1"/>
  <c r="U10" i="6"/>
  <c r="S10" i="6"/>
  <c r="R10" i="6"/>
  <c r="Q10" i="6"/>
  <c r="P10" i="6"/>
  <c r="E10" i="6"/>
  <c r="S8" i="6"/>
  <c r="S63" i="5"/>
  <c r="R63" i="5"/>
  <c r="Q63" i="5"/>
  <c r="P63" i="5"/>
  <c r="E63" i="5"/>
  <c r="U62" i="5"/>
  <c r="T62" i="5"/>
  <c r="S62" i="5"/>
  <c r="R62" i="5"/>
  <c r="Q62" i="5"/>
  <c r="P62" i="5"/>
  <c r="P61" i="5" s="1"/>
  <c r="E62" i="5"/>
  <c r="R61" i="5"/>
  <c r="T59" i="5"/>
  <c r="S59" i="5"/>
  <c r="R59" i="5"/>
  <c r="Q59" i="5"/>
  <c r="P59" i="5"/>
  <c r="E59" i="5"/>
  <c r="U59" i="5" s="1"/>
  <c r="S58" i="5"/>
  <c r="R58" i="5"/>
  <c r="Q58" i="5"/>
  <c r="P58" i="5"/>
  <c r="E58" i="5"/>
  <c r="U57" i="5"/>
  <c r="S57" i="5"/>
  <c r="R57" i="5"/>
  <c r="Q57" i="5"/>
  <c r="P57" i="5"/>
  <c r="E57" i="5"/>
  <c r="T57" i="5" s="1"/>
  <c r="U56" i="5"/>
  <c r="T56" i="5"/>
  <c r="S56" i="5"/>
  <c r="R56" i="5"/>
  <c r="Q56" i="5"/>
  <c r="P56" i="5"/>
  <c r="E56" i="5"/>
  <c r="S55" i="5"/>
  <c r="R55" i="5"/>
  <c r="U54" i="5"/>
  <c r="S54" i="5"/>
  <c r="R54" i="5"/>
  <c r="Q54" i="5"/>
  <c r="P54" i="5"/>
  <c r="E54" i="5"/>
  <c r="T54" i="5" s="1"/>
  <c r="U53" i="5"/>
  <c r="T53" i="5"/>
  <c r="S53" i="5"/>
  <c r="R53" i="5"/>
  <c r="Q53" i="5"/>
  <c r="P53" i="5"/>
  <c r="E53" i="5"/>
  <c r="T52" i="5"/>
  <c r="S52" i="5"/>
  <c r="R52" i="5"/>
  <c r="Q52" i="5"/>
  <c r="P52" i="5"/>
  <c r="E52" i="5"/>
  <c r="U52" i="5" s="1"/>
  <c r="U51" i="5"/>
  <c r="T51" i="5"/>
  <c r="S51" i="5"/>
  <c r="R51" i="5"/>
  <c r="Q51" i="5"/>
  <c r="P51" i="5"/>
  <c r="E51" i="5"/>
  <c r="S50" i="5"/>
  <c r="R50" i="5"/>
  <c r="Q50" i="5"/>
  <c r="P50" i="5"/>
  <c r="E50" i="5"/>
  <c r="S49" i="5"/>
  <c r="R49" i="5"/>
  <c r="Q49" i="5"/>
  <c r="P49" i="5"/>
  <c r="E49" i="5"/>
  <c r="T49" i="5" s="1"/>
  <c r="S48" i="5"/>
  <c r="R48" i="5"/>
  <c r="Q48" i="5"/>
  <c r="P48" i="5"/>
  <c r="E48" i="5"/>
  <c r="T48" i="5" s="1"/>
  <c r="U47" i="5"/>
  <c r="T47" i="5"/>
  <c r="S47" i="5"/>
  <c r="R47" i="5"/>
  <c r="Q47" i="5"/>
  <c r="P47" i="5"/>
  <c r="E47" i="5"/>
  <c r="U46" i="5"/>
  <c r="T46" i="5"/>
  <c r="S46" i="5"/>
  <c r="R46" i="5"/>
  <c r="Q46" i="5"/>
  <c r="P46" i="5"/>
  <c r="E46" i="5"/>
  <c r="S45" i="5"/>
  <c r="R45" i="5"/>
  <c r="Q45" i="5"/>
  <c r="P45" i="5"/>
  <c r="E45" i="5"/>
  <c r="S44" i="5"/>
  <c r="R44" i="5"/>
  <c r="Q44" i="5"/>
  <c r="P44" i="5"/>
  <c r="E44" i="5"/>
  <c r="S43" i="5"/>
  <c r="R43" i="5"/>
  <c r="S42" i="5"/>
  <c r="R42" i="5"/>
  <c r="U41" i="5"/>
  <c r="T41" i="5"/>
  <c r="S41" i="5"/>
  <c r="R41" i="5"/>
  <c r="Q41" i="5"/>
  <c r="P41" i="5"/>
  <c r="E41" i="5"/>
  <c r="S40" i="5"/>
  <c r="R40" i="5"/>
  <c r="Q40" i="5"/>
  <c r="P40" i="5"/>
  <c r="E40" i="5"/>
  <c r="S39" i="5"/>
  <c r="R39" i="5"/>
  <c r="Q39" i="5"/>
  <c r="P39" i="5"/>
  <c r="E39" i="5"/>
  <c r="T39" i="5" s="1"/>
  <c r="U38" i="5"/>
  <c r="T38" i="5"/>
  <c r="S38" i="5"/>
  <c r="R38" i="5"/>
  <c r="Q38" i="5"/>
  <c r="P38" i="5"/>
  <c r="E38" i="5"/>
  <c r="U37" i="5"/>
  <c r="T37" i="5"/>
  <c r="S37" i="5"/>
  <c r="R37" i="5"/>
  <c r="Q37" i="5"/>
  <c r="P37" i="5"/>
  <c r="E37" i="5"/>
  <c r="S36" i="5"/>
  <c r="R36" i="5"/>
  <c r="Q36" i="5"/>
  <c r="P36" i="5"/>
  <c r="E36" i="5"/>
  <c r="S35" i="5"/>
  <c r="R35" i="5"/>
  <c r="Q35" i="5"/>
  <c r="P35" i="5"/>
  <c r="E35" i="5"/>
  <c r="T35" i="5" s="1"/>
  <c r="U34" i="5"/>
  <c r="S34" i="5"/>
  <c r="R34" i="5"/>
  <c r="Q34" i="5"/>
  <c r="P34" i="5"/>
  <c r="E34" i="5"/>
  <c r="T34" i="5" s="1"/>
  <c r="T33" i="5"/>
  <c r="S33" i="5"/>
  <c r="R33" i="5"/>
  <c r="Q33" i="5"/>
  <c r="P33" i="5"/>
  <c r="E33" i="5"/>
  <c r="U33" i="5" s="1"/>
  <c r="T32" i="5"/>
  <c r="S32" i="5"/>
  <c r="R32" i="5"/>
  <c r="Q32" i="5"/>
  <c r="P32" i="5"/>
  <c r="E32" i="5"/>
  <c r="S31" i="5"/>
  <c r="R31" i="5"/>
  <c r="Q31" i="5"/>
  <c r="P31" i="5"/>
  <c r="E31" i="5"/>
  <c r="S30" i="5"/>
  <c r="R30" i="5"/>
  <c r="Q30" i="5"/>
  <c r="P30" i="5"/>
  <c r="E30" i="5"/>
  <c r="U29" i="5"/>
  <c r="T29" i="5"/>
  <c r="S29" i="5"/>
  <c r="R29" i="5"/>
  <c r="Q29" i="5"/>
  <c r="P29" i="5"/>
  <c r="E29" i="5"/>
  <c r="S28" i="5"/>
  <c r="R28" i="5"/>
  <c r="Q28" i="5"/>
  <c r="P28" i="5"/>
  <c r="E28" i="5"/>
  <c r="S27" i="5"/>
  <c r="R27" i="5"/>
  <c r="S26" i="5"/>
  <c r="R26" i="5"/>
  <c r="Q26" i="5"/>
  <c r="P26" i="5"/>
  <c r="E26" i="5"/>
  <c r="S25" i="5"/>
  <c r="R25" i="5"/>
  <c r="Q25" i="5"/>
  <c r="P25" i="5"/>
  <c r="E25" i="5"/>
  <c r="U24" i="5"/>
  <c r="S24" i="5"/>
  <c r="R24" i="5"/>
  <c r="Q24" i="5"/>
  <c r="P24" i="5"/>
  <c r="E24" i="5"/>
  <c r="T24" i="5" s="1"/>
  <c r="T23" i="5"/>
  <c r="S23" i="5"/>
  <c r="R23" i="5"/>
  <c r="Q23" i="5"/>
  <c r="P23" i="5"/>
  <c r="E23" i="5"/>
  <c r="U23" i="5" s="1"/>
  <c r="U22" i="5"/>
  <c r="S22" i="5"/>
  <c r="R22" i="5"/>
  <c r="Q22" i="5"/>
  <c r="P22" i="5"/>
  <c r="E22" i="5"/>
  <c r="T22" i="5" s="1"/>
  <c r="S21" i="5"/>
  <c r="R21" i="5"/>
  <c r="Q21" i="5"/>
  <c r="P21" i="5"/>
  <c r="E21" i="5"/>
  <c r="S20" i="5"/>
  <c r="R20" i="5"/>
  <c r="Q20" i="5"/>
  <c r="P20" i="5"/>
  <c r="E20" i="5"/>
  <c r="T20" i="5" s="1"/>
  <c r="S19" i="5"/>
  <c r="R19" i="5"/>
  <c r="Q19" i="5"/>
  <c r="P19" i="5"/>
  <c r="E19" i="5"/>
  <c r="U18" i="5"/>
  <c r="T18" i="5"/>
  <c r="S18" i="5"/>
  <c r="R18" i="5"/>
  <c r="Q18" i="5"/>
  <c r="P18" i="5"/>
  <c r="E18" i="5"/>
  <c r="S17" i="5"/>
  <c r="R17" i="5"/>
  <c r="Q17" i="5"/>
  <c r="P17" i="5"/>
  <c r="E17" i="5"/>
  <c r="S16" i="5"/>
  <c r="R16" i="5"/>
  <c r="Q16" i="5"/>
  <c r="P16" i="5"/>
  <c r="E16" i="5"/>
  <c r="U16" i="5" s="1"/>
  <c r="U15" i="5"/>
  <c r="S15" i="5"/>
  <c r="R15" i="5"/>
  <c r="Q15" i="5"/>
  <c r="P15" i="5"/>
  <c r="E15" i="5"/>
  <c r="T15" i="5" s="1"/>
  <c r="T14" i="5"/>
  <c r="S14" i="5"/>
  <c r="R14" i="5"/>
  <c r="Q14" i="5"/>
  <c r="P14" i="5"/>
  <c r="E14" i="5"/>
  <c r="U14" i="5" s="1"/>
  <c r="T13" i="5"/>
  <c r="S13" i="5"/>
  <c r="R13" i="5"/>
  <c r="Q13" i="5"/>
  <c r="U13" i="5" s="1"/>
  <c r="P13" i="5"/>
  <c r="E13" i="5"/>
  <c r="S12" i="5"/>
  <c r="R12" i="5"/>
  <c r="Q12" i="5"/>
  <c r="U12" i="5" s="1"/>
  <c r="P12" i="5"/>
  <c r="T12" i="5" s="1"/>
  <c r="E12" i="5"/>
  <c r="S11" i="5"/>
  <c r="R11" i="5"/>
  <c r="Q11" i="5"/>
  <c r="P11" i="5"/>
  <c r="E11" i="5"/>
  <c r="S10" i="5"/>
  <c r="R10" i="5"/>
  <c r="Q10" i="5"/>
  <c r="P10" i="5"/>
  <c r="E10" i="5"/>
  <c r="S9" i="5"/>
  <c r="R9" i="5"/>
  <c r="S8" i="5"/>
  <c r="S63" i="4"/>
  <c r="R63" i="4"/>
  <c r="Q63" i="4"/>
  <c r="P63" i="4"/>
  <c r="E63" i="4"/>
  <c r="T63" i="4" s="1"/>
  <c r="T62" i="4"/>
  <c r="S62" i="4"/>
  <c r="R62" i="4"/>
  <c r="Q62" i="4"/>
  <c r="P62" i="4"/>
  <c r="P61" i="4" s="1"/>
  <c r="E62" i="4"/>
  <c r="S61" i="4"/>
  <c r="R61" i="4"/>
  <c r="S59" i="4"/>
  <c r="R59" i="4"/>
  <c r="Q59" i="4"/>
  <c r="P59" i="4"/>
  <c r="E59" i="4"/>
  <c r="T59" i="4" s="1"/>
  <c r="S58" i="4"/>
  <c r="R58" i="4"/>
  <c r="Q58" i="4"/>
  <c r="P58" i="4"/>
  <c r="E58" i="4"/>
  <c r="U57" i="4"/>
  <c r="S57" i="4"/>
  <c r="R57" i="4"/>
  <c r="Q57" i="4"/>
  <c r="P57" i="4"/>
  <c r="E57" i="4"/>
  <c r="T57" i="4" s="1"/>
  <c r="U56" i="4"/>
  <c r="T56" i="4"/>
  <c r="S56" i="4"/>
  <c r="R56" i="4"/>
  <c r="Q56" i="4"/>
  <c r="P56" i="4"/>
  <c r="E56" i="4"/>
  <c r="S55" i="4"/>
  <c r="R55" i="4"/>
  <c r="S54" i="4"/>
  <c r="R54" i="4"/>
  <c r="Q54" i="4"/>
  <c r="P54" i="4"/>
  <c r="E54" i="4"/>
  <c r="T54" i="4" s="1"/>
  <c r="T53" i="4"/>
  <c r="S53" i="4"/>
  <c r="R53" i="4"/>
  <c r="Q53" i="4"/>
  <c r="P53" i="4"/>
  <c r="E53" i="4"/>
  <c r="U53" i="4" s="1"/>
  <c r="S52" i="4"/>
  <c r="R52" i="4"/>
  <c r="Q52" i="4"/>
  <c r="U52" i="4" s="1"/>
  <c r="P52" i="4"/>
  <c r="T52" i="4" s="1"/>
  <c r="E52" i="4"/>
  <c r="S51" i="4"/>
  <c r="R51" i="4"/>
  <c r="Q51" i="4"/>
  <c r="P51" i="4"/>
  <c r="E51" i="4"/>
  <c r="S50" i="4"/>
  <c r="R50" i="4"/>
  <c r="Q50" i="4"/>
  <c r="P50" i="4"/>
  <c r="E50" i="4"/>
  <c r="U49" i="4"/>
  <c r="T49" i="4"/>
  <c r="S49" i="4"/>
  <c r="R49" i="4"/>
  <c r="Q49" i="4"/>
  <c r="P49" i="4"/>
  <c r="E49" i="4"/>
  <c r="U48" i="4"/>
  <c r="S48" i="4"/>
  <c r="R48" i="4"/>
  <c r="Q48" i="4"/>
  <c r="P48" i="4"/>
  <c r="E48" i="4"/>
  <c r="T48" i="4" s="1"/>
  <c r="S47" i="4"/>
  <c r="R47" i="4"/>
  <c r="Q47" i="4"/>
  <c r="P47" i="4"/>
  <c r="E47" i="4"/>
  <c r="S46" i="4"/>
  <c r="R46" i="4"/>
  <c r="Q46" i="4"/>
  <c r="P46" i="4"/>
  <c r="E46" i="4"/>
  <c r="T46" i="4" s="1"/>
  <c r="U45" i="4"/>
  <c r="T45" i="4"/>
  <c r="S45" i="4"/>
  <c r="R45" i="4"/>
  <c r="Q45" i="4"/>
  <c r="P45" i="4"/>
  <c r="E45" i="4"/>
  <c r="T44" i="4"/>
  <c r="S44" i="4"/>
  <c r="R44" i="4"/>
  <c r="Q44" i="4"/>
  <c r="P44" i="4"/>
  <c r="E44" i="4"/>
  <c r="U44" i="4" s="1"/>
  <c r="S43" i="4"/>
  <c r="R43" i="4"/>
  <c r="S42" i="4"/>
  <c r="R42" i="4"/>
  <c r="U41" i="4"/>
  <c r="S41" i="4"/>
  <c r="R41" i="4"/>
  <c r="Q41" i="4"/>
  <c r="P41" i="4"/>
  <c r="E41" i="4"/>
  <c r="T41" i="4" s="1"/>
  <c r="S40" i="4"/>
  <c r="R40" i="4"/>
  <c r="Q40" i="4"/>
  <c r="P40" i="4"/>
  <c r="E40" i="4"/>
  <c r="U39" i="4"/>
  <c r="T39" i="4"/>
  <c r="S39" i="4"/>
  <c r="R39" i="4"/>
  <c r="Q39" i="4"/>
  <c r="P39" i="4"/>
  <c r="E39" i="4"/>
  <c r="S38" i="4"/>
  <c r="R38" i="4"/>
  <c r="Q38" i="4"/>
  <c r="P38" i="4"/>
  <c r="E38" i="4"/>
  <c r="T38" i="4" s="1"/>
  <c r="T37" i="4"/>
  <c r="S37" i="4"/>
  <c r="R37" i="4"/>
  <c r="Q37" i="4"/>
  <c r="P37" i="4"/>
  <c r="E37" i="4"/>
  <c r="U37" i="4" s="1"/>
  <c r="S36" i="4"/>
  <c r="R36" i="4"/>
  <c r="Q36" i="4"/>
  <c r="P36" i="4"/>
  <c r="E36" i="4"/>
  <c r="T36" i="4" s="1"/>
  <c r="U35" i="4"/>
  <c r="T35" i="4"/>
  <c r="S35" i="4"/>
  <c r="R35" i="4"/>
  <c r="Q35" i="4"/>
  <c r="P35" i="4"/>
  <c r="E35" i="4"/>
  <c r="S34" i="4"/>
  <c r="R34" i="4"/>
  <c r="Q34" i="4"/>
  <c r="P34" i="4"/>
  <c r="E34" i="4"/>
  <c r="S33" i="4"/>
  <c r="R33" i="4"/>
  <c r="Q33" i="4"/>
  <c r="P33" i="4"/>
  <c r="E33" i="4"/>
  <c r="S32" i="4"/>
  <c r="R32" i="4"/>
  <c r="Q32" i="4"/>
  <c r="P32" i="4"/>
  <c r="E32" i="4"/>
  <c r="T31" i="4"/>
  <c r="S31" i="4"/>
  <c r="R31" i="4"/>
  <c r="Q31" i="4"/>
  <c r="P31" i="4"/>
  <c r="E31" i="4"/>
  <c r="U31" i="4" s="1"/>
  <c r="S30" i="4"/>
  <c r="R30" i="4"/>
  <c r="Q30" i="4"/>
  <c r="P30" i="4"/>
  <c r="E30" i="4"/>
  <c r="S29" i="4"/>
  <c r="R29" i="4"/>
  <c r="Q29" i="4"/>
  <c r="P29" i="4"/>
  <c r="E29" i="4"/>
  <c r="U29" i="4" s="1"/>
  <c r="U28" i="4"/>
  <c r="S28" i="4"/>
  <c r="R28" i="4"/>
  <c r="Q28" i="4"/>
  <c r="P28" i="4"/>
  <c r="E28" i="4"/>
  <c r="S27" i="4"/>
  <c r="R27" i="4"/>
  <c r="U26" i="4"/>
  <c r="T26" i="4"/>
  <c r="S26" i="4"/>
  <c r="R26" i="4"/>
  <c r="Q26" i="4"/>
  <c r="P26" i="4"/>
  <c r="E26" i="4"/>
  <c r="S25" i="4"/>
  <c r="R25" i="4"/>
  <c r="Q25" i="4"/>
  <c r="P25" i="4"/>
  <c r="E25" i="4"/>
  <c r="T25" i="4" s="1"/>
  <c r="S24" i="4"/>
  <c r="R24" i="4"/>
  <c r="Q24" i="4"/>
  <c r="P24" i="4"/>
  <c r="E24" i="4"/>
  <c r="S23" i="4"/>
  <c r="R23" i="4"/>
  <c r="Q23" i="4"/>
  <c r="P23" i="4"/>
  <c r="E23" i="4"/>
  <c r="U22" i="4"/>
  <c r="T22" i="4"/>
  <c r="S22" i="4"/>
  <c r="R22" i="4"/>
  <c r="Q22" i="4"/>
  <c r="P22" i="4"/>
  <c r="E22" i="4"/>
  <c r="U21" i="4"/>
  <c r="T21" i="4"/>
  <c r="S21" i="4"/>
  <c r="R21" i="4"/>
  <c r="Q21" i="4"/>
  <c r="P21" i="4"/>
  <c r="E21" i="4"/>
  <c r="U20" i="4"/>
  <c r="T20" i="4"/>
  <c r="S20" i="4"/>
  <c r="R20" i="4"/>
  <c r="Q20" i="4"/>
  <c r="P20" i="4"/>
  <c r="E20" i="4"/>
  <c r="S19" i="4"/>
  <c r="R19" i="4"/>
  <c r="Q19" i="4"/>
  <c r="P19" i="4"/>
  <c r="E19" i="4"/>
  <c r="U18" i="4"/>
  <c r="S18" i="4"/>
  <c r="R18" i="4"/>
  <c r="Q18" i="4"/>
  <c r="P18" i="4"/>
  <c r="E18" i="4"/>
  <c r="T18" i="4" s="1"/>
  <c r="S17" i="4"/>
  <c r="R17" i="4"/>
  <c r="Q17" i="4"/>
  <c r="P17" i="4"/>
  <c r="E17" i="4"/>
  <c r="T17" i="4" s="1"/>
  <c r="T16" i="4"/>
  <c r="S16" i="4"/>
  <c r="R16" i="4"/>
  <c r="Q16" i="4"/>
  <c r="P16" i="4"/>
  <c r="E16" i="4"/>
  <c r="U16" i="4" s="1"/>
  <c r="S15" i="4"/>
  <c r="R15" i="4"/>
  <c r="Q15" i="4"/>
  <c r="P15" i="4"/>
  <c r="E15" i="4"/>
  <c r="U14" i="4"/>
  <c r="S14" i="4"/>
  <c r="R14" i="4"/>
  <c r="Q14" i="4"/>
  <c r="P14" i="4"/>
  <c r="E14" i="4"/>
  <c r="T14" i="4" s="1"/>
  <c r="U13" i="4"/>
  <c r="T13" i="4"/>
  <c r="S13" i="4"/>
  <c r="R13" i="4"/>
  <c r="Q13" i="4"/>
  <c r="P13" i="4"/>
  <c r="E13" i="4"/>
  <c r="U12" i="4"/>
  <c r="T12" i="4"/>
  <c r="S12" i="4"/>
  <c r="R12" i="4"/>
  <c r="Q12" i="4"/>
  <c r="P12" i="4"/>
  <c r="E12" i="4"/>
  <c r="S11" i="4"/>
  <c r="R11" i="4"/>
  <c r="Q11" i="4"/>
  <c r="P11" i="4"/>
  <c r="E11" i="4"/>
  <c r="S10" i="4"/>
  <c r="R10" i="4"/>
  <c r="Q10" i="4"/>
  <c r="P10" i="4"/>
  <c r="E10" i="4"/>
  <c r="S9" i="4"/>
  <c r="S63" i="3"/>
  <c r="R63" i="3"/>
  <c r="Q63" i="3"/>
  <c r="P63" i="3"/>
  <c r="E63" i="3"/>
  <c r="U63" i="3" s="1"/>
  <c r="S62" i="3"/>
  <c r="R62" i="3"/>
  <c r="Q62" i="3"/>
  <c r="P62" i="3"/>
  <c r="E62" i="3"/>
  <c r="S61" i="3"/>
  <c r="R61" i="3"/>
  <c r="S59" i="3"/>
  <c r="R59" i="3"/>
  <c r="Q59" i="3"/>
  <c r="P59" i="3"/>
  <c r="E59" i="3"/>
  <c r="S58" i="3"/>
  <c r="R58" i="3"/>
  <c r="Q58" i="3"/>
  <c r="P58" i="3"/>
  <c r="E58" i="3"/>
  <c r="U57" i="3"/>
  <c r="S57" i="3"/>
  <c r="R57" i="3"/>
  <c r="Q57" i="3"/>
  <c r="P57" i="3"/>
  <c r="E57" i="3"/>
  <c r="T57" i="3" s="1"/>
  <c r="S56" i="3"/>
  <c r="R56" i="3"/>
  <c r="Q56" i="3"/>
  <c r="P56" i="3"/>
  <c r="E56" i="3"/>
  <c r="S55" i="3"/>
  <c r="R55" i="3"/>
  <c r="U54" i="3"/>
  <c r="T54" i="3"/>
  <c r="S54" i="3"/>
  <c r="R54" i="3"/>
  <c r="Q54" i="3"/>
  <c r="P54" i="3"/>
  <c r="E54" i="3"/>
  <c r="T53" i="3"/>
  <c r="S53" i="3"/>
  <c r="R53" i="3"/>
  <c r="Q53" i="3"/>
  <c r="P53" i="3"/>
  <c r="E53" i="3"/>
  <c r="U53" i="3" s="1"/>
  <c r="U52" i="3"/>
  <c r="T52" i="3"/>
  <c r="S52" i="3"/>
  <c r="R52" i="3"/>
  <c r="Q52" i="3"/>
  <c r="P52" i="3"/>
  <c r="E52" i="3"/>
  <c r="S51" i="3"/>
  <c r="R51" i="3"/>
  <c r="Q51" i="3"/>
  <c r="P51" i="3"/>
  <c r="E51" i="3"/>
  <c r="U50" i="3"/>
  <c r="S50" i="3"/>
  <c r="R50" i="3"/>
  <c r="Q50" i="3"/>
  <c r="P50" i="3"/>
  <c r="E50" i="3"/>
  <c r="T50" i="3" s="1"/>
  <c r="S49" i="3"/>
  <c r="R49" i="3"/>
  <c r="Q49" i="3"/>
  <c r="P49" i="3"/>
  <c r="E49" i="3"/>
  <c r="T49" i="3" s="1"/>
  <c r="T48" i="3"/>
  <c r="S48" i="3"/>
  <c r="R48" i="3"/>
  <c r="Q48" i="3"/>
  <c r="P48" i="3"/>
  <c r="E48" i="3"/>
  <c r="U48" i="3" s="1"/>
  <c r="S47" i="3"/>
  <c r="R47" i="3"/>
  <c r="Q47" i="3"/>
  <c r="P47" i="3"/>
  <c r="E47" i="3"/>
  <c r="U46" i="3"/>
  <c r="S46" i="3"/>
  <c r="R46" i="3"/>
  <c r="Q46" i="3"/>
  <c r="P46" i="3"/>
  <c r="E46" i="3"/>
  <c r="T46" i="3" s="1"/>
  <c r="T45" i="3"/>
  <c r="S45" i="3"/>
  <c r="R45" i="3"/>
  <c r="Q45" i="3"/>
  <c r="P45" i="3"/>
  <c r="E45" i="3"/>
  <c r="S44" i="3"/>
  <c r="R44" i="3"/>
  <c r="Q44" i="3"/>
  <c r="U44" i="3" s="1"/>
  <c r="P44" i="3"/>
  <c r="E44" i="3"/>
  <c r="S43" i="3"/>
  <c r="R43" i="3"/>
  <c r="R42" i="3"/>
  <c r="S41" i="3"/>
  <c r="R41" i="3"/>
  <c r="Q41" i="3"/>
  <c r="P41" i="3"/>
  <c r="E41" i="3"/>
  <c r="U40" i="3"/>
  <c r="T40" i="3"/>
  <c r="S40" i="3"/>
  <c r="R40" i="3"/>
  <c r="Q40" i="3"/>
  <c r="P40" i="3"/>
  <c r="E40" i="3"/>
  <c r="S39" i="3"/>
  <c r="R39" i="3"/>
  <c r="Q39" i="3"/>
  <c r="P39" i="3"/>
  <c r="E39" i="3"/>
  <c r="T39" i="3" s="1"/>
  <c r="T38" i="3"/>
  <c r="S38" i="3"/>
  <c r="R38" i="3"/>
  <c r="Q38" i="3"/>
  <c r="P38" i="3"/>
  <c r="E38" i="3"/>
  <c r="U38" i="3" s="1"/>
  <c r="U37" i="3"/>
  <c r="S37" i="3"/>
  <c r="R37" i="3"/>
  <c r="Q37" i="3"/>
  <c r="P37" i="3"/>
  <c r="E37" i="3"/>
  <c r="T37" i="3" s="1"/>
  <c r="U36" i="3"/>
  <c r="T36" i="3"/>
  <c r="S36" i="3"/>
  <c r="R36" i="3"/>
  <c r="Q36" i="3"/>
  <c r="P36" i="3"/>
  <c r="E36" i="3"/>
  <c r="S35" i="3"/>
  <c r="R35" i="3"/>
  <c r="Q35" i="3"/>
  <c r="P35" i="3"/>
  <c r="E35" i="3"/>
  <c r="S34" i="3"/>
  <c r="R34" i="3"/>
  <c r="Q34" i="3"/>
  <c r="P34" i="3"/>
  <c r="E34" i="3"/>
  <c r="S33" i="3"/>
  <c r="R33" i="3"/>
  <c r="Q33" i="3"/>
  <c r="P33" i="3"/>
  <c r="E33" i="3"/>
  <c r="S32" i="3"/>
  <c r="R32" i="3"/>
  <c r="Q32" i="3"/>
  <c r="U32" i="3" s="1"/>
  <c r="P32" i="3"/>
  <c r="T32" i="3" s="1"/>
  <c r="E32" i="3"/>
  <c r="S31" i="3"/>
  <c r="R31" i="3"/>
  <c r="Q31" i="3"/>
  <c r="P31" i="3"/>
  <c r="E31" i="3"/>
  <c r="T31" i="3" s="1"/>
  <c r="S30" i="3"/>
  <c r="R30" i="3"/>
  <c r="Q30" i="3"/>
  <c r="P30" i="3"/>
  <c r="E30" i="3"/>
  <c r="U30" i="3" s="1"/>
  <c r="S29" i="3"/>
  <c r="R29" i="3"/>
  <c r="Q29" i="3"/>
  <c r="P29" i="3"/>
  <c r="E29" i="3"/>
  <c r="T29" i="3" s="1"/>
  <c r="S28" i="3"/>
  <c r="R28" i="3"/>
  <c r="Q28" i="3"/>
  <c r="P28" i="3"/>
  <c r="E28" i="3"/>
  <c r="S27" i="3"/>
  <c r="R27" i="3"/>
  <c r="S26" i="3"/>
  <c r="R26" i="3"/>
  <c r="Q26" i="3"/>
  <c r="P26" i="3"/>
  <c r="E26" i="3"/>
  <c r="T25" i="3"/>
  <c r="S25" i="3"/>
  <c r="R25" i="3"/>
  <c r="Q25" i="3"/>
  <c r="P25" i="3"/>
  <c r="E25" i="3"/>
  <c r="U25" i="3" s="1"/>
  <c r="U24" i="3"/>
  <c r="S24" i="3"/>
  <c r="R24" i="3"/>
  <c r="Q24" i="3"/>
  <c r="P24" i="3"/>
  <c r="E24" i="3"/>
  <c r="T24" i="3" s="1"/>
  <c r="U23" i="3"/>
  <c r="T23" i="3"/>
  <c r="S23" i="3"/>
  <c r="R23" i="3"/>
  <c r="Q23" i="3"/>
  <c r="P23" i="3"/>
  <c r="E23" i="3"/>
  <c r="U22" i="3"/>
  <c r="T22" i="3"/>
  <c r="S22" i="3"/>
  <c r="R22" i="3"/>
  <c r="Q22" i="3"/>
  <c r="P22" i="3"/>
  <c r="E22" i="3"/>
  <c r="S21" i="3"/>
  <c r="R21" i="3"/>
  <c r="Q21" i="3"/>
  <c r="P21" i="3"/>
  <c r="E21" i="3"/>
  <c r="S20" i="3"/>
  <c r="R20" i="3"/>
  <c r="Q20" i="3"/>
  <c r="P20" i="3"/>
  <c r="E20" i="3"/>
  <c r="U19" i="3"/>
  <c r="T19" i="3"/>
  <c r="S19" i="3"/>
  <c r="R19" i="3"/>
  <c r="Q19" i="3"/>
  <c r="P19" i="3"/>
  <c r="E19" i="3"/>
  <c r="S18" i="3"/>
  <c r="R18" i="3"/>
  <c r="Q18" i="3"/>
  <c r="P18" i="3"/>
  <c r="E18" i="3"/>
  <c r="T18" i="3" s="1"/>
  <c r="S17" i="3"/>
  <c r="R17" i="3"/>
  <c r="Q17" i="3"/>
  <c r="P17" i="3"/>
  <c r="E17" i="3"/>
  <c r="U17" i="3" s="1"/>
  <c r="S16" i="3"/>
  <c r="R16" i="3"/>
  <c r="Q16" i="3"/>
  <c r="P16" i="3"/>
  <c r="E16" i="3"/>
  <c r="T16" i="3" s="1"/>
  <c r="U15" i="3"/>
  <c r="T15" i="3"/>
  <c r="S15" i="3"/>
  <c r="R15" i="3"/>
  <c r="Q15" i="3"/>
  <c r="P15" i="3"/>
  <c r="E15" i="3"/>
  <c r="S14" i="3"/>
  <c r="R14" i="3"/>
  <c r="Q14" i="3"/>
  <c r="P14" i="3"/>
  <c r="E14" i="3"/>
  <c r="S13" i="3"/>
  <c r="R13" i="3"/>
  <c r="Q13" i="3"/>
  <c r="P13" i="3"/>
  <c r="E13" i="3"/>
  <c r="S12" i="3"/>
  <c r="R12" i="3"/>
  <c r="Q12" i="3"/>
  <c r="P12" i="3"/>
  <c r="E12" i="3"/>
  <c r="T11" i="3"/>
  <c r="S11" i="3"/>
  <c r="R11" i="3"/>
  <c r="Q11" i="3"/>
  <c r="P11" i="3"/>
  <c r="E11" i="3"/>
  <c r="U11" i="3" s="1"/>
  <c r="S10" i="3"/>
  <c r="R10" i="3"/>
  <c r="Q10" i="3"/>
  <c r="U10" i="3" s="1"/>
  <c r="P10" i="3"/>
  <c r="E10" i="3"/>
  <c r="S9" i="3"/>
  <c r="S63" i="2"/>
  <c r="R63" i="2"/>
  <c r="Q63" i="2"/>
  <c r="P63" i="2"/>
  <c r="E63" i="2"/>
  <c r="T63" i="2" s="1"/>
  <c r="U62" i="2"/>
  <c r="T62" i="2"/>
  <c r="S62" i="2"/>
  <c r="R62" i="2"/>
  <c r="Q62" i="2"/>
  <c r="P62" i="2"/>
  <c r="E62" i="2"/>
  <c r="S61" i="2"/>
  <c r="R61" i="2"/>
  <c r="R60" i="2"/>
  <c r="T59" i="2"/>
  <c r="S59" i="2"/>
  <c r="R59" i="2"/>
  <c r="Q59" i="2"/>
  <c r="P59" i="2"/>
  <c r="E59" i="2"/>
  <c r="U59" i="2" s="1"/>
  <c r="U58" i="2"/>
  <c r="T58" i="2"/>
  <c r="S58" i="2"/>
  <c r="R58" i="2"/>
  <c r="Q58" i="2"/>
  <c r="P58" i="2"/>
  <c r="E58" i="2"/>
  <c r="S57" i="2"/>
  <c r="R57" i="2"/>
  <c r="Q57" i="2"/>
  <c r="P57" i="2"/>
  <c r="E57" i="2"/>
  <c r="U56" i="2"/>
  <c r="S56" i="2"/>
  <c r="R56" i="2"/>
  <c r="Q56" i="2"/>
  <c r="P56" i="2"/>
  <c r="E56" i="2"/>
  <c r="T56" i="2" s="1"/>
  <c r="S55" i="2"/>
  <c r="R55" i="2"/>
  <c r="S54" i="2"/>
  <c r="R54" i="2"/>
  <c r="Q54" i="2"/>
  <c r="P54" i="2"/>
  <c r="E54" i="2"/>
  <c r="U53" i="2"/>
  <c r="S53" i="2"/>
  <c r="R53" i="2"/>
  <c r="Q53" i="2"/>
  <c r="P53" i="2"/>
  <c r="E53" i="2"/>
  <c r="T53" i="2" s="1"/>
  <c r="S52" i="2"/>
  <c r="R52" i="2"/>
  <c r="Q52" i="2"/>
  <c r="P52" i="2"/>
  <c r="E52" i="2"/>
  <c r="U51" i="2"/>
  <c r="T51" i="2"/>
  <c r="S51" i="2"/>
  <c r="R51" i="2"/>
  <c r="Q51" i="2"/>
  <c r="P51" i="2"/>
  <c r="E51" i="2"/>
  <c r="S50" i="2"/>
  <c r="R50" i="2"/>
  <c r="Q50" i="2"/>
  <c r="P50" i="2"/>
  <c r="E50" i="2"/>
  <c r="T50" i="2" s="1"/>
  <c r="S49" i="2"/>
  <c r="R49" i="2"/>
  <c r="Q49" i="2"/>
  <c r="P49" i="2"/>
  <c r="E49" i="2"/>
  <c r="U49" i="2" s="1"/>
  <c r="U48" i="2"/>
  <c r="S48" i="2"/>
  <c r="R48" i="2"/>
  <c r="Q48" i="2"/>
  <c r="P48" i="2"/>
  <c r="E48" i="2"/>
  <c r="T48" i="2" s="1"/>
  <c r="U47" i="2"/>
  <c r="T47" i="2"/>
  <c r="S47" i="2"/>
  <c r="R47" i="2"/>
  <c r="Q47" i="2"/>
  <c r="P47" i="2"/>
  <c r="E47" i="2"/>
  <c r="S46" i="2"/>
  <c r="R46" i="2"/>
  <c r="Q46" i="2"/>
  <c r="P46" i="2"/>
  <c r="E46" i="2"/>
  <c r="S45" i="2"/>
  <c r="R45" i="2"/>
  <c r="Q45" i="2"/>
  <c r="P45" i="2"/>
  <c r="E45" i="2"/>
  <c r="U45" i="2" s="1"/>
  <c r="S44" i="2"/>
  <c r="R44" i="2"/>
  <c r="Q44" i="2"/>
  <c r="P44" i="2"/>
  <c r="E44" i="2"/>
  <c r="S43" i="2"/>
  <c r="R43" i="2"/>
  <c r="S42" i="2"/>
  <c r="R42" i="2"/>
  <c r="U41" i="2"/>
  <c r="S41" i="2"/>
  <c r="R41" i="2"/>
  <c r="Q41" i="2"/>
  <c r="P41" i="2"/>
  <c r="E41" i="2"/>
  <c r="T41" i="2" s="1"/>
  <c r="U40" i="2"/>
  <c r="S40" i="2"/>
  <c r="R40" i="2"/>
  <c r="Q40" i="2"/>
  <c r="P40" i="2"/>
  <c r="E40" i="2"/>
  <c r="T40" i="2" s="1"/>
  <c r="S39" i="2"/>
  <c r="R39" i="2"/>
  <c r="Q39" i="2"/>
  <c r="P39" i="2"/>
  <c r="E39" i="2"/>
  <c r="U39" i="2" s="1"/>
  <c r="S38" i="2"/>
  <c r="R38" i="2"/>
  <c r="Q38" i="2"/>
  <c r="P38" i="2"/>
  <c r="E38" i="2"/>
  <c r="U37" i="2"/>
  <c r="S37" i="2"/>
  <c r="R37" i="2"/>
  <c r="Q37" i="2"/>
  <c r="P37" i="2"/>
  <c r="E37" i="2"/>
  <c r="T37" i="2" s="1"/>
  <c r="U36" i="2"/>
  <c r="T36" i="2"/>
  <c r="S36" i="2"/>
  <c r="R36" i="2"/>
  <c r="Q36" i="2"/>
  <c r="P36" i="2"/>
  <c r="E36" i="2"/>
  <c r="U35" i="2"/>
  <c r="T35" i="2"/>
  <c r="S35" i="2"/>
  <c r="R35" i="2"/>
  <c r="Q35" i="2"/>
  <c r="P35" i="2"/>
  <c r="E35" i="2"/>
  <c r="S34" i="2"/>
  <c r="R34" i="2"/>
  <c r="Q34" i="2"/>
  <c r="P34" i="2"/>
  <c r="E34" i="2"/>
  <c r="S33" i="2"/>
  <c r="R33" i="2"/>
  <c r="Q33" i="2"/>
  <c r="P33" i="2"/>
  <c r="E33" i="2"/>
  <c r="S32" i="2"/>
  <c r="R32" i="2"/>
  <c r="Q32" i="2"/>
  <c r="P32" i="2"/>
  <c r="E32" i="2"/>
  <c r="T32" i="2" s="1"/>
  <c r="T31" i="2"/>
  <c r="S31" i="2"/>
  <c r="R31" i="2"/>
  <c r="Q31" i="2"/>
  <c r="P31" i="2"/>
  <c r="E31" i="2"/>
  <c r="U31" i="2" s="1"/>
  <c r="S30" i="2"/>
  <c r="R30" i="2"/>
  <c r="Q30" i="2"/>
  <c r="P30" i="2"/>
  <c r="E30" i="2"/>
  <c r="S29" i="2"/>
  <c r="R29" i="2"/>
  <c r="Q29" i="2"/>
  <c r="P29" i="2"/>
  <c r="E29" i="2"/>
  <c r="S28" i="2"/>
  <c r="R28" i="2"/>
  <c r="Q28" i="2"/>
  <c r="P28" i="2"/>
  <c r="E28" i="2"/>
  <c r="S27" i="2"/>
  <c r="R27" i="2"/>
  <c r="S26" i="2"/>
  <c r="R26" i="2"/>
  <c r="Q26" i="2"/>
  <c r="P26" i="2"/>
  <c r="E26" i="2"/>
  <c r="U26" i="2" s="1"/>
  <c r="U25" i="2"/>
  <c r="S25" i="2"/>
  <c r="R25" i="2"/>
  <c r="Q25" i="2"/>
  <c r="P25" i="2"/>
  <c r="E25" i="2"/>
  <c r="T25" i="2" s="1"/>
  <c r="U24" i="2"/>
  <c r="T24" i="2"/>
  <c r="S24" i="2"/>
  <c r="R24" i="2"/>
  <c r="Q24" i="2"/>
  <c r="P24" i="2"/>
  <c r="E24" i="2"/>
  <c r="T23" i="2"/>
  <c r="S23" i="2"/>
  <c r="R23" i="2"/>
  <c r="Q23" i="2"/>
  <c r="U23" i="2" s="1"/>
  <c r="P23" i="2"/>
  <c r="E23" i="2"/>
  <c r="U22" i="2"/>
  <c r="T22" i="2"/>
  <c r="S22" i="2"/>
  <c r="R22" i="2"/>
  <c r="Q22" i="2"/>
  <c r="P22" i="2"/>
  <c r="E22" i="2"/>
  <c r="S21" i="2"/>
  <c r="R21" i="2"/>
  <c r="Q21" i="2"/>
  <c r="P21" i="2"/>
  <c r="E21" i="2"/>
  <c r="U20" i="2"/>
  <c r="T20" i="2"/>
  <c r="S20" i="2"/>
  <c r="R20" i="2"/>
  <c r="Q20" i="2"/>
  <c r="P20" i="2"/>
  <c r="E20" i="2"/>
  <c r="U19" i="2"/>
  <c r="S19" i="2"/>
  <c r="R19" i="2"/>
  <c r="Q19" i="2"/>
  <c r="P19" i="2"/>
  <c r="E19" i="2"/>
  <c r="T19" i="2" s="1"/>
  <c r="T18" i="2"/>
  <c r="S18" i="2"/>
  <c r="R18" i="2"/>
  <c r="Q18" i="2"/>
  <c r="P18" i="2"/>
  <c r="E18" i="2"/>
  <c r="U18" i="2" s="1"/>
  <c r="S17" i="2"/>
  <c r="R17" i="2"/>
  <c r="Q17" i="2"/>
  <c r="P17" i="2"/>
  <c r="E17" i="2"/>
  <c r="T17" i="2" s="1"/>
  <c r="S16" i="2"/>
  <c r="R16" i="2"/>
  <c r="Q16" i="2"/>
  <c r="P16" i="2"/>
  <c r="E16" i="2"/>
  <c r="U16" i="2" s="1"/>
  <c r="U15" i="2"/>
  <c r="T15" i="2"/>
  <c r="S15" i="2"/>
  <c r="R15" i="2"/>
  <c r="Q15" i="2"/>
  <c r="P15" i="2"/>
  <c r="E15" i="2"/>
  <c r="U14" i="2"/>
  <c r="T14" i="2"/>
  <c r="S14" i="2"/>
  <c r="R14" i="2"/>
  <c r="Q14" i="2"/>
  <c r="P14" i="2"/>
  <c r="E14" i="2"/>
  <c r="S13" i="2"/>
  <c r="R13" i="2"/>
  <c r="Q13" i="2"/>
  <c r="P13" i="2"/>
  <c r="E13" i="2"/>
  <c r="U12" i="2"/>
  <c r="S12" i="2"/>
  <c r="R12" i="2"/>
  <c r="Q12" i="2"/>
  <c r="P12" i="2"/>
  <c r="E12" i="2"/>
  <c r="T12" i="2" s="1"/>
  <c r="S11" i="2"/>
  <c r="R11" i="2"/>
  <c r="Q11" i="2"/>
  <c r="P11" i="2"/>
  <c r="E11" i="2"/>
  <c r="T11" i="2" s="1"/>
  <c r="S10" i="2"/>
  <c r="R10" i="2"/>
  <c r="Q10" i="2"/>
  <c r="P10" i="2"/>
  <c r="E10" i="2"/>
  <c r="S9" i="2"/>
  <c r="R9" i="2"/>
  <c r="R8" i="2"/>
  <c r="T63" i="1"/>
  <c r="S63" i="1"/>
  <c r="R63" i="1"/>
  <c r="Q63" i="1"/>
  <c r="P63" i="1"/>
  <c r="E63" i="1"/>
  <c r="U63" i="1" s="1"/>
  <c r="S62" i="1"/>
  <c r="R62" i="1"/>
  <c r="Q62" i="1"/>
  <c r="P62" i="1"/>
  <c r="E62" i="1"/>
  <c r="U62" i="1" s="1"/>
  <c r="S61" i="1"/>
  <c r="R61" i="1"/>
  <c r="S59" i="1"/>
  <c r="R59" i="1"/>
  <c r="Q59" i="1"/>
  <c r="P59" i="1"/>
  <c r="E59" i="1"/>
  <c r="U58" i="1"/>
  <c r="S58" i="1"/>
  <c r="R58" i="1"/>
  <c r="Q58" i="1"/>
  <c r="P58" i="1"/>
  <c r="E58" i="1"/>
  <c r="T58" i="1" s="1"/>
  <c r="U57" i="1"/>
  <c r="T57" i="1"/>
  <c r="S57" i="1"/>
  <c r="R57" i="1"/>
  <c r="Q57" i="1"/>
  <c r="P57" i="1"/>
  <c r="E57" i="1"/>
  <c r="T56" i="1"/>
  <c r="S56" i="1"/>
  <c r="R56" i="1"/>
  <c r="Q56" i="1"/>
  <c r="P56" i="1"/>
  <c r="E56" i="1"/>
  <c r="S55" i="1"/>
  <c r="R55" i="1"/>
  <c r="U54" i="1"/>
  <c r="T54" i="1"/>
  <c r="S54" i="1"/>
  <c r="R54" i="1"/>
  <c r="Q54" i="1"/>
  <c r="P54" i="1"/>
  <c r="E54" i="1"/>
  <c r="T53" i="1"/>
  <c r="S53" i="1"/>
  <c r="R53" i="1"/>
  <c r="Q53" i="1"/>
  <c r="U53" i="1" s="1"/>
  <c r="P53" i="1"/>
  <c r="E53" i="1"/>
  <c r="S52" i="1"/>
  <c r="R52" i="1"/>
  <c r="Q52" i="1"/>
  <c r="P52" i="1"/>
  <c r="T52" i="1" s="1"/>
  <c r="E52" i="1"/>
  <c r="U52" i="1" s="1"/>
  <c r="S51" i="1"/>
  <c r="R51" i="1"/>
  <c r="Q51" i="1"/>
  <c r="P51" i="1"/>
  <c r="E51" i="1"/>
  <c r="U51" i="1" s="1"/>
  <c r="U50" i="1"/>
  <c r="T50" i="1"/>
  <c r="S50" i="1"/>
  <c r="R50" i="1"/>
  <c r="Q50" i="1"/>
  <c r="P50" i="1"/>
  <c r="E50" i="1"/>
  <c r="U49" i="1"/>
  <c r="S49" i="1"/>
  <c r="R49" i="1"/>
  <c r="Q49" i="1"/>
  <c r="P49" i="1"/>
  <c r="E49" i="1"/>
  <c r="T49" i="1" s="1"/>
  <c r="S48" i="1"/>
  <c r="R48" i="1"/>
  <c r="Q48" i="1"/>
  <c r="P48" i="1"/>
  <c r="E48" i="1"/>
  <c r="S47" i="1"/>
  <c r="R47" i="1"/>
  <c r="Q47" i="1"/>
  <c r="P47" i="1"/>
  <c r="E47" i="1"/>
  <c r="T47" i="1" s="1"/>
  <c r="S46" i="1"/>
  <c r="R46" i="1"/>
  <c r="Q46" i="1"/>
  <c r="P46" i="1"/>
  <c r="E46" i="1"/>
  <c r="U46" i="1" s="1"/>
  <c r="S45" i="1"/>
  <c r="R45" i="1"/>
  <c r="Q45" i="1"/>
  <c r="U45" i="1" s="1"/>
  <c r="P45" i="1"/>
  <c r="T45" i="1" s="1"/>
  <c r="E45" i="1"/>
  <c r="S44" i="1"/>
  <c r="R44" i="1"/>
  <c r="Q44" i="1"/>
  <c r="P44" i="1"/>
  <c r="E44" i="1"/>
  <c r="S43" i="1"/>
  <c r="R43" i="1"/>
  <c r="S42" i="1"/>
  <c r="R42" i="1"/>
  <c r="T41" i="1"/>
  <c r="S41" i="1"/>
  <c r="R41" i="1"/>
  <c r="Q41" i="1"/>
  <c r="P41" i="1"/>
  <c r="E41" i="1"/>
  <c r="U41" i="1" s="1"/>
  <c r="U40" i="1"/>
  <c r="T40" i="1"/>
  <c r="S40" i="1"/>
  <c r="R40" i="1"/>
  <c r="Q40" i="1"/>
  <c r="P40" i="1"/>
  <c r="E40" i="1"/>
  <c r="S39" i="1"/>
  <c r="R39" i="1"/>
  <c r="Q39" i="1"/>
  <c r="P39" i="1"/>
  <c r="E39" i="1"/>
  <c r="T39" i="1" s="1"/>
  <c r="T38" i="1"/>
  <c r="S38" i="1"/>
  <c r="R38" i="1"/>
  <c r="Q38" i="1"/>
  <c r="P38" i="1"/>
  <c r="E38" i="1"/>
  <c r="U38" i="1" s="1"/>
  <c r="U37" i="1"/>
  <c r="S37" i="1"/>
  <c r="R37" i="1"/>
  <c r="Q37" i="1"/>
  <c r="P37" i="1"/>
  <c r="E37" i="1"/>
  <c r="T37" i="1" s="1"/>
  <c r="S36" i="1"/>
  <c r="R36" i="1"/>
  <c r="Q36" i="1"/>
  <c r="P36" i="1"/>
  <c r="T36" i="1" s="1"/>
  <c r="E36" i="1"/>
  <c r="U36" i="1" s="1"/>
  <c r="S35" i="1"/>
  <c r="R35" i="1"/>
  <c r="Q35" i="1"/>
  <c r="P35" i="1"/>
  <c r="E35" i="1"/>
  <c r="U35" i="1" s="1"/>
  <c r="U34" i="1"/>
  <c r="T34" i="1"/>
  <c r="S34" i="1"/>
  <c r="R34" i="1"/>
  <c r="Q34" i="1"/>
  <c r="P34" i="1"/>
  <c r="E34" i="1"/>
  <c r="S33" i="1"/>
  <c r="R33" i="1"/>
  <c r="Q33" i="1"/>
  <c r="U33" i="1" s="1"/>
  <c r="P33" i="1"/>
  <c r="E33" i="1"/>
  <c r="T33" i="1" s="1"/>
  <c r="S32" i="1"/>
  <c r="R32" i="1"/>
  <c r="Q32" i="1"/>
  <c r="P32" i="1"/>
  <c r="E32" i="1"/>
  <c r="S31" i="1"/>
  <c r="R31" i="1"/>
  <c r="Q31" i="1"/>
  <c r="P31" i="1"/>
  <c r="E31" i="1"/>
  <c r="T31" i="1" s="1"/>
  <c r="S30" i="1"/>
  <c r="R30" i="1"/>
  <c r="Q30" i="1"/>
  <c r="P30" i="1"/>
  <c r="E30" i="1"/>
  <c r="U30" i="1" s="1"/>
  <c r="S29" i="1"/>
  <c r="R29" i="1"/>
  <c r="Q29" i="1"/>
  <c r="P29" i="1"/>
  <c r="E29" i="1"/>
  <c r="T29" i="1" s="1"/>
  <c r="S28" i="1"/>
  <c r="R28" i="1"/>
  <c r="Q28" i="1"/>
  <c r="P28" i="1"/>
  <c r="E28" i="1"/>
  <c r="S27" i="1"/>
  <c r="R27" i="1"/>
  <c r="S26" i="1"/>
  <c r="R26" i="1"/>
  <c r="Q26" i="1"/>
  <c r="P26" i="1"/>
  <c r="E26" i="1"/>
  <c r="T26" i="1" s="1"/>
  <c r="T25" i="1"/>
  <c r="S25" i="1"/>
  <c r="R25" i="1"/>
  <c r="Q25" i="1"/>
  <c r="P25" i="1"/>
  <c r="E25" i="1"/>
  <c r="U25" i="1" s="1"/>
  <c r="U24" i="1"/>
  <c r="S24" i="1"/>
  <c r="R24" i="1"/>
  <c r="Q24" i="1"/>
  <c r="P24" i="1"/>
  <c r="E24" i="1"/>
  <c r="T24" i="1" s="1"/>
  <c r="S23" i="1"/>
  <c r="R23" i="1"/>
  <c r="Q23" i="1"/>
  <c r="U23" i="1" s="1"/>
  <c r="P23" i="1"/>
  <c r="T23" i="1" s="1"/>
  <c r="E23" i="1"/>
  <c r="S22" i="1"/>
  <c r="R22" i="1"/>
  <c r="Q22" i="1"/>
  <c r="P22" i="1"/>
  <c r="E22" i="1"/>
  <c r="T22" i="1" s="1"/>
  <c r="U21" i="1"/>
  <c r="S21" i="1"/>
  <c r="R21" i="1"/>
  <c r="Q21" i="1"/>
  <c r="P21" i="1"/>
  <c r="E21" i="1"/>
  <c r="T21" i="1" s="1"/>
  <c r="S20" i="1"/>
  <c r="R20" i="1"/>
  <c r="Q20" i="1"/>
  <c r="P20" i="1"/>
  <c r="E20" i="1"/>
  <c r="U20" i="1" s="1"/>
  <c r="U19" i="1"/>
  <c r="T19" i="1"/>
  <c r="S19" i="1"/>
  <c r="R19" i="1"/>
  <c r="Q19" i="1"/>
  <c r="P19" i="1"/>
  <c r="E19" i="1"/>
  <c r="S18" i="1"/>
  <c r="R18" i="1"/>
  <c r="Q18" i="1"/>
  <c r="P18" i="1"/>
  <c r="E18" i="1"/>
  <c r="S17" i="1"/>
  <c r="R17" i="1"/>
  <c r="Q17" i="1"/>
  <c r="P17" i="1"/>
  <c r="E17" i="1"/>
  <c r="U17" i="1" s="1"/>
  <c r="S16" i="1"/>
  <c r="R16" i="1"/>
  <c r="Q16" i="1"/>
  <c r="P16" i="1"/>
  <c r="E16" i="1"/>
  <c r="T16" i="1" s="1"/>
  <c r="S15" i="1"/>
  <c r="R15" i="1"/>
  <c r="Q15" i="1"/>
  <c r="P15" i="1"/>
  <c r="E15" i="1"/>
  <c r="U15" i="1" s="1"/>
  <c r="S14" i="1"/>
  <c r="R14" i="1"/>
  <c r="Q14" i="1"/>
  <c r="P14" i="1"/>
  <c r="E14" i="1"/>
  <c r="T14" i="1" s="1"/>
  <c r="U13" i="1"/>
  <c r="T13" i="1"/>
  <c r="S13" i="1"/>
  <c r="R13" i="1"/>
  <c r="Q13" i="1"/>
  <c r="P13" i="1"/>
  <c r="E13" i="1"/>
  <c r="U12" i="1"/>
  <c r="T12" i="1"/>
  <c r="S12" i="1"/>
  <c r="R12" i="1"/>
  <c r="Q12" i="1"/>
  <c r="P12" i="1"/>
  <c r="E12" i="1"/>
  <c r="U11" i="1"/>
  <c r="T11" i="1"/>
  <c r="S11" i="1"/>
  <c r="R11" i="1"/>
  <c r="Q11" i="1"/>
  <c r="P11" i="1"/>
  <c r="E11" i="1"/>
  <c r="S10" i="1"/>
  <c r="R10" i="1"/>
  <c r="Q10" i="1"/>
  <c r="P10" i="1"/>
  <c r="E10" i="1"/>
  <c r="S9" i="1"/>
  <c r="R9" i="1"/>
  <c r="T37" i="17" l="1"/>
  <c r="U37" i="17"/>
  <c r="P9" i="1"/>
  <c r="U13" i="3"/>
  <c r="T13" i="3"/>
  <c r="U34" i="3"/>
  <c r="T34" i="3"/>
  <c r="U24" i="4"/>
  <c r="T24" i="4"/>
  <c r="T21" i="5"/>
  <c r="U21" i="5"/>
  <c r="U40" i="5"/>
  <c r="T40" i="5"/>
  <c r="U44" i="5"/>
  <c r="T44" i="5"/>
  <c r="T58" i="5"/>
  <c r="U58" i="5"/>
  <c r="T19" i="6"/>
  <c r="U19" i="6"/>
  <c r="T56" i="6"/>
  <c r="U56" i="6"/>
  <c r="T59" i="9"/>
  <c r="U59" i="9"/>
  <c r="T14" i="10"/>
  <c r="U14" i="10"/>
  <c r="U41" i="11"/>
  <c r="T41" i="11"/>
  <c r="U50" i="11"/>
  <c r="T50" i="11"/>
  <c r="U54" i="11"/>
  <c r="T54" i="11"/>
  <c r="U48" i="12"/>
  <c r="T48" i="12"/>
  <c r="T39" i="15"/>
  <c r="U39" i="15"/>
  <c r="T38" i="2"/>
  <c r="U38" i="2"/>
  <c r="T16" i="6"/>
  <c r="U16" i="6"/>
  <c r="T33" i="6"/>
  <c r="U33" i="6"/>
  <c r="T54" i="6"/>
  <c r="U54" i="6"/>
  <c r="U25" i="7"/>
  <c r="T25" i="7"/>
  <c r="U58" i="10"/>
  <c r="T58" i="10"/>
  <c r="T38" i="12"/>
  <c r="U38" i="12"/>
  <c r="T40" i="13"/>
  <c r="U40" i="13"/>
  <c r="H42" i="12"/>
  <c r="R42" i="12" s="1"/>
  <c r="R55" i="12"/>
  <c r="U28" i="2"/>
  <c r="T28" i="2"/>
  <c r="U28" i="3"/>
  <c r="T28" i="3"/>
  <c r="T47" i="3"/>
  <c r="U47" i="3"/>
  <c r="U58" i="4"/>
  <c r="T58" i="4"/>
  <c r="T17" i="5"/>
  <c r="U17" i="5"/>
  <c r="U50" i="5"/>
  <c r="T50" i="5"/>
  <c r="T29" i="7"/>
  <c r="U29" i="7"/>
  <c r="U54" i="8"/>
  <c r="T54" i="8"/>
  <c r="U15" i="9"/>
  <c r="T15" i="9"/>
  <c r="T28" i="10"/>
  <c r="U28" i="10"/>
  <c r="T53" i="10"/>
  <c r="U53" i="10"/>
  <c r="U23" i="11"/>
  <c r="T23" i="11"/>
  <c r="U24" i="12"/>
  <c r="T24" i="12"/>
  <c r="U13" i="2"/>
  <c r="T13" i="2"/>
  <c r="T44" i="1"/>
  <c r="U44" i="1"/>
  <c r="T46" i="2"/>
  <c r="U46" i="2"/>
  <c r="T26" i="3"/>
  <c r="U26" i="3"/>
  <c r="T59" i="3"/>
  <c r="U59" i="3"/>
  <c r="T15" i="4"/>
  <c r="U15" i="4"/>
  <c r="T34" i="4"/>
  <c r="U34" i="4"/>
  <c r="T18" i="7"/>
  <c r="U18" i="7"/>
  <c r="T23" i="8"/>
  <c r="U58" i="9"/>
  <c r="T58" i="9"/>
  <c r="U13" i="10"/>
  <c r="T13" i="10"/>
  <c r="T26" i="10"/>
  <c r="U26" i="10"/>
  <c r="T50" i="14"/>
  <c r="U50" i="14"/>
  <c r="U56" i="16"/>
  <c r="T56" i="16"/>
  <c r="K60" i="11"/>
  <c r="K64" i="11" s="1"/>
  <c r="U47" i="4"/>
  <c r="T47" i="4"/>
  <c r="U25" i="5"/>
  <c r="T25" i="5"/>
  <c r="T47" i="6"/>
  <c r="U47" i="6"/>
  <c r="U36" i="7"/>
  <c r="T36" i="7"/>
  <c r="U28" i="1"/>
  <c r="T28" i="1"/>
  <c r="T59" i="1"/>
  <c r="U59" i="1"/>
  <c r="T29" i="2"/>
  <c r="U29" i="2"/>
  <c r="T21" i="3"/>
  <c r="U21" i="3"/>
  <c r="T31" i="5"/>
  <c r="U31" i="5"/>
  <c r="U15" i="6"/>
  <c r="T15" i="6"/>
  <c r="U32" i="6"/>
  <c r="T32" i="6"/>
  <c r="U53" i="6"/>
  <c r="T53" i="6"/>
  <c r="T37" i="7"/>
  <c r="U37" i="7"/>
  <c r="U17" i="8"/>
  <c r="T17" i="8"/>
  <c r="T50" i="8"/>
  <c r="U50" i="8"/>
  <c r="U36" i="9"/>
  <c r="T36" i="9"/>
  <c r="T19" i="11"/>
  <c r="U19" i="11"/>
  <c r="U17" i="12"/>
  <c r="T17" i="12"/>
  <c r="T20" i="12"/>
  <c r="U20" i="12"/>
  <c r="U29" i="15"/>
  <c r="T29" i="15"/>
  <c r="T54" i="16"/>
  <c r="U54" i="16"/>
  <c r="T11" i="20"/>
  <c r="U11" i="20"/>
  <c r="U54" i="2"/>
  <c r="T54" i="2"/>
  <c r="T18" i="1"/>
  <c r="U18" i="1"/>
  <c r="T32" i="1"/>
  <c r="T14" i="3"/>
  <c r="T35" i="3"/>
  <c r="T10" i="4"/>
  <c r="U10" i="4"/>
  <c r="T45" i="5"/>
  <c r="U45" i="5"/>
  <c r="U13" i="7"/>
  <c r="T13" i="7"/>
  <c r="U28" i="7"/>
  <c r="T28" i="7"/>
  <c r="T45" i="8"/>
  <c r="U52" i="10"/>
  <c r="T52" i="10"/>
  <c r="T16" i="11"/>
  <c r="U16" i="11"/>
  <c r="Q9" i="13"/>
  <c r="T19" i="13"/>
  <c r="U19" i="13"/>
  <c r="T24" i="16"/>
  <c r="U24" i="16"/>
  <c r="U34" i="16"/>
  <c r="T34" i="16"/>
  <c r="U32" i="18"/>
  <c r="T32" i="18"/>
  <c r="U38" i="8"/>
  <c r="T38" i="8"/>
  <c r="T33" i="2"/>
  <c r="U33" i="2"/>
  <c r="U48" i="1"/>
  <c r="T48" i="1"/>
  <c r="U58" i="3"/>
  <c r="T58" i="3"/>
  <c r="U33" i="4"/>
  <c r="T33" i="4"/>
  <c r="T51" i="4"/>
  <c r="U51" i="4"/>
  <c r="P9" i="7"/>
  <c r="T26" i="7"/>
  <c r="U26" i="7"/>
  <c r="T24" i="9"/>
  <c r="U24" i="9"/>
  <c r="U25" i="10"/>
  <c r="T25" i="10"/>
  <c r="Q43" i="10"/>
  <c r="T13" i="11"/>
  <c r="U13" i="11"/>
  <c r="Q27" i="19"/>
  <c r="U45" i="3"/>
  <c r="R9" i="4"/>
  <c r="U32" i="5"/>
  <c r="U23" i="7"/>
  <c r="T30" i="12"/>
  <c r="T16" i="15"/>
  <c r="U16" i="15"/>
  <c r="U37" i="19"/>
  <c r="T37" i="19"/>
  <c r="T57" i="19"/>
  <c r="C42" i="16"/>
  <c r="L42" i="16"/>
  <c r="H42" i="14"/>
  <c r="R42" i="14" s="1"/>
  <c r="R55" i="14"/>
  <c r="P61" i="1"/>
  <c r="U14" i="1"/>
  <c r="T17" i="1"/>
  <c r="U31" i="1"/>
  <c r="Q55" i="1"/>
  <c r="T30" i="2"/>
  <c r="U32" i="2"/>
  <c r="T29" i="4"/>
  <c r="T16" i="5"/>
  <c r="U39" i="5"/>
  <c r="U49" i="5"/>
  <c r="U20" i="6"/>
  <c r="T63" i="6"/>
  <c r="U41" i="7"/>
  <c r="T49" i="7"/>
  <c r="T13" i="8"/>
  <c r="U16" i="8"/>
  <c r="U11" i="9"/>
  <c r="P55" i="9"/>
  <c r="T12" i="11"/>
  <c r="U32" i="12"/>
  <c r="U15" i="13"/>
  <c r="U36" i="13"/>
  <c r="T39" i="13"/>
  <c r="U18" i="14"/>
  <c r="T21" i="14"/>
  <c r="T49" i="14"/>
  <c r="U32" i="15"/>
  <c r="U52" i="15"/>
  <c r="T52" i="15"/>
  <c r="U26" i="16"/>
  <c r="T35" i="16"/>
  <c r="U14" i="17"/>
  <c r="U33" i="17"/>
  <c r="U25" i="18"/>
  <c r="U28" i="18"/>
  <c r="U31" i="19"/>
  <c r="T31" i="19"/>
  <c r="T53" i="19"/>
  <c r="U53" i="19"/>
  <c r="I42" i="20"/>
  <c r="S42" i="20" s="1"/>
  <c r="S43" i="20"/>
  <c r="T36" i="6"/>
  <c r="U23" i="8"/>
  <c r="U45" i="8"/>
  <c r="T30" i="9"/>
  <c r="T47" i="11"/>
  <c r="U47" i="11"/>
  <c r="T11" i="12"/>
  <c r="U11" i="12"/>
  <c r="U52" i="12"/>
  <c r="P55" i="12"/>
  <c r="U15" i="14"/>
  <c r="T15" i="14"/>
  <c r="U39" i="14"/>
  <c r="T39" i="14"/>
  <c r="T51" i="15"/>
  <c r="U51" i="15"/>
  <c r="U17" i="16"/>
  <c r="T17" i="16"/>
  <c r="P27" i="16"/>
  <c r="U13" i="17"/>
  <c r="T13" i="17"/>
  <c r="T19" i="18"/>
  <c r="T24" i="18"/>
  <c r="U24" i="18"/>
  <c r="T30" i="19"/>
  <c r="U30" i="19"/>
  <c r="T45" i="19"/>
  <c r="U45" i="19"/>
  <c r="U52" i="19"/>
  <c r="T52" i="19"/>
  <c r="H60" i="20"/>
  <c r="H64" i="20" s="1"/>
  <c r="H64" i="8"/>
  <c r="V42" i="18"/>
  <c r="T36" i="19"/>
  <c r="U36" i="19"/>
  <c r="G60" i="7"/>
  <c r="G64" i="7" s="1"/>
  <c r="U14" i="3"/>
  <c r="U35" i="3"/>
  <c r="U22" i="1"/>
  <c r="Q27" i="2"/>
  <c r="T45" i="2"/>
  <c r="T23" i="4"/>
  <c r="U35" i="5"/>
  <c r="U36" i="6"/>
  <c r="U14" i="12"/>
  <c r="U41" i="18"/>
  <c r="T41" i="18"/>
  <c r="T49" i="19"/>
  <c r="U49" i="19"/>
  <c r="K64" i="13"/>
  <c r="S60" i="13"/>
  <c r="O42" i="7"/>
  <c r="O60" i="7" s="1"/>
  <c r="O64" i="7" s="1"/>
  <c r="D64" i="17"/>
  <c r="H60" i="4"/>
  <c r="H64" i="4" s="1"/>
  <c r="P55" i="4"/>
  <c r="U20" i="5"/>
  <c r="U26" i="12"/>
  <c r="T26" i="12"/>
  <c r="U47" i="12"/>
  <c r="T47" i="12"/>
  <c r="U11" i="14"/>
  <c r="T11" i="14"/>
  <c r="T14" i="15"/>
  <c r="T22" i="17"/>
  <c r="U22" i="17"/>
  <c r="U13" i="18"/>
  <c r="T13" i="18"/>
  <c r="T19" i="20"/>
  <c r="U19" i="20"/>
  <c r="K60" i="20"/>
  <c r="K64" i="20" s="1"/>
  <c r="L60" i="14"/>
  <c r="L64" i="14" s="1"/>
  <c r="F60" i="13"/>
  <c r="F64" i="13" s="1"/>
  <c r="J42" i="16"/>
  <c r="U32" i="1"/>
  <c r="R9" i="3"/>
  <c r="Q55" i="5"/>
  <c r="T32" i="7"/>
  <c r="U32" i="9"/>
  <c r="U33" i="18"/>
  <c r="T33" i="18"/>
  <c r="E43" i="19"/>
  <c r="T44" i="19"/>
  <c r="U41" i="20"/>
  <c r="T41" i="20"/>
  <c r="U37" i="11"/>
  <c r="T37" i="12"/>
  <c r="U53" i="12"/>
  <c r="E55" i="12"/>
  <c r="U55" i="12" s="1"/>
  <c r="Q61" i="13"/>
  <c r="U33" i="14"/>
  <c r="U41" i="14"/>
  <c r="P55" i="14"/>
  <c r="U14" i="15"/>
  <c r="U38" i="15"/>
  <c r="U46" i="15"/>
  <c r="U58" i="15"/>
  <c r="Q61" i="16"/>
  <c r="U16" i="17"/>
  <c r="U24" i="17"/>
  <c r="U29" i="17"/>
  <c r="T36" i="17"/>
  <c r="T45" i="17"/>
  <c r="U51" i="17"/>
  <c r="Q61" i="17"/>
  <c r="T31" i="18"/>
  <c r="U45" i="18"/>
  <c r="T29" i="19"/>
  <c r="U14" i="20"/>
  <c r="O64" i="1"/>
  <c r="I60" i="19"/>
  <c r="I64" i="19" s="1"/>
  <c r="H64" i="18"/>
  <c r="H8" i="15"/>
  <c r="H60" i="15" s="1"/>
  <c r="H64" i="15" s="1"/>
  <c r="O64" i="11"/>
  <c r="N64" i="8"/>
  <c r="N8" i="7"/>
  <c r="H42" i="20"/>
  <c r="R42" i="20" s="1"/>
  <c r="I42" i="9"/>
  <c r="S42" i="9" s="1"/>
  <c r="M42" i="7"/>
  <c r="N42" i="2"/>
  <c r="V42" i="19"/>
  <c r="E61" i="10"/>
  <c r="T13" i="12"/>
  <c r="U30" i="12"/>
  <c r="T31" i="12"/>
  <c r="T57" i="12"/>
  <c r="T32" i="13"/>
  <c r="T58" i="13"/>
  <c r="P9" i="14"/>
  <c r="T28" i="14"/>
  <c r="U30" i="14"/>
  <c r="U35" i="14"/>
  <c r="T45" i="14"/>
  <c r="T54" i="14"/>
  <c r="T35" i="15"/>
  <c r="T48" i="15"/>
  <c r="T37" i="16"/>
  <c r="T44" i="16"/>
  <c r="P55" i="16"/>
  <c r="U44" i="17"/>
  <c r="U37" i="20"/>
  <c r="T37" i="20"/>
  <c r="N60" i="12"/>
  <c r="N64" i="12" s="1"/>
  <c r="M60" i="11"/>
  <c r="M64" i="11" s="1"/>
  <c r="F60" i="10"/>
  <c r="F64" i="10" s="1"/>
  <c r="N60" i="10"/>
  <c r="N64" i="10" s="1"/>
  <c r="I60" i="8"/>
  <c r="I64" i="7"/>
  <c r="V64" i="17"/>
  <c r="G42" i="17"/>
  <c r="G60" i="17" s="1"/>
  <c r="G64" i="17" s="1"/>
  <c r="O42" i="17"/>
  <c r="O60" i="17" s="1"/>
  <c r="O64" i="17" s="1"/>
  <c r="F42" i="12"/>
  <c r="L42" i="10"/>
  <c r="L60" i="10" s="1"/>
  <c r="L64" i="10" s="1"/>
  <c r="J42" i="8"/>
  <c r="U13" i="12"/>
  <c r="T45" i="12"/>
  <c r="T32" i="17"/>
  <c r="Q27" i="18"/>
  <c r="P9" i="20"/>
  <c r="F60" i="20"/>
  <c r="F64" i="20" s="1"/>
  <c r="N60" i="20"/>
  <c r="N64" i="20" s="1"/>
  <c r="C60" i="16"/>
  <c r="C64" i="16" s="1"/>
  <c r="D60" i="13"/>
  <c r="D64" i="13" s="1"/>
  <c r="M60" i="13"/>
  <c r="M64" i="13" s="1"/>
  <c r="O8" i="10"/>
  <c r="O60" i="10" s="1"/>
  <c r="O64" i="10" s="1"/>
  <c r="O64" i="5"/>
  <c r="J64" i="2"/>
  <c r="D42" i="1"/>
  <c r="B42" i="19"/>
  <c r="B60" i="19" s="1"/>
  <c r="B64" i="19" s="1"/>
  <c r="K42" i="19"/>
  <c r="K60" i="19" s="1"/>
  <c r="I42" i="3"/>
  <c r="S42" i="3" s="1"/>
  <c r="V42" i="14"/>
  <c r="V60" i="14" s="1"/>
  <c r="V64" i="14" s="1"/>
  <c r="V42" i="10"/>
  <c r="V60" i="10" s="1"/>
  <c r="V64" i="10" s="1"/>
  <c r="Q61" i="14"/>
  <c r="U23" i="17"/>
  <c r="E55" i="18"/>
  <c r="O60" i="20"/>
  <c r="O64" i="20" s="1"/>
  <c r="F60" i="19"/>
  <c r="F64" i="19" s="1"/>
  <c r="D60" i="18"/>
  <c r="D64" i="18" s="1"/>
  <c r="G64" i="11"/>
  <c r="H64" i="10"/>
  <c r="N60" i="13"/>
  <c r="N64" i="13" s="1"/>
  <c r="I42" i="17"/>
  <c r="S42" i="17" s="1"/>
  <c r="J42" i="14"/>
  <c r="T25" i="13"/>
  <c r="T32" i="14"/>
  <c r="T45" i="15"/>
  <c r="T14" i="18"/>
  <c r="P55" i="18"/>
  <c r="T13" i="19"/>
  <c r="T35" i="19"/>
  <c r="G64" i="1"/>
  <c r="G64" i="19"/>
  <c r="O64" i="19"/>
  <c r="G64" i="13"/>
  <c r="O64" i="13"/>
  <c r="C60" i="10"/>
  <c r="C64" i="10" s="1"/>
  <c r="C64" i="6"/>
  <c r="L64" i="6"/>
  <c r="C60" i="2"/>
  <c r="C64" i="2" s="1"/>
  <c r="C42" i="18"/>
  <c r="B42" i="3"/>
  <c r="K42" i="3"/>
  <c r="K60" i="3" s="1"/>
  <c r="K64" i="3" s="1"/>
  <c r="L42" i="2"/>
  <c r="Q61" i="19"/>
  <c r="U23" i="20"/>
  <c r="G8" i="20"/>
  <c r="G60" i="20" s="1"/>
  <c r="G64" i="20" s="1"/>
  <c r="D8" i="16"/>
  <c r="D60" i="16" s="1"/>
  <c r="D64" i="16" s="1"/>
  <c r="R9" i="15"/>
  <c r="G60" i="14"/>
  <c r="G64" i="14" s="1"/>
  <c r="D64" i="9"/>
  <c r="R9" i="8"/>
  <c r="H8" i="7"/>
  <c r="H60" i="7" s="1"/>
  <c r="H64" i="7" s="1"/>
  <c r="I64" i="5"/>
  <c r="I8" i="4"/>
  <c r="V60" i="6"/>
  <c r="V64" i="6" s="1"/>
  <c r="O8" i="15"/>
  <c r="O60" i="15" s="1"/>
  <c r="O64" i="15" s="1"/>
  <c r="J8" i="14"/>
  <c r="M8" i="5"/>
  <c r="M60" i="5" s="1"/>
  <c r="M64" i="5" s="1"/>
  <c r="L42" i="8"/>
  <c r="B42" i="5"/>
  <c r="K42" i="5"/>
  <c r="M42" i="18"/>
  <c r="F42" i="15"/>
  <c r="N42" i="15"/>
  <c r="N60" i="15" s="1"/>
  <c r="N64" i="15" s="1"/>
  <c r="J42" i="11"/>
  <c r="T17" i="20"/>
  <c r="U25" i="20"/>
  <c r="U33" i="20"/>
  <c r="I60" i="1"/>
  <c r="I64" i="1" s="1"/>
  <c r="I8" i="20"/>
  <c r="K60" i="18"/>
  <c r="K64" i="18" s="1"/>
  <c r="I60" i="17"/>
  <c r="G60" i="16"/>
  <c r="G64" i="16" s="1"/>
  <c r="O60" i="16"/>
  <c r="O64" i="16" s="1"/>
  <c r="C60" i="15"/>
  <c r="C64" i="15" s="1"/>
  <c r="C60" i="12"/>
  <c r="C64" i="12" s="1"/>
  <c r="F60" i="12"/>
  <c r="F64" i="12" s="1"/>
  <c r="I60" i="10"/>
  <c r="I64" i="10" s="1"/>
  <c r="G60" i="9"/>
  <c r="G64" i="9" s="1"/>
  <c r="O60" i="9"/>
  <c r="O64" i="9" s="1"/>
  <c r="C60" i="8"/>
  <c r="C64" i="8" s="1"/>
  <c r="R9" i="7"/>
  <c r="R27" i="20"/>
  <c r="J8" i="12"/>
  <c r="D8" i="3"/>
  <c r="D60" i="3" s="1"/>
  <c r="D64" i="3" s="1"/>
  <c r="M8" i="3"/>
  <c r="M60" i="3" s="1"/>
  <c r="M64" i="3" s="1"/>
  <c r="D42" i="5"/>
  <c r="D60" i="5" s="1"/>
  <c r="D64" i="5" s="1"/>
  <c r="F42" i="1"/>
  <c r="N42" i="1"/>
  <c r="N60" i="1" s="1"/>
  <c r="N64" i="1" s="1"/>
  <c r="M42" i="16"/>
  <c r="I42" i="12"/>
  <c r="S42" i="12" s="1"/>
  <c r="P61" i="18"/>
  <c r="T22" i="20"/>
  <c r="T25" i="20"/>
  <c r="U30" i="20"/>
  <c r="T35" i="20"/>
  <c r="T46" i="20"/>
  <c r="T50" i="20"/>
  <c r="U53" i="20"/>
  <c r="F8" i="1"/>
  <c r="C60" i="18"/>
  <c r="C64" i="18" s="1"/>
  <c r="M60" i="15"/>
  <c r="M64" i="15" s="1"/>
  <c r="I64" i="13"/>
  <c r="C8" i="11"/>
  <c r="C60" i="11" s="1"/>
  <c r="C64" i="11" s="1"/>
  <c r="F64" i="6"/>
  <c r="C60" i="4"/>
  <c r="C64" i="4" s="1"/>
  <c r="J8" i="3"/>
  <c r="F60" i="2"/>
  <c r="F64" i="2" s="1"/>
  <c r="V60" i="19"/>
  <c r="V64" i="19" s="1"/>
  <c r="M8" i="14"/>
  <c r="M60" i="14" s="1"/>
  <c r="M64" i="14" s="1"/>
  <c r="B8" i="12"/>
  <c r="B60" i="12" s="1"/>
  <c r="B64" i="12" s="1"/>
  <c r="N8" i="11"/>
  <c r="N60" i="11" s="1"/>
  <c r="N64" i="11" s="1"/>
  <c r="O8" i="8"/>
  <c r="O60" i="8" s="1"/>
  <c r="O64" i="8" s="1"/>
  <c r="M8" i="6"/>
  <c r="M60" i="6" s="1"/>
  <c r="M64" i="6" s="1"/>
  <c r="I8" i="2"/>
  <c r="I60" i="2" s="1"/>
  <c r="I64" i="2" s="1"/>
  <c r="F42" i="4"/>
  <c r="N42" i="4"/>
  <c r="V42" i="3"/>
  <c r="V60" i="3" s="1"/>
  <c r="V64" i="3" s="1"/>
  <c r="M42" i="19"/>
  <c r="F42" i="16"/>
  <c r="F60" i="16" s="1"/>
  <c r="F64" i="16" s="1"/>
  <c r="N42" i="16"/>
  <c r="N60" i="16" s="1"/>
  <c r="N64" i="16" s="1"/>
  <c r="B42" i="9"/>
  <c r="K42" i="9"/>
  <c r="K60" i="9" s="1"/>
  <c r="K64" i="9" s="1"/>
  <c r="V42" i="1"/>
  <c r="V42" i="9"/>
  <c r="F60" i="18"/>
  <c r="F64" i="18" s="1"/>
  <c r="N60" i="17"/>
  <c r="N64" i="17" s="1"/>
  <c r="H60" i="16"/>
  <c r="H64" i="16" s="1"/>
  <c r="I60" i="16"/>
  <c r="G60" i="15"/>
  <c r="G64" i="15" s="1"/>
  <c r="F8" i="15"/>
  <c r="K8" i="14"/>
  <c r="H60" i="12"/>
  <c r="H64" i="12" s="1"/>
  <c r="F60" i="11"/>
  <c r="F64" i="11" s="1"/>
  <c r="I60" i="9"/>
  <c r="G60" i="8"/>
  <c r="G64" i="8" s="1"/>
  <c r="F64" i="8"/>
  <c r="V60" i="13"/>
  <c r="V64" i="13" s="1"/>
  <c r="V60" i="7"/>
  <c r="V64" i="7" s="1"/>
  <c r="M8" i="9"/>
  <c r="M60" i="9" s="1"/>
  <c r="M64" i="9" s="1"/>
  <c r="L8" i="4"/>
  <c r="L60" i="4" s="1"/>
  <c r="L64" i="4" s="1"/>
  <c r="V8" i="20"/>
  <c r="V8" i="16"/>
  <c r="V8" i="8"/>
  <c r="V8" i="4"/>
  <c r="H42" i="6"/>
  <c r="R42" i="6" s="1"/>
  <c r="F42" i="19"/>
  <c r="N42" i="19"/>
  <c r="N60" i="19" s="1"/>
  <c r="N64" i="19" s="1"/>
  <c r="H42" i="13"/>
  <c r="R42" i="13" s="1"/>
  <c r="C42" i="9"/>
  <c r="C60" i="9" s="1"/>
  <c r="C64" i="9" s="1"/>
  <c r="H60" i="1"/>
  <c r="H64" i="1" s="1"/>
  <c r="C64" i="20"/>
  <c r="K64" i="17"/>
  <c r="C60" i="14"/>
  <c r="C64" i="14" s="1"/>
  <c r="I8" i="12"/>
  <c r="M60" i="7"/>
  <c r="M64" i="7" s="1"/>
  <c r="H60" i="6"/>
  <c r="H64" i="6" s="1"/>
  <c r="F8" i="5"/>
  <c r="F60" i="5" s="1"/>
  <c r="F64" i="5" s="1"/>
  <c r="N8" i="5"/>
  <c r="N60" i="5" s="1"/>
  <c r="N64" i="5" s="1"/>
  <c r="F60" i="4"/>
  <c r="F64" i="4" s="1"/>
  <c r="N60" i="4"/>
  <c r="N64" i="4" s="1"/>
  <c r="C8" i="3"/>
  <c r="C60" i="3" s="1"/>
  <c r="C64" i="3" s="1"/>
  <c r="H64" i="2"/>
  <c r="R64" i="2" s="1"/>
  <c r="V60" i="15"/>
  <c r="V64" i="15" s="1"/>
  <c r="W8" i="10"/>
  <c r="M8" i="12"/>
  <c r="M60" i="12" s="1"/>
  <c r="M64" i="12" s="1"/>
  <c r="D8" i="4"/>
  <c r="M8" i="4"/>
  <c r="M60" i="4" s="1"/>
  <c r="M64" i="4" s="1"/>
  <c r="W8" i="16"/>
  <c r="V42" i="2"/>
  <c r="M42" i="17"/>
  <c r="M60" i="17" s="1"/>
  <c r="M64" i="17" s="1"/>
  <c r="F42" i="14"/>
  <c r="F60" i="14" s="1"/>
  <c r="F64" i="14" s="1"/>
  <c r="N42" i="14"/>
  <c r="N60" i="14" s="1"/>
  <c r="N64" i="14" s="1"/>
  <c r="J42" i="10"/>
  <c r="H60" i="19"/>
  <c r="H64" i="19" s="1"/>
  <c r="I60" i="18"/>
  <c r="G8" i="18"/>
  <c r="G60" i="18" s="1"/>
  <c r="G64" i="18" s="1"/>
  <c r="C60" i="17"/>
  <c r="C64" i="17" s="1"/>
  <c r="K8" i="16"/>
  <c r="K60" i="16" s="1"/>
  <c r="K64" i="16" s="1"/>
  <c r="D60" i="14"/>
  <c r="D64" i="14" s="1"/>
  <c r="C8" i="13"/>
  <c r="C60" i="13" s="1"/>
  <c r="C64" i="13" s="1"/>
  <c r="I60" i="11"/>
  <c r="D60" i="7"/>
  <c r="D64" i="7" s="1"/>
  <c r="N64" i="6"/>
  <c r="G64" i="5"/>
  <c r="I8" i="3"/>
  <c r="L8" i="2"/>
  <c r="L60" i="2" s="1"/>
  <c r="L64" i="2" s="1"/>
  <c r="M42" i="1"/>
  <c r="L42" i="18"/>
  <c r="D42" i="13"/>
  <c r="J42" i="6"/>
  <c r="F42" i="17"/>
  <c r="F60" i="17" s="1"/>
  <c r="F64" i="17" s="1"/>
  <c r="N42" i="17"/>
  <c r="B42" i="10"/>
  <c r="K42" i="10"/>
  <c r="U25" i="6"/>
  <c r="T25" i="6"/>
  <c r="U26" i="9"/>
  <c r="T26" i="9"/>
  <c r="U21" i="2"/>
  <c r="T21" i="2"/>
  <c r="U34" i="2"/>
  <c r="T34" i="2"/>
  <c r="U16" i="3"/>
  <c r="U29" i="3"/>
  <c r="P43" i="3"/>
  <c r="U25" i="4"/>
  <c r="T30" i="4"/>
  <c r="U38" i="4"/>
  <c r="U40" i="4"/>
  <c r="T40" i="4"/>
  <c r="U54" i="4"/>
  <c r="U11" i="5"/>
  <c r="T11" i="5"/>
  <c r="U36" i="5"/>
  <c r="T36" i="5"/>
  <c r="U39" i="6"/>
  <c r="U41" i="6"/>
  <c r="T41" i="6"/>
  <c r="T33" i="7"/>
  <c r="U33" i="7"/>
  <c r="U50" i="7"/>
  <c r="T50" i="7"/>
  <c r="U18" i="8"/>
  <c r="T18" i="8"/>
  <c r="U31" i="9"/>
  <c r="T31" i="9"/>
  <c r="U47" i="9"/>
  <c r="T47" i="9"/>
  <c r="Q9" i="11"/>
  <c r="U45" i="11"/>
  <c r="T45" i="11"/>
  <c r="T26" i="5"/>
  <c r="U26" i="5"/>
  <c r="E9" i="9"/>
  <c r="U10" i="9"/>
  <c r="T10" i="9"/>
  <c r="E43" i="2"/>
  <c r="U44" i="2"/>
  <c r="T44" i="2"/>
  <c r="U57" i="2"/>
  <c r="T57" i="2"/>
  <c r="U12" i="3"/>
  <c r="T12" i="3"/>
  <c r="E55" i="3"/>
  <c r="U56" i="3"/>
  <c r="T56" i="3"/>
  <c r="E61" i="3"/>
  <c r="T62" i="3"/>
  <c r="U50" i="4"/>
  <c r="T50" i="4"/>
  <c r="U39" i="8"/>
  <c r="T39" i="8"/>
  <c r="U57" i="8"/>
  <c r="T57" i="8"/>
  <c r="U23" i="16"/>
  <c r="T23" i="16"/>
  <c r="U17" i="6"/>
  <c r="T17" i="6"/>
  <c r="E9" i="2"/>
  <c r="U10" i="2"/>
  <c r="E27" i="1"/>
  <c r="P9" i="2"/>
  <c r="P8" i="2" s="1"/>
  <c r="U33" i="3"/>
  <c r="T33" i="3"/>
  <c r="U11" i="4"/>
  <c r="T11" i="4"/>
  <c r="T24" i="6"/>
  <c r="U24" i="6"/>
  <c r="T29" i="6"/>
  <c r="U29" i="6"/>
  <c r="U17" i="7"/>
  <c r="T17" i="7"/>
  <c r="P61" i="6"/>
  <c r="U54" i="10"/>
  <c r="T54" i="10"/>
  <c r="U23" i="12"/>
  <c r="T23" i="12"/>
  <c r="U18" i="15"/>
  <c r="T18" i="15"/>
  <c r="E27" i="5"/>
  <c r="T28" i="5"/>
  <c r="U63" i="7"/>
  <c r="T63" i="7"/>
  <c r="Q9" i="1"/>
  <c r="U10" i="1"/>
  <c r="Q9" i="2"/>
  <c r="Q8" i="2" s="1"/>
  <c r="Q43" i="2"/>
  <c r="E61" i="4"/>
  <c r="U19" i="5"/>
  <c r="T19" i="5"/>
  <c r="T30" i="1"/>
  <c r="T35" i="1"/>
  <c r="U47" i="1"/>
  <c r="U11" i="2"/>
  <c r="U17" i="2"/>
  <c r="U30" i="2"/>
  <c r="U50" i="2"/>
  <c r="U52" i="2"/>
  <c r="T52" i="2"/>
  <c r="Q55" i="2"/>
  <c r="E9" i="3"/>
  <c r="T10" i="3"/>
  <c r="U18" i="3"/>
  <c r="U20" i="3"/>
  <c r="T20" i="3"/>
  <c r="U31" i="3"/>
  <c r="T44" i="3"/>
  <c r="T63" i="3"/>
  <c r="P9" i="4"/>
  <c r="U23" i="4"/>
  <c r="E27" i="4"/>
  <c r="T28" i="4"/>
  <c r="U36" i="4"/>
  <c r="Q43" i="4"/>
  <c r="P9" i="5"/>
  <c r="T10" i="5"/>
  <c r="U28" i="5"/>
  <c r="U30" i="5"/>
  <c r="T30" i="5"/>
  <c r="U48" i="5"/>
  <c r="U63" i="5"/>
  <c r="T63" i="5"/>
  <c r="E9" i="6"/>
  <c r="U9" i="6" s="1"/>
  <c r="T10" i="6"/>
  <c r="U18" i="6"/>
  <c r="T18" i="6"/>
  <c r="U52" i="9"/>
  <c r="T52" i="9"/>
  <c r="U37" i="10"/>
  <c r="T37" i="10"/>
  <c r="U15" i="11"/>
  <c r="T15" i="11"/>
  <c r="E27" i="11"/>
  <c r="U28" i="11"/>
  <c r="T28" i="11"/>
  <c r="P27" i="1"/>
  <c r="P8" i="1" s="1"/>
  <c r="Q55" i="3"/>
  <c r="U16" i="1"/>
  <c r="T46" i="1"/>
  <c r="T51" i="1"/>
  <c r="E55" i="1"/>
  <c r="U56" i="1"/>
  <c r="T16" i="2"/>
  <c r="T26" i="2"/>
  <c r="T39" i="2"/>
  <c r="P9" i="3"/>
  <c r="U39" i="3"/>
  <c r="U41" i="3"/>
  <c r="T41" i="3"/>
  <c r="U49" i="3"/>
  <c r="U51" i="3"/>
  <c r="T51" i="3"/>
  <c r="Q9" i="4"/>
  <c r="U17" i="4"/>
  <c r="U19" i="4"/>
  <c r="T19" i="4"/>
  <c r="U30" i="4"/>
  <c r="U32" i="4"/>
  <c r="T32" i="4"/>
  <c r="U46" i="4"/>
  <c r="U59" i="4"/>
  <c r="Q43" i="5"/>
  <c r="Q42" i="5" s="1"/>
  <c r="U14" i="6"/>
  <c r="T14" i="6"/>
  <c r="P27" i="6"/>
  <c r="U59" i="6"/>
  <c r="U11" i="7"/>
  <c r="T11" i="7"/>
  <c r="E43" i="8"/>
  <c r="U44" i="8"/>
  <c r="T44" i="8"/>
  <c r="Q42" i="10"/>
  <c r="U51" i="12"/>
  <c r="T51" i="12"/>
  <c r="P43" i="1"/>
  <c r="P55" i="2"/>
  <c r="T15" i="1"/>
  <c r="T20" i="1"/>
  <c r="U26" i="1"/>
  <c r="E9" i="1"/>
  <c r="T10" i="1"/>
  <c r="U29" i="1"/>
  <c r="U39" i="1"/>
  <c r="E61" i="1"/>
  <c r="T62" i="1"/>
  <c r="T10" i="2"/>
  <c r="T49" i="2"/>
  <c r="U63" i="2"/>
  <c r="Q9" i="3"/>
  <c r="T17" i="3"/>
  <c r="T30" i="3"/>
  <c r="U62" i="3"/>
  <c r="U63" i="4"/>
  <c r="U12" i="6"/>
  <c r="U35" i="6"/>
  <c r="T35" i="6"/>
  <c r="U22" i="7"/>
  <c r="T22" i="7"/>
  <c r="U17" i="10"/>
  <c r="T17" i="10"/>
  <c r="U32" i="10"/>
  <c r="T32" i="10"/>
  <c r="U63" i="11"/>
  <c r="T63" i="11"/>
  <c r="U40" i="12"/>
  <c r="T40" i="12"/>
  <c r="U26" i="14"/>
  <c r="T26" i="14"/>
  <c r="Q9" i="5"/>
  <c r="P27" i="5"/>
  <c r="Q61" i="5"/>
  <c r="E27" i="6"/>
  <c r="E61" i="6"/>
  <c r="T62" i="6"/>
  <c r="E9" i="7"/>
  <c r="E43" i="7"/>
  <c r="U44" i="7"/>
  <c r="T44" i="7"/>
  <c r="U57" i="7"/>
  <c r="T57" i="7"/>
  <c r="U12" i="8"/>
  <c r="T12" i="8"/>
  <c r="Q27" i="8"/>
  <c r="U33" i="8"/>
  <c r="T33" i="8"/>
  <c r="P43" i="8"/>
  <c r="P9" i="9"/>
  <c r="U20" i="9"/>
  <c r="T20" i="9"/>
  <c r="U41" i="9"/>
  <c r="T41" i="9"/>
  <c r="Q55" i="9"/>
  <c r="U11" i="10"/>
  <c r="T11" i="10"/>
  <c r="E55" i="10"/>
  <c r="U56" i="10"/>
  <c r="U25" i="11"/>
  <c r="T25" i="11"/>
  <c r="P27" i="11"/>
  <c r="U38" i="11"/>
  <c r="T38" i="11"/>
  <c r="E43" i="11"/>
  <c r="U46" i="12"/>
  <c r="T46" i="12"/>
  <c r="U57" i="13"/>
  <c r="T57" i="13"/>
  <c r="U31" i="14"/>
  <c r="T31" i="14"/>
  <c r="U25" i="15"/>
  <c r="T25" i="15"/>
  <c r="U34" i="15"/>
  <c r="T34" i="15"/>
  <c r="T30" i="16"/>
  <c r="U30" i="16"/>
  <c r="U52" i="18"/>
  <c r="T52" i="18"/>
  <c r="P43" i="7"/>
  <c r="Q43" i="8"/>
  <c r="Q9" i="9"/>
  <c r="P55" i="10"/>
  <c r="Q27" i="11"/>
  <c r="E61" i="11"/>
  <c r="T62" i="11"/>
  <c r="E61" i="2"/>
  <c r="E27" i="3"/>
  <c r="P61" i="3"/>
  <c r="P27" i="4"/>
  <c r="Q61" i="4"/>
  <c r="P9" i="6"/>
  <c r="P8" i="6" s="1"/>
  <c r="T20" i="6"/>
  <c r="T26" i="6"/>
  <c r="Q27" i="6"/>
  <c r="U37" i="6"/>
  <c r="T44" i="6"/>
  <c r="Q61" i="6"/>
  <c r="Q9" i="7"/>
  <c r="T19" i="7"/>
  <c r="U21" i="7"/>
  <c r="T21" i="7"/>
  <c r="T39" i="7"/>
  <c r="Q43" i="7"/>
  <c r="E55" i="7"/>
  <c r="T56" i="7"/>
  <c r="T58" i="7"/>
  <c r="T24" i="8"/>
  <c r="T29" i="8"/>
  <c r="T34" i="8"/>
  <c r="E55" i="8"/>
  <c r="U56" i="8"/>
  <c r="T56" i="8"/>
  <c r="E61" i="8"/>
  <c r="T16" i="9"/>
  <c r="T21" i="9"/>
  <c r="T37" i="9"/>
  <c r="T49" i="9"/>
  <c r="U51" i="9"/>
  <c r="T51" i="9"/>
  <c r="T63" i="9"/>
  <c r="E9" i="10"/>
  <c r="E8" i="10" s="1"/>
  <c r="T10" i="10"/>
  <c r="T12" i="10"/>
  <c r="T23" i="10"/>
  <c r="U39" i="10"/>
  <c r="Q55" i="10"/>
  <c r="P61" i="10"/>
  <c r="T21" i="11"/>
  <c r="T26" i="11"/>
  <c r="T34" i="11"/>
  <c r="T39" i="11"/>
  <c r="P61" i="11"/>
  <c r="T19" i="12"/>
  <c r="T41" i="12"/>
  <c r="U63" i="14"/>
  <c r="T63" i="14"/>
  <c r="Q61" i="1"/>
  <c r="P61" i="2"/>
  <c r="P27" i="3"/>
  <c r="Q61" i="3"/>
  <c r="Q27" i="4"/>
  <c r="E43" i="4"/>
  <c r="E55" i="5"/>
  <c r="Q9" i="6"/>
  <c r="Q8" i="6" s="1"/>
  <c r="P55" i="7"/>
  <c r="E9" i="8"/>
  <c r="P55" i="8"/>
  <c r="E43" i="9"/>
  <c r="U44" i="9"/>
  <c r="P9" i="10"/>
  <c r="U40" i="10"/>
  <c r="T40" i="10"/>
  <c r="U48" i="11"/>
  <c r="T48" i="11"/>
  <c r="Q61" i="11"/>
  <c r="E27" i="12"/>
  <c r="U28" i="12"/>
  <c r="T28" i="12"/>
  <c r="Q27" i="13"/>
  <c r="Q8" i="13" s="1"/>
  <c r="Q60" i="13" s="1"/>
  <c r="Q64" i="13" s="1"/>
  <c r="U13" i="14"/>
  <c r="T13" i="14"/>
  <c r="U37" i="14"/>
  <c r="T37" i="14"/>
  <c r="U40" i="15"/>
  <c r="T40" i="15"/>
  <c r="U57" i="15"/>
  <c r="T57" i="15"/>
  <c r="P9" i="16"/>
  <c r="P8" i="16" s="1"/>
  <c r="U45" i="16"/>
  <c r="T45" i="16"/>
  <c r="E27" i="2"/>
  <c r="Q27" i="1"/>
  <c r="E43" i="1"/>
  <c r="P27" i="2"/>
  <c r="Q61" i="2"/>
  <c r="Q27" i="3"/>
  <c r="E43" i="3"/>
  <c r="P43" i="4"/>
  <c r="P42" i="4" s="1"/>
  <c r="E55" i="4"/>
  <c r="U10" i="5"/>
  <c r="P55" i="5"/>
  <c r="E55" i="6"/>
  <c r="U52" i="7"/>
  <c r="T52" i="7"/>
  <c r="Q55" i="7"/>
  <c r="P9" i="8"/>
  <c r="U20" i="8"/>
  <c r="T20" i="8"/>
  <c r="U41" i="8"/>
  <c r="T41" i="8"/>
  <c r="Q55" i="8"/>
  <c r="U12" i="9"/>
  <c r="T12" i="9"/>
  <c r="Q27" i="9"/>
  <c r="U33" i="9"/>
  <c r="T33" i="9"/>
  <c r="P43" i="9"/>
  <c r="P42" i="9" s="1"/>
  <c r="Q9" i="10"/>
  <c r="U19" i="10"/>
  <c r="T19" i="10"/>
  <c r="E27" i="10"/>
  <c r="U17" i="11"/>
  <c r="T17" i="11"/>
  <c r="U30" i="11"/>
  <c r="T30" i="11"/>
  <c r="Q9" i="12"/>
  <c r="U15" i="12"/>
  <c r="T15" i="12"/>
  <c r="P27" i="12"/>
  <c r="P43" i="12"/>
  <c r="P42" i="12" s="1"/>
  <c r="U34" i="13"/>
  <c r="T34" i="13"/>
  <c r="E43" i="6"/>
  <c r="U34" i="7"/>
  <c r="T34" i="7"/>
  <c r="Q9" i="8"/>
  <c r="U13" i="8"/>
  <c r="Q43" i="9"/>
  <c r="T16" i="10"/>
  <c r="T36" i="10"/>
  <c r="T41" i="10"/>
  <c r="U49" i="10"/>
  <c r="T56" i="10"/>
  <c r="T63" i="10"/>
  <c r="E9" i="11"/>
  <c r="U10" i="11"/>
  <c r="T14" i="11"/>
  <c r="T44" i="11"/>
  <c r="T49" i="11"/>
  <c r="T12" i="12"/>
  <c r="T29" i="12"/>
  <c r="U35" i="12"/>
  <c r="Q43" i="12"/>
  <c r="Q42" i="12" s="1"/>
  <c r="U16" i="13"/>
  <c r="T16" i="13"/>
  <c r="U24" i="13"/>
  <c r="T24" i="13"/>
  <c r="U52" i="13"/>
  <c r="T52" i="13"/>
  <c r="T20" i="14"/>
  <c r="U20" i="14"/>
  <c r="E27" i="15"/>
  <c r="T28" i="15"/>
  <c r="U28" i="15"/>
  <c r="E61" i="15"/>
  <c r="U62" i="15"/>
  <c r="T62" i="15"/>
  <c r="U30" i="6"/>
  <c r="P27" i="7"/>
  <c r="P8" i="7" s="1"/>
  <c r="U45" i="7"/>
  <c r="Q43" i="1"/>
  <c r="Q42" i="1" s="1"/>
  <c r="P55" i="1"/>
  <c r="P43" i="2"/>
  <c r="P42" i="2" s="1"/>
  <c r="E55" i="2"/>
  <c r="Q43" i="3"/>
  <c r="Q42" i="3" s="1"/>
  <c r="P55" i="3"/>
  <c r="E9" i="4"/>
  <c r="Q55" i="4"/>
  <c r="U62" i="4"/>
  <c r="E9" i="5"/>
  <c r="P43" i="5"/>
  <c r="P42" i="5" s="1"/>
  <c r="E61" i="5"/>
  <c r="U28" i="6"/>
  <c r="P43" i="6"/>
  <c r="Q55" i="6"/>
  <c r="U10" i="7"/>
  <c r="Q27" i="7"/>
  <c r="T53" i="7"/>
  <c r="T21" i="8"/>
  <c r="U51" i="8"/>
  <c r="T51" i="8"/>
  <c r="T13" i="9"/>
  <c r="T32" i="9"/>
  <c r="T34" i="9"/>
  <c r="E55" i="9"/>
  <c r="U56" i="9"/>
  <c r="T56" i="9"/>
  <c r="E61" i="9"/>
  <c r="T20" i="10"/>
  <c r="U31" i="10"/>
  <c r="P43" i="10"/>
  <c r="P42" i="10" s="1"/>
  <c r="U50" i="10"/>
  <c r="T50" i="10"/>
  <c r="T62" i="10"/>
  <c r="P9" i="11"/>
  <c r="P8" i="11" s="1"/>
  <c r="T18" i="11"/>
  <c r="T31" i="11"/>
  <c r="U44" i="11"/>
  <c r="U62" i="11"/>
  <c r="T16" i="12"/>
  <c r="U22" i="12"/>
  <c r="U36" i="12"/>
  <c r="T36" i="12"/>
  <c r="T50" i="12"/>
  <c r="E61" i="12"/>
  <c r="U62" i="12"/>
  <c r="T13" i="13"/>
  <c r="E43" i="13"/>
  <c r="U44" i="13"/>
  <c r="T44" i="13"/>
  <c r="U12" i="15"/>
  <c r="T12" i="15"/>
  <c r="U54" i="15"/>
  <c r="T54" i="15"/>
  <c r="U58" i="16"/>
  <c r="T58" i="16"/>
  <c r="P61" i="12"/>
  <c r="T30" i="13"/>
  <c r="T38" i="13"/>
  <c r="P43" i="13"/>
  <c r="T48" i="13"/>
  <c r="E55" i="13"/>
  <c r="T10" i="14"/>
  <c r="T16" i="14"/>
  <c r="T22" i="14"/>
  <c r="T34" i="14"/>
  <c r="E43" i="14"/>
  <c r="U44" i="14"/>
  <c r="Q55" i="14"/>
  <c r="E61" i="14"/>
  <c r="P27" i="15"/>
  <c r="T37" i="15"/>
  <c r="E55" i="15"/>
  <c r="Q9" i="16"/>
  <c r="T20" i="16"/>
  <c r="U39" i="17"/>
  <c r="T39" i="17"/>
  <c r="T12" i="19"/>
  <c r="U12" i="19"/>
  <c r="T55" i="12"/>
  <c r="U56" i="12"/>
  <c r="Q61" i="12"/>
  <c r="T29" i="13"/>
  <c r="T37" i="13"/>
  <c r="Q43" i="13"/>
  <c r="Q42" i="13" s="1"/>
  <c r="T47" i="13"/>
  <c r="P55" i="13"/>
  <c r="T40" i="14"/>
  <c r="P43" i="14"/>
  <c r="P42" i="14" s="1"/>
  <c r="T47" i="14"/>
  <c r="T53" i="14"/>
  <c r="T57" i="14"/>
  <c r="E9" i="15"/>
  <c r="T15" i="15"/>
  <c r="T21" i="15"/>
  <c r="Q27" i="15"/>
  <c r="T44" i="15"/>
  <c r="T50" i="15"/>
  <c r="P55" i="15"/>
  <c r="Q61" i="15"/>
  <c r="U16" i="16"/>
  <c r="T25" i="16"/>
  <c r="T40" i="16"/>
  <c r="T47" i="16"/>
  <c r="E9" i="17"/>
  <c r="U10" i="17"/>
  <c r="U11" i="18"/>
  <c r="T11" i="18"/>
  <c r="U35" i="18"/>
  <c r="T35" i="18"/>
  <c r="U47" i="18"/>
  <c r="T47" i="18"/>
  <c r="Q27" i="12"/>
  <c r="E43" i="12"/>
  <c r="E9" i="13"/>
  <c r="U9" i="13" s="1"/>
  <c r="Q55" i="13"/>
  <c r="E61" i="13"/>
  <c r="U62" i="13"/>
  <c r="E27" i="14"/>
  <c r="Q43" i="14"/>
  <c r="P9" i="15"/>
  <c r="U32" i="16"/>
  <c r="Q43" i="16"/>
  <c r="Q42" i="16" s="1"/>
  <c r="U26" i="17"/>
  <c r="T26" i="17"/>
  <c r="U31" i="17"/>
  <c r="T31" i="17"/>
  <c r="T22" i="19"/>
  <c r="U22" i="19"/>
  <c r="P9" i="13"/>
  <c r="E9" i="14"/>
  <c r="P27" i="14"/>
  <c r="Q9" i="15"/>
  <c r="E27" i="16"/>
  <c r="T28" i="16"/>
  <c r="Q9" i="17"/>
  <c r="T14" i="17"/>
  <c r="U22" i="18"/>
  <c r="T22" i="18"/>
  <c r="U55" i="18"/>
  <c r="T55" i="18"/>
  <c r="P8" i="14"/>
  <c r="Q27" i="14"/>
  <c r="E43" i="15"/>
  <c r="U59" i="15"/>
  <c r="T59" i="15"/>
  <c r="U11" i="16"/>
  <c r="T11" i="16"/>
  <c r="U49" i="17"/>
  <c r="T49" i="17"/>
  <c r="U58" i="17"/>
  <c r="T58" i="17"/>
  <c r="E61" i="7"/>
  <c r="E27" i="8"/>
  <c r="P61" i="8"/>
  <c r="E27" i="9"/>
  <c r="P61" i="9"/>
  <c r="P27" i="10"/>
  <c r="Q61" i="10"/>
  <c r="P43" i="11"/>
  <c r="E55" i="11"/>
  <c r="E9" i="12"/>
  <c r="T54" i="12"/>
  <c r="Q55" i="12"/>
  <c r="T59" i="12"/>
  <c r="T12" i="13"/>
  <c r="T20" i="13"/>
  <c r="E27" i="13"/>
  <c r="T33" i="13"/>
  <c r="T41" i="13"/>
  <c r="T51" i="13"/>
  <c r="T56" i="13"/>
  <c r="T63" i="13"/>
  <c r="Q9" i="14"/>
  <c r="T19" i="14"/>
  <c r="T25" i="14"/>
  <c r="T30" i="14"/>
  <c r="T44" i="14"/>
  <c r="U51" i="14"/>
  <c r="T62" i="14"/>
  <c r="T33" i="15"/>
  <c r="P43" i="15"/>
  <c r="T47" i="15"/>
  <c r="T56" i="15"/>
  <c r="U18" i="16"/>
  <c r="U17" i="18"/>
  <c r="T17" i="18"/>
  <c r="Q27" i="5"/>
  <c r="E43" i="5"/>
  <c r="Q43" i="6"/>
  <c r="Q42" i="6" s="1"/>
  <c r="P55" i="6"/>
  <c r="E27" i="7"/>
  <c r="P61" i="7"/>
  <c r="P27" i="8"/>
  <c r="Q61" i="8"/>
  <c r="P27" i="9"/>
  <c r="Q61" i="9"/>
  <c r="Q27" i="10"/>
  <c r="E43" i="10"/>
  <c r="Q43" i="11"/>
  <c r="Q42" i="11" s="1"/>
  <c r="P55" i="11"/>
  <c r="P9" i="12"/>
  <c r="P8" i="12" s="1"/>
  <c r="P60" i="12" s="1"/>
  <c r="P64" i="12" s="1"/>
  <c r="P27" i="13"/>
  <c r="U56" i="13"/>
  <c r="U12" i="14"/>
  <c r="U52" i="14"/>
  <c r="E55" i="14"/>
  <c r="T56" i="14"/>
  <c r="U62" i="14"/>
  <c r="T10" i="15"/>
  <c r="T17" i="15"/>
  <c r="U24" i="15"/>
  <c r="Q43" i="15"/>
  <c r="U53" i="15"/>
  <c r="U56" i="15"/>
  <c r="E9" i="16"/>
  <c r="T10" i="16"/>
  <c r="T12" i="16"/>
  <c r="T29" i="16"/>
  <c r="U38" i="16"/>
  <c r="T10" i="17"/>
  <c r="U21" i="17"/>
  <c r="T21" i="17"/>
  <c r="T63" i="18"/>
  <c r="U63" i="18"/>
  <c r="U16" i="19"/>
  <c r="T16" i="19"/>
  <c r="Q55" i="16"/>
  <c r="P9" i="17"/>
  <c r="T52" i="17"/>
  <c r="T25" i="18"/>
  <c r="U14" i="19"/>
  <c r="U20" i="19"/>
  <c r="U24" i="19"/>
  <c r="U56" i="19"/>
  <c r="T56" i="19"/>
  <c r="R8" i="3"/>
  <c r="J60" i="3"/>
  <c r="T34" i="17"/>
  <c r="T44" i="17"/>
  <c r="E9" i="18"/>
  <c r="T10" i="18"/>
  <c r="E61" i="18"/>
  <c r="U62" i="18"/>
  <c r="E9" i="19"/>
  <c r="E55" i="19"/>
  <c r="E42" i="19" s="1"/>
  <c r="E61" i="16"/>
  <c r="E27" i="17"/>
  <c r="P9" i="18"/>
  <c r="P9" i="19"/>
  <c r="U58" i="20"/>
  <c r="T58" i="20"/>
  <c r="D60" i="20"/>
  <c r="D64" i="20" s="1"/>
  <c r="P61" i="16"/>
  <c r="P27" i="17"/>
  <c r="E55" i="17"/>
  <c r="T56" i="17"/>
  <c r="Q9" i="18"/>
  <c r="Q8" i="18" s="1"/>
  <c r="P27" i="18"/>
  <c r="E43" i="18"/>
  <c r="Q61" i="18"/>
  <c r="Q9" i="19"/>
  <c r="Q8" i="19" s="1"/>
  <c r="U43" i="19"/>
  <c r="T43" i="19"/>
  <c r="E61" i="19"/>
  <c r="U62" i="19"/>
  <c r="T62" i="19"/>
  <c r="Q9" i="20"/>
  <c r="Q27" i="17"/>
  <c r="E43" i="17"/>
  <c r="P55" i="17"/>
  <c r="P43" i="19"/>
  <c r="P61" i="19"/>
  <c r="U24" i="20"/>
  <c r="T24" i="20"/>
  <c r="E43" i="20"/>
  <c r="U45" i="20"/>
  <c r="T45" i="20"/>
  <c r="U49" i="20"/>
  <c r="T49" i="20"/>
  <c r="S9" i="7"/>
  <c r="K8" i="7"/>
  <c r="P61" i="14"/>
  <c r="Q55" i="15"/>
  <c r="T19" i="16"/>
  <c r="Q27" i="16"/>
  <c r="T31" i="16"/>
  <c r="T39" i="16"/>
  <c r="E43" i="16"/>
  <c r="T49" i="16"/>
  <c r="T17" i="17"/>
  <c r="T25" i="17"/>
  <c r="T30" i="17"/>
  <c r="T38" i="17"/>
  <c r="P43" i="17"/>
  <c r="P42" i="17" s="1"/>
  <c r="T48" i="17"/>
  <c r="Q55" i="17"/>
  <c r="E61" i="17"/>
  <c r="T29" i="18"/>
  <c r="T34" i="18"/>
  <c r="Q43" i="18"/>
  <c r="Q42" i="18" s="1"/>
  <c r="T11" i="19"/>
  <c r="U13" i="19"/>
  <c r="T26" i="19"/>
  <c r="U36" i="20"/>
  <c r="T36" i="20"/>
  <c r="U40" i="20"/>
  <c r="T40" i="20"/>
  <c r="S9" i="15"/>
  <c r="K8" i="15"/>
  <c r="P43" i="16"/>
  <c r="E55" i="16"/>
  <c r="Q43" i="17"/>
  <c r="Q42" i="17" s="1"/>
  <c r="T57" i="17"/>
  <c r="U10" i="18"/>
  <c r="U16" i="18"/>
  <c r="U26" i="18"/>
  <c r="T30" i="18"/>
  <c r="U46" i="18"/>
  <c r="T62" i="18"/>
  <c r="T10" i="19"/>
  <c r="T21" i="19"/>
  <c r="U34" i="19"/>
  <c r="T34" i="19"/>
  <c r="U51" i="19"/>
  <c r="T51" i="19"/>
  <c r="U12" i="20"/>
  <c r="T12" i="20"/>
  <c r="U16" i="20"/>
  <c r="T16" i="20"/>
  <c r="U20" i="20"/>
  <c r="T20" i="20"/>
  <c r="E27" i="20"/>
  <c r="U28" i="20"/>
  <c r="T28" i="20"/>
  <c r="U32" i="20"/>
  <c r="T32" i="20"/>
  <c r="E27" i="18"/>
  <c r="P43" i="18"/>
  <c r="P42" i="18" s="1"/>
  <c r="U44" i="19"/>
  <c r="T52" i="20"/>
  <c r="U56" i="20"/>
  <c r="T63" i="20"/>
  <c r="S8" i="1"/>
  <c r="K60" i="1"/>
  <c r="W60" i="10"/>
  <c r="W64" i="10" s="1"/>
  <c r="B8" i="20"/>
  <c r="B60" i="20" s="1"/>
  <c r="B64" i="20" s="1"/>
  <c r="B8" i="16"/>
  <c r="B60" i="16" s="1"/>
  <c r="B64" i="16" s="1"/>
  <c r="D8" i="11"/>
  <c r="D60" i="11" s="1"/>
  <c r="D64" i="11" s="1"/>
  <c r="L8" i="11"/>
  <c r="L60" i="11" s="1"/>
  <c r="L64" i="11" s="1"/>
  <c r="T33" i="19"/>
  <c r="T41" i="19"/>
  <c r="T50" i="19"/>
  <c r="L60" i="1"/>
  <c r="L64" i="1" s="1"/>
  <c r="S8" i="20"/>
  <c r="I60" i="20"/>
  <c r="L60" i="18"/>
  <c r="L64" i="18" s="1"/>
  <c r="M8" i="18"/>
  <c r="M60" i="18" s="1"/>
  <c r="M64" i="18" s="1"/>
  <c r="L60" i="15"/>
  <c r="L64" i="15" s="1"/>
  <c r="S9" i="14"/>
  <c r="E27" i="19"/>
  <c r="E55" i="20"/>
  <c r="Q55" i="18"/>
  <c r="P27" i="19"/>
  <c r="U51" i="20"/>
  <c r="M60" i="1"/>
  <c r="M64" i="1" s="1"/>
  <c r="R8" i="19"/>
  <c r="J60" i="19"/>
  <c r="B8" i="1"/>
  <c r="B60" i="1" s="1"/>
  <c r="B64" i="1" s="1"/>
  <c r="J8" i="1"/>
  <c r="B8" i="17"/>
  <c r="B60" i="17" s="1"/>
  <c r="B64" i="17" s="1"/>
  <c r="J8" i="17"/>
  <c r="L8" i="16"/>
  <c r="L60" i="16" s="1"/>
  <c r="L64" i="16" s="1"/>
  <c r="D8" i="12"/>
  <c r="D60" i="12" s="1"/>
  <c r="D64" i="12" s="1"/>
  <c r="L8" i="12"/>
  <c r="L60" i="12" s="1"/>
  <c r="L64" i="12" s="1"/>
  <c r="D60" i="4"/>
  <c r="D64" i="4" s="1"/>
  <c r="D60" i="15"/>
  <c r="D64" i="15" s="1"/>
  <c r="Q43" i="19"/>
  <c r="Q42" i="19" s="1"/>
  <c r="P55" i="19"/>
  <c r="P27" i="20"/>
  <c r="P8" i="20" s="1"/>
  <c r="P55" i="20"/>
  <c r="E61" i="20"/>
  <c r="D60" i="19"/>
  <c r="D64" i="19" s="1"/>
  <c r="L60" i="19"/>
  <c r="L64" i="19" s="1"/>
  <c r="S8" i="2"/>
  <c r="K60" i="2"/>
  <c r="D8" i="1"/>
  <c r="D60" i="1" s="1"/>
  <c r="D64" i="1" s="1"/>
  <c r="J8" i="18"/>
  <c r="L8" i="13"/>
  <c r="L60" i="13" s="1"/>
  <c r="L64" i="13" s="1"/>
  <c r="V8" i="12"/>
  <c r="Q55" i="19"/>
  <c r="Q27" i="20"/>
  <c r="P43" i="20"/>
  <c r="P42" i="20" s="1"/>
  <c r="Q55" i="20"/>
  <c r="L60" i="20"/>
  <c r="L64" i="20" s="1"/>
  <c r="E9" i="20"/>
  <c r="M8" i="20"/>
  <c r="M60" i="20" s="1"/>
  <c r="M64" i="20" s="1"/>
  <c r="M60" i="19"/>
  <c r="M64" i="19" s="1"/>
  <c r="L60" i="17"/>
  <c r="L64" i="17" s="1"/>
  <c r="S9" i="13"/>
  <c r="S8" i="10"/>
  <c r="K60" i="10"/>
  <c r="L60" i="8"/>
  <c r="L64" i="8" s="1"/>
  <c r="W60" i="16"/>
  <c r="W64" i="16" s="1"/>
  <c r="F42" i="3"/>
  <c r="F60" i="3" s="1"/>
  <c r="F64" i="3" s="1"/>
  <c r="N42" i="3"/>
  <c r="Q43" i="20"/>
  <c r="T57" i="20"/>
  <c r="M8" i="10"/>
  <c r="M60" i="10" s="1"/>
  <c r="M64" i="10" s="1"/>
  <c r="V60" i="1"/>
  <c r="V64" i="1" s="1"/>
  <c r="D8" i="10"/>
  <c r="D60" i="10" s="1"/>
  <c r="D64" i="10" s="1"/>
  <c r="F42" i="7"/>
  <c r="F60" i="7" s="1"/>
  <c r="F64" i="7" s="1"/>
  <c r="N42" i="7"/>
  <c r="N60" i="7" s="1"/>
  <c r="N64" i="7" s="1"/>
  <c r="V60" i="18"/>
  <c r="V64" i="18" s="1"/>
  <c r="V60" i="9"/>
  <c r="V64" i="9" s="1"/>
  <c r="V60" i="2"/>
  <c r="V64" i="2" s="1"/>
  <c r="K60" i="4"/>
  <c r="W8" i="19"/>
  <c r="W60" i="19" s="1"/>
  <c r="W64" i="19" s="1"/>
  <c r="W60" i="15"/>
  <c r="W64" i="15" s="1"/>
  <c r="W8" i="11"/>
  <c r="W60" i="11" s="1"/>
  <c r="W64" i="11" s="1"/>
  <c r="W8" i="7"/>
  <c r="W60" i="7" s="1"/>
  <c r="W64" i="7" s="1"/>
  <c r="W8" i="3"/>
  <c r="W60" i="3" s="1"/>
  <c r="W64" i="3" s="1"/>
  <c r="N60" i="3"/>
  <c r="N64" i="3" s="1"/>
  <c r="N60" i="2"/>
  <c r="N64" i="2" s="1"/>
  <c r="K60" i="5"/>
  <c r="G60" i="3"/>
  <c r="G64" i="3" s="1"/>
  <c r="O60" i="3"/>
  <c r="O64" i="3" s="1"/>
  <c r="G60" i="2"/>
  <c r="G64" i="2" s="1"/>
  <c r="O60" i="2"/>
  <c r="O64" i="2" s="1"/>
  <c r="W60" i="13"/>
  <c r="W64" i="13" s="1"/>
  <c r="J8" i="16"/>
  <c r="B8" i="15"/>
  <c r="B60" i="15" s="1"/>
  <c r="B64" i="15" s="1"/>
  <c r="J8" i="15"/>
  <c r="R8" i="14"/>
  <c r="B8" i="13"/>
  <c r="B60" i="13" s="1"/>
  <c r="B64" i="13" s="1"/>
  <c r="J8" i="13"/>
  <c r="R8" i="12"/>
  <c r="J60" i="12"/>
  <c r="B8" i="11"/>
  <c r="B60" i="11" s="1"/>
  <c r="B64" i="11" s="1"/>
  <c r="J8" i="11"/>
  <c r="B8" i="10"/>
  <c r="B60" i="10" s="1"/>
  <c r="B64" i="10" s="1"/>
  <c r="J8" i="10"/>
  <c r="B8" i="9"/>
  <c r="B60" i="9" s="1"/>
  <c r="B64" i="9" s="1"/>
  <c r="J8" i="9"/>
  <c r="B8" i="8"/>
  <c r="B60" i="8" s="1"/>
  <c r="B64" i="8" s="1"/>
  <c r="J8" i="8"/>
  <c r="B8" i="7"/>
  <c r="B60" i="7" s="1"/>
  <c r="B64" i="7" s="1"/>
  <c r="J8" i="7"/>
  <c r="B8" i="6"/>
  <c r="B60" i="6" s="1"/>
  <c r="B64" i="6" s="1"/>
  <c r="J8" i="6"/>
  <c r="B8" i="5"/>
  <c r="B60" i="5" s="1"/>
  <c r="B64" i="5" s="1"/>
  <c r="J8" i="5"/>
  <c r="B8" i="4"/>
  <c r="B60" i="4" s="1"/>
  <c r="B64" i="4" s="1"/>
  <c r="J8" i="4"/>
  <c r="B8" i="3"/>
  <c r="B60" i="3" s="1"/>
  <c r="B64" i="3" s="1"/>
  <c r="S9" i="20"/>
  <c r="S8" i="19"/>
  <c r="N60" i="18"/>
  <c r="N64" i="18" s="1"/>
  <c r="M8" i="16"/>
  <c r="M60" i="16" s="1"/>
  <c r="M64" i="16" s="1"/>
  <c r="R9" i="14"/>
  <c r="K60" i="6"/>
  <c r="S9" i="6"/>
  <c r="V42" i="20"/>
  <c r="V60" i="20" s="1"/>
  <c r="V64" i="20" s="1"/>
  <c r="V42" i="16"/>
  <c r="V60" i="16" s="1"/>
  <c r="V64" i="16" s="1"/>
  <c r="V42" i="12"/>
  <c r="V42" i="8"/>
  <c r="V60" i="8" s="1"/>
  <c r="V64" i="8" s="1"/>
  <c r="V42" i="4"/>
  <c r="V60" i="4" s="1"/>
  <c r="V64" i="4" s="1"/>
  <c r="W42" i="20"/>
  <c r="W60" i="20" s="1"/>
  <c r="W64" i="20" s="1"/>
  <c r="W42" i="16"/>
  <c r="W42" i="12"/>
  <c r="W60" i="12" s="1"/>
  <c r="W64" i="12" s="1"/>
  <c r="W42" i="8"/>
  <c r="W60" i="8" s="1"/>
  <c r="W64" i="8" s="1"/>
  <c r="W42" i="4"/>
  <c r="W60" i="4" s="1"/>
  <c r="W64" i="4" s="1"/>
  <c r="R27" i="15"/>
  <c r="R27" i="16"/>
  <c r="J8" i="20"/>
  <c r="S8" i="9"/>
  <c r="R27" i="18"/>
  <c r="S8" i="18"/>
  <c r="S8" i="16"/>
  <c r="T9" i="7"/>
  <c r="U9" i="16"/>
  <c r="T9" i="3"/>
  <c r="T9" i="12"/>
  <c r="T9" i="20"/>
  <c r="U9" i="3"/>
  <c r="T9" i="4"/>
  <c r="T9" i="5"/>
  <c r="T9" i="16" l="1"/>
  <c r="U9" i="20"/>
  <c r="P42" i="19"/>
  <c r="P8" i="18"/>
  <c r="P60" i="18" s="1"/>
  <c r="P64" i="18" s="1"/>
  <c r="P8" i="15"/>
  <c r="P42" i="16"/>
  <c r="P60" i="16" s="1"/>
  <c r="P64" i="16" s="1"/>
  <c r="E8" i="16"/>
  <c r="T8" i="16" s="1"/>
  <c r="Q42" i="14"/>
  <c r="I64" i="16"/>
  <c r="S64" i="16" s="1"/>
  <c r="S60" i="16"/>
  <c r="P60" i="20"/>
  <c r="P64" i="20" s="1"/>
  <c r="I64" i="11"/>
  <c r="S64" i="11" s="1"/>
  <c r="S60" i="11"/>
  <c r="J60" i="14"/>
  <c r="J64" i="14" s="1"/>
  <c r="I64" i="9"/>
  <c r="S64" i="9" s="1"/>
  <c r="S60" i="9"/>
  <c r="I64" i="17"/>
  <c r="S64" i="17" s="1"/>
  <c r="S60" i="17"/>
  <c r="I64" i="8"/>
  <c r="S64" i="8" s="1"/>
  <c r="S60" i="8"/>
  <c r="U61" i="10"/>
  <c r="T61" i="10"/>
  <c r="S64" i="13"/>
  <c r="I60" i="3"/>
  <c r="S8" i="3"/>
  <c r="I60" i="12"/>
  <c r="S8" i="12"/>
  <c r="H60" i="14"/>
  <c r="K60" i="14"/>
  <c r="S8" i="14"/>
  <c r="F60" i="1"/>
  <c r="F64" i="1" s="1"/>
  <c r="I60" i="4"/>
  <c r="I64" i="4" s="1"/>
  <c r="S8" i="4"/>
  <c r="P8" i="19"/>
  <c r="Q42" i="2"/>
  <c r="F60" i="15"/>
  <c r="F64" i="15" s="1"/>
  <c r="H60" i="13"/>
  <c r="H64" i="13" s="1"/>
  <c r="Q60" i="2"/>
  <c r="I64" i="18"/>
  <c r="S64" i="18" s="1"/>
  <c r="S60" i="18"/>
  <c r="U55" i="17"/>
  <c r="T55" i="17"/>
  <c r="U9" i="12"/>
  <c r="E8" i="12"/>
  <c r="U27" i="8"/>
  <c r="T27" i="8"/>
  <c r="P8" i="13"/>
  <c r="E42" i="12"/>
  <c r="U43" i="12"/>
  <c r="T43" i="12"/>
  <c r="Q8" i="16"/>
  <c r="U9" i="5"/>
  <c r="E8" i="5"/>
  <c r="T27" i="12"/>
  <c r="U27" i="12"/>
  <c r="E42" i="9"/>
  <c r="U43" i="9"/>
  <c r="T43" i="9"/>
  <c r="U9" i="7"/>
  <c r="E8" i="7"/>
  <c r="P42" i="1"/>
  <c r="P60" i="1" s="1"/>
  <c r="P64" i="1" s="1"/>
  <c r="U27" i="4"/>
  <c r="T27" i="4"/>
  <c r="T61" i="3"/>
  <c r="U61" i="3"/>
  <c r="E42" i="6"/>
  <c r="U43" i="6"/>
  <c r="T43" i="6"/>
  <c r="E42" i="1"/>
  <c r="U43" i="1"/>
  <c r="T43" i="1"/>
  <c r="E42" i="7"/>
  <c r="T43" i="7"/>
  <c r="U43" i="7"/>
  <c r="U61" i="1"/>
  <c r="T61" i="1"/>
  <c r="T61" i="4"/>
  <c r="U61" i="4"/>
  <c r="U27" i="5"/>
  <c r="T27" i="5"/>
  <c r="K60" i="15"/>
  <c r="S8" i="15"/>
  <c r="E42" i="17"/>
  <c r="U43" i="17"/>
  <c r="T43" i="17"/>
  <c r="U42" i="19"/>
  <c r="T42" i="19"/>
  <c r="U27" i="17"/>
  <c r="T27" i="17"/>
  <c r="E8" i="18"/>
  <c r="T9" i="18"/>
  <c r="U55" i="11"/>
  <c r="T55" i="11"/>
  <c r="T61" i="7"/>
  <c r="U61" i="7"/>
  <c r="T9" i="17"/>
  <c r="E8" i="17"/>
  <c r="U9" i="17"/>
  <c r="T55" i="15"/>
  <c r="U55" i="15"/>
  <c r="T55" i="9"/>
  <c r="U55" i="9"/>
  <c r="U55" i="4"/>
  <c r="T55" i="4"/>
  <c r="U27" i="2"/>
  <c r="T27" i="2"/>
  <c r="U61" i="11"/>
  <c r="T61" i="11"/>
  <c r="Q64" i="2"/>
  <c r="P60" i="2"/>
  <c r="P64" i="2" s="1"/>
  <c r="T9" i="14"/>
  <c r="E8" i="14"/>
  <c r="K64" i="2"/>
  <c r="S64" i="2" s="1"/>
  <c r="S60" i="2"/>
  <c r="K64" i="5"/>
  <c r="S64" i="5" s="1"/>
  <c r="S60" i="5"/>
  <c r="R8" i="11"/>
  <c r="J60" i="11"/>
  <c r="K64" i="10"/>
  <c r="S64" i="10" s="1"/>
  <c r="S60" i="10"/>
  <c r="U27" i="20"/>
  <c r="T27" i="20"/>
  <c r="Q60" i="19"/>
  <c r="Q64" i="19" s="1"/>
  <c r="T61" i="16"/>
  <c r="U61" i="16"/>
  <c r="U27" i="7"/>
  <c r="T27" i="7"/>
  <c r="T27" i="13"/>
  <c r="U27" i="13"/>
  <c r="P42" i="11"/>
  <c r="E42" i="15"/>
  <c r="U43" i="15"/>
  <c r="T43" i="15"/>
  <c r="Q8" i="17"/>
  <c r="Q60" i="17" s="1"/>
  <c r="Q64" i="17" s="1"/>
  <c r="E42" i="13"/>
  <c r="U43" i="13"/>
  <c r="T43" i="13"/>
  <c r="U27" i="15"/>
  <c r="T27" i="15"/>
  <c r="Q42" i="9"/>
  <c r="P8" i="8"/>
  <c r="T9" i="8"/>
  <c r="E8" i="8"/>
  <c r="U9" i="8"/>
  <c r="Q8" i="7"/>
  <c r="T61" i="6"/>
  <c r="U61" i="6"/>
  <c r="Q8" i="3"/>
  <c r="Q60" i="3" s="1"/>
  <c r="Q64" i="3" s="1"/>
  <c r="U55" i="1"/>
  <c r="T55" i="1"/>
  <c r="U27" i="11"/>
  <c r="T27" i="11"/>
  <c r="P8" i="4"/>
  <c r="P60" i="4" s="1"/>
  <c r="P64" i="4" s="1"/>
  <c r="E8" i="3"/>
  <c r="U27" i="1"/>
  <c r="T27" i="1"/>
  <c r="E42" i="2"/>
  <c r="U43" i="2"/>
  <c r="T43" i="2"/>
  <c r="R8" i="15"/>
  <c r="J60" i="15"/>
  <c r="V60" i="12"/>
  <c r="V64" i="12" s="1"/>
  <c r="R8" i="17"/>
  <c r="J60" i="17"/>
  <c r="R8" i="16"/>
  <c r="J60" i="16"/>
  <c r="U43" i="20"/>
  <c r="E42" i="20"/>
  <c r="T43" i="20"/>
  <c r="Q8" i="20"/>
  <c r="U55" i="19"/>
  <c r="T55" i="19"/>
  <c r="U55" i="14"/>
  <c r="T55" i="14"/>
  <c r="E42" i="10"/>
  <c r="U43" i="10"/>
  <c r="T43" i="10"/>
  <c r="U27" i="14"/>
  <c r="T27" i="14"/>
  <c r="U9" i="4"/>
  <c r="E8" i="4"/>
  <c r="U9" i="11"/>
  <c r="E8" i="11"/>
  <c r="U27" i="10"/>
  <c r="T27" i="10"/>
  <c r="E42" i="3"/>
  <c r="U43" i="3"/>
  <c r="T43" i="3"/>
  <c r="U9" i="10"/>
  <c r="T9" i="10"/>
  <c r="U61" i="8"/>
  <c r="T61" i="8"/>
  <c r="T27" i="6"/>
  <c r="U27" i="6"/>
  <c r="E8" i="1"/>
  <c r="U9" i="1"/>
  <c r="T9" i="1"/>
  <c r="Q8" i="1"/>
  <c r="Q60" i="1" s="1"/>
  <c r="Q64" i="1" s="1"/>
  <c r="U55" i="3"/>
  <c r="T55" i="3"/>
  <c r="Q8" i="11"/>
  <c r="Q60" i="11" s="1"/>
  <c r="Q64" i="11" s="1"/>
  <c r="P60" i="19"/>
  <c r="P64" i="19" s="1"/>
  <c r="R8" i="10"/>
  <c r="J60" i="10"/>
  <c r="I64" i="20"/>
  <c r="S64" i="20" s="1"/>
  <c r="S60" i="20"/>
  <c r="T9" i="19"/>
  <c r="K64" i="6"/>
  <c r="S64" i="6" s="1"/>
  <c r="S60" i="6"/>
  <c r="R8" i="8"/>
  <c r="J60" i="8"/>
  <c r="Q42" i="20"/>
  <c r="R8" i="1"/>
  <c r="J60" i="1"/>
  <c r="U55" i="20"/>
  <c r="T55" i="20"/>
  <c r="E42" i="18"/>
  <c r="U43" i="18"/>
  <c r="T43" i="18"/>
  <c r="J64" i="3"/>
  <c r="R64" i="3" s="1"/>
  <c r="R60" i="3"/>
  <c r="P42" i="15"/>
  <c r="P60" i="15" s="1"/>
  <c r="P64" i="15" s="1"/>
  <c r="Q8" i="14"/>
  <c r="Q60" i="14" s="1"/>
  <c r="Q64" i="14" s="1"/>
  <c r="P60" i="14"/>
  <c r="P64" i="14" s="1"/>
  <c r="U27" i="16"/>
  <c r="T27" i="16"/>
  <c r="T61" i="14"/>
  <c r="U61" i="14"/>
  <c r="T55" i="13"/>
  <c r="U55" i="13"/>
  <c r="P42" i="6"/>
  <c r="P60" i="6" s="1"/>
  <c r="P64" i="6" s="1"/>
  <c r="Q8" i="8"/>
  <c r="Q60" i="6"/>
  <c r="Q64" i="6" s="1"/>
  <c r="U55" i="7"/>
  <c r="T55" i="7"/>
  <c r="Q8" i="9"/>
  <c r="U55" i="10"/>
  <c r="T55" i="10"/>
  <c r="P8" i="9"/>
  <c r="P60" i="9" s="1"/>
  <c r="P64" i="9" s="1"/>
  <c r="T9" i="6"/>
  <c r="E8" i="6"/>
  <c r="P8" i="5"/>
  <c r="P60" i="5" s="1"/>
  <c r="P64" i="5" s="1"/>
  <c r="E8" i="2"/>
  <c r="T9" i="2"/>
  <c r="U9" i="2"/>
  <c r="P42" i="3"/>
  <c r="T61" i="18"/>
  <c r="U61" i="18"/>
  <c r="E42" i="14"/>
  <c r="T43" i="14"/>
  <c r="U43" i="14"/>
  <c r="P60" i="11"/>
  <c r="P64" i="11" s="1"/>
  <c r="U61" i="15"/>
  <c r="T61" i="15"/>
  <c r="T9" i="13"/>
  <c r="R8" i="6"/>
  <c r="J60" i="6"/>
  <c r="R8" i="7"/>
  <c r="J60" i="7"/>
  <c r="K64" i="4"/>
  <c r="S64" i="4" s="1"/>
  <c r="S60" i="4"/>
  <c r="U9" i="18"/>
  <c r="J64" i="12"/>
  <c r="R64" i="12" s="1"/>
  <c r="R60" i="12"/>
  <c r="U9" i="19"/>
  <c r="E8" i="19"/>
  <c r="P8" i="17"/>
  <c r="P60" i="17" s="1"/>
  <c r="P64" i="17" s="1"/>
  <c r="Q42" i="15"/>
  <c r="E42" i="5"/>
  <c r="U43" i="5"/>
  <c r="T43" i="5"/>
  <c r="Q8" i="15"/>
  <c r="T61" i="13"/>
  <c r="U61" i="13"/>
  <c r="U9" i="15"/>
  <c r="E8" i="15"/>
  <c r="U61" i="12"/>
  <c r="T61" i="12"/>
  <c r="U55" i="5"/>
  <c r="T55" i="5"/>
  <c r="Q42" i="7"/>
  <c r="U27" i="3"/>
  <c r="T27" i="3"/>
  <c r="Q42" i="8"/>
  <c r="E42" i="11"/>
  <c r="T43" i="11"/>
  <c r="U43" i="11"/>
  <c r="P42" i="8"/>
  <c r="P8" i="3"/>
  <c r="P60" i="3" s="1"/>
  <c r="P64" i="3" s="1"/>
  <c r="Q42" i="4"/>
  <c r="E8" i="9"/>
  <c r="U9" i="9"/>
  <c r="T9" i="9"/>
  <c r="U55" i="16"/>
  <c r="T55" i="16"/>
  <c r="K64" i="19"/>
  <c r="S64" i="19" s="1"/>
  <c r="S60" i="19"/>
  <c r="R8" i="4"/>
  <c r="J60" i="4"/>
  <c r="E8" i="13"/>
  <c r="E60" i="13" s="1"/>
  <c r="T9" i="15"/>
  <c r="U61" i="20"/>
  <c r="T61" i="20"/>
  <c r="U27" i="19"/>
  <c r="T27" i="19"/>
  <c r="U27" i="18"/>
  <c r="T27" i="18"/>
  <c r="U61" i="17"/>
  <c r="T61" i="17"/>
  <c r="K60" i="7"/>
  <c r="S8" i="7"/>
  <c r="E8" i="20"/>
  <c r="E60" i="20" s="1"/>
  <c r="T9" i="11"/>
  <c r="U9" i="14"/>
  <c r="R8" i="20"/>
  <c r="J60" i="20"/>
  <c r="R8" i="5"/>
  <c r="J60" i="5"/>
  <c r="R8" i="9"/>
  <c r="J60" i="9"/>
  <c r="R8" i="13"/>
  <c r="J60" i="13"/>
  <c r="R8" i="18"/>
  <c r="J60" i="18"/>
  <c r="J64" i="19"/>
  <c r="R64" i="19" s="1"/>
  <c r="R60" i="19"/>
  <c r="K64" i="1"/>
  <c r="S64" i="1" s="1"/>
  <c r="S60" i="1"/>
  <c r="E42" i="16"/>
  <c r="T43" i="16"/>
  <c r="U43" i="16"/>
  <c r="U61" i="19"/>
  <c r="T61" i="19"/>
  <c r="Q60" i="18"/>
  <c r="Q64" i="18" s="1"/>
  <c r="U27" i="9"/>
  <c r="T27" i="9"/>
  <c r="P42" i="13"/>
  <c r="U61" i="9"/>
  <c r="T61" i="9"/>
  <c r="T61" i="5"/>
  <c r="U61" i="5"/>
  <c r="T55" i="2"/>
  <c r="U55" i="2"/>
  <c r="Q8" i="12"/>
  <c r="Q60" i="12" s="1"/>
  <c r="Q64" i="12" s="1"/>
  <c r="Q8" i="10"/>
  <c r="Q60" i="10" s="1"/>
  <c r="Q64" i="10" s="1"/>
  <c r="U55" i="6"/>
  <c r="T55" i="6"/>
  <c r="P8" i="10"/>
  <c r="P60" i="10" s="1"/>
  <c r="P64" i="10" s="1"/>
  <c r="E42" i="4"/>
  <c r="U43" i="4"/>
  <c r="T43" i="4"/>
  <c r="T55" i="8"/>
  <c r="U55" i="8"/>
  <c r="U61" i="2"/>
  <c r="T61" i="2"/>
  <c r="P42" i="7"/>
  <c r="P60" i="7" s="1"/>
  <c r="P64" i="7" s="1"/>
  <c r="Q8" i="5"/>
  <c r="Q60" i="5" s="1"/>
  <c r="Q64" i="5" s="1"/>
  <c r="E42" i="8"/>
  <c r="U43" i="8"/>
  <c r="T43" i="8"/>
  <c r="Q8" i="4"/>
  <c r="P60" i="13" l="1"/>
  <c r="P64" i="13" s="1"/>
  <c r="I64" i="3"/>
  <c r="S64" i="3" s="1"/>
  <c r="S60" i="3"/>
  <c r="K64" i="14"/>
  <c r="S64" i="14" s="1"/>
  <c r="S60" i="14"/>
  <c r="T8" i="13"/>
  <c r="H64" i="14"/>
  <c r="R64" i="14" s="1"/>
  <c r="R60" i="14"/>
  <c r="Q60" i="20"/>
  <c r="Q64" i="20" s="1"/>
  <c r="T8" i="10"/>
  <c r="Q60" i="15"/>
  <c r="Q64" i="15" s="1"/>
  <c r="I64" i="12"/>
  <c r="S64" i="12" s="1"/>
  <c r="S60" i="12"/>
  <c r="U8" i="13"/>
  <c r="J64" i="13"/>
  <c r="R64" i="13" s="1"/>
  <c r="R60" i="13"/>
  <c r="U42" i="15"/>
  <c r="T42" i="15"/>
  <c r="E64" i="20"/>
  <c r="T60" i="20"/>
  <c r="U42" i="18"/>
  <c r="T42" i="18"/>
  <c r="J64" i="15"/>
  <c r="R64" i="15" s="1"/>
  <c r="R60" i="15"/>
  <c r="E60" i="3"/>
  <c r="T8" i="3"/>
  <c r="U8" i="3"/>
  <c r="T42" i="1"/>
  <c r="U42" i="1"/>
  <c r="E60" i="5"/>
  <c r="U8" i="5"/>
  <c r="T8" i="5"/>
  <c r="E60" i="1"/>
  <c r="U8" i="1"/>
  <c r="T8" i="1"/>
  <c r="J64" i="9"/>
  <c r="R64" i="9" s="1"/>
  <c r="R60" i="9"/>
  <c r="U8" i="10"/>
  <c r="Q60" i="8"/>
  <c r="Q64" i="8" s="1"/>
  <c r="U42" i="20"/>
  <c r="T42" i="20"/>
  <c r="Q60" i="7"/>
  <c r="Q64" i="7" s="1"/>
  <c r="E60" i="7"/>
  <c r="U8" i="7"/>
  <c r="T8" i="7"/>
  <c r="E60" i="12"/>
  <c r="U8" i="12"/>
  <c r="T8" i="12"/>
  <c r="U42" i="16"/>
  <c r="T42" i="16"/>
  <c r="J64" i="5"/>
  <c r="R64" i="5" s="1"/>
  <c r="R60" i="5"/>
  <c r="E60" i="11"/>
  <c r="U8" i="11"/>
  <c r="T8" i="11"/>
  <c r="U42" i="10"/>
  <c r="T42" i="10"/>
  <c r="E60" i="10"/>
  <c r="T42" i="17"/>
  <c r="U42" i="17"/>
  <c r="Q60" i="16"/>
  <c r="Q64" i="16" s="1"/>
  <c r="U8" i="16"/>
  <c r="J64" i="8"/>
  <c r="R64" i="8" s="1"/>
  <c r="R60" i="8"/>
  <c r="E60" i="6"/>
  <c r="T8" i="6"/>
  <c r="U8" i="6"/>
  <c r="T42" i="3"/>
  <c r="U42" i="3"/>
  <c r="U42" i="8"/>
  <c r="T42" i="8"/>
  <c r="U42" i="4"/>
  <c r="T42" i="4"/>
  <c r="T42" i="11"/>
  <c r="U42" i="11"/>
  <c r="U42" i="5"/>
  <c r="T42" i="5"/>
  <c r="J64" i="1"/>
  <c r="R64" i="1" s="1"/>
  <c r="R60" i="1"/>
  <c r="J64" i="16"/>
  <c r="R64" i="16" s="1"/>
  <c r="R60" i="16"/>
  <c r="E60" i="8"/>
  <c r="U8" i="8"/>
  <c r="T8" i="8"/>
  <c r="U42" i="13"/>
  <c r="T42" i="13"/>
  <c r="E60" i="14"/>
  <c r="T8" i="14"/>
  <c r="U8" i="14"/>
  <c r="U8" i="17"/>
  <c r="E60" i="17"/>
  <c r="T8" i="17"/>
  <c r="E60" i="18"/>
  <c r="T8" i="18"/>
  <c r="U8" i="18"/>
  <c r="T42" i="6"/>
  <c r="U42" i="6"/>
  <c r="J64" i="6"/>
  <c r="R64" i="6" s="1"/>
  <c r="R60" i="6"/>
  <c r="J64" i="18"/>
  <c r="R64" i="18" s="1"/>
  <c r="R60" i="18"/>
  <c r="J64" i="20"/>
  <c r="R64" i="20" s="1"/>
  <c r="R60" i="20"/>
  <c r="E64" i="13"/>
  <c r="U60" i="13"/>
  <c r="T60" i="13"/>
  <c r="E60" i="15"/>
  <c r="U8" i="15"/>
  <c r="T8" i="15"/>
  <c r="Q60" i="9"/>
  <c r="Q64" i="9" s="1"/>
  <c r="T8" i="4"/>
  <c r="E60" i="4"/>
  <c r="U8" i="4"/>
  <c r="K64" i="15"/>
  <c r="S64" i="15" s="1"/>
  <c r="S60" i="15"/>
  <c r="U8" i="19"/>
  <c r="E60" i="19"/>
  <c r="T8" i="19"/>
  <c r="Q60" i="4"/>
  <c r="Q64" i="4" s="1"/>
  <c r="U42" i="14"/>
  <c r="T42" i="14"/>
  <c r="K64" i="7"/>
  <c r="S64" i="7" s="1"/>
  <c r="S60" i="7"/>
  <c r="T8" i="20"/>
  <c r="U8" i="20"/>
  <c r="J64" i="4"/>
  <c r="R64" i="4" s="1"/>
  <c r="R60" i="4"/>
  <c r="E60" i="9"/>
  <c r="U8" i="9"/>
  <c r="T8" i="9"/>
  <c r="J64" i="7"/>
  <c r="R64" i="7" s="1"/>
  <c r="R60" i="7"/>
  <c r="T8" i="2"/>
  <c r="E60" i="2"/>
  <c r="U8" i="2"/>
  <c r="J64" i="10"/>
  <c r="R64" i="10" s="1"/>
  <c r="R60" i="10"/>
  <c r="J64" i="17"/>
  <c r="R64" i="17" s="1"/>
  <c r="R60" i="17"/>
  <c r="U42" i="2"/>
  <c r="T42" i="2"/>
  <c r="P60" i="8"/>
  <c r="P64" i="8" s="1"/>
  <c r="E60" i="16"/>
  <c r="J64" i="11"/>
  <c r="R64" i="11" s="1"/>
  <c r="R60" i="11"/>
  <c r="U42" i="7"/>
  <c r="T42" i="7"/>
  <c r="U42" i="9"/>
  <c r="T42" i="9"/>
  <c r="U42" i="12"/>
  <c r="T42" i="12"/>
  <c r="U60" i="20" l="1"/>
  <c r="E64" i="7"/>
  <c r="U60" i="7"/>
  <c r="T60" i="7"/>
  <c r="E64" i="18"/>
  <c r="U60" i="18"/>
  <c r="T60" i="18"/>
  <c r="E64" i="11"/>
  <c r="U60" i="11"/>
  <c r="T60" i="11"/>
  <c r="E64" i="8"/>
  <c r="T60" i="8"/>
  <c r="U60" i="8"/>
  <c r="U64" i="20"/>
  <c r="T64" i="20"/>
  <c r="E64" i="6"/>
  <c r="U60" i="6"/>
  <c r="T60" i="6"/>
  <c r="E64" i="1"/>
  <c r="U60" i="1"/>
  <c r="T60" i="1"/>
  <c r="E64" i="3"/>
  <c r="U60" i="3"/>
  <c r="T60" i="3"/>
  <c r="E64" i="15"/>
  <c r="U60" i="15"/>
  <c r="T60" i="15"/>
  <c r="E64" i="10"/>
  <c r="U60" i="10"/>
  <c r="T60" i="10"/>
  <c r="E64" i="9"/>
  <c r="T60" i="9"/>
  <c r="U60" i="9"/>
  <c r="E64" i="4"/>
  <c r="U60" i="4"/>
  <c r="T60" i="4"/>
  <c r="U64" i="13"/>
  <c r="T64" i="13"/>
  <c r="E64" i="19"/>
  <c r="U60" i="19"/>
  <c r="T60" i="19"/>
  <c r="E64" i="17"/>
  <c r="U60" i="17"/>
  <c r="T60" i="17"/>
  <c r="E64" i="16"/>
  <c r="U60" i="16"/>
  <c r="T60" i="16"/>
  <c r="E64" i="14"/>
  <c r="U60" i="14"/>
  <c r="T60" i="14"/>
  <c r="E64" i="2"/>
  <c r="T60" i="2"/>
  <c r="U60" i="2"/>
  <c r="E64" i="12"/>
  <c r="U60" i="12"/>
  <c r="T60" i="12"/>
  <c r="E64" i="5"/>
  <c r="U60" i="5"/>
  <c r="T60" i="5"/>
  <c r="U64" i="14" l="1"/>
  <c r="T64" i="14"/>
  <c r="U64" i="6"/>
  <c r="T64" i="6"/>
  <c r="T64" i="3"/>
  <c r="U64" i="3"/>
  <c r="U64" i="10"/>
  <c r="T64" i="10"/>
  <c r="T64" i="19"/>
  <c r="U64" i="19"/>
  <c r="T64" i="12"/>
  <c r="U64" i="12"/>
  <c r="U64" i="16"/>
  <c r="T64" i="16"/>
  <c r="T64" i="1"/>
  <c r="U64" i="1"/>
  <c r="U64" i="8"/>
  <c r="T64" i="8"/>
  <c r="T64" i="5"/>
  <c r="U64" i="5"/>
  <c r="T64" i="15"/>
  <c r="U64" i="15"/>
  <c r="U64" i="11"/>
  <c r="T64" i="11"/>
  <c r="U64" i="9"/>
  <c r="T64" i="9"/>
  <c r="U64" i="18"/>
  <c r="T64" i="18"/>
  <c r="U64" i="2"/>
  <c r="T64" i="2"/>
  <c r="U64" i="17"/>
  <c r="T64" i="17"/>
  <c r="U64" i="4"/>
  <c r="T64" i="4"/>
  <c r="U64" i="7"/>
  <c r="T64" i="7"/>
</calcChain>
</file>

<file path=xl/sharedStrings.xml><?xml version="1.0" encoding="utf-8"?>
<sst xmlns="http://schemas.openxmlformats.org/spreadsheetml/2006/main" count="2180" uniqueCount="118">
  <si>
    <t>Figures Finalised as at 2025/01/29</t>
  </si>
  <si>
    <t/>
  </si>
  <si>
    <t>2nd Quarter Ended 31 December 2024</t>
  </si>
  <si>
    <t>CONDITIONAL GRANTS TRANSFERRED FROM NATIONAL DEPARTMENTS AND ACTUAL PAYMENTS MADE BY MUNICIPALITIES: PRELIMINARY RESULTS</t>
  </si>
  <si>
    <t>Summary</t>
  </si>
  <si>
    <t>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</si>
  <si>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</si>
  <si>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</si>
  <si>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</si>
  <si>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</si>
  <si>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</si>
  <si>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</si>
  <si>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</si>
  <si>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</si>
  <si>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</si>
  <si>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</si>
  <si>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</si>
  <si>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</si>
  <si>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</si>
  <si>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</si>
  <si>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</si>
  <si>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</si>
  <si>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</si>
  <si>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</si>
  <si>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</si>
  <si>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</si>
  <si>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</si>
  <si>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</si>
  <si>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</si>
  <si>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</si>
  <si>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</si>
  <si>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</si>
  <si>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</si>
  <si>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</si>
  <si>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</si>
  <si>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</si>
  <si>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</si>
  <si>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</si>
  <si>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</si>
  <si>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</si>
  <si>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</si>
  <si>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</si>
  <si>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</si>
  <si>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</si>
  <si>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</si>
  <si>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</si>
  <si>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</si>
  <si>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</si>
  <si>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</si>
  <si>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</si>
  <si>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</si>
  <si>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</si>
  <si>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</si>
  <si>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Metro Informal Settlements Partnership Grant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</si>
  <si>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</si>
  <si>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</si>
  <si>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</si>
  <si>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</si>
  <si>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</si>
  <si>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</si>
  <si>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</si>
  <si>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</si>
  <si>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</si>
  <si>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</si>
  <si>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</si>
  <si>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</si>
  <si>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</si>
  <si>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</si>
  <si>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</si>
  <si>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</si>
  <si>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</si>
  <si>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</si>
  <si>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</si>
  <si>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</si>
  <si>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</si>
  <si>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</si>
  <si>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</si>
  <si>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</si>
  <si>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</si>
  <si>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</si>
  <si>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</si>
  <si>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</si>
  <si>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</si>
  <si>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</si>
  <si>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</si>
  <si>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</si>
  <si>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</si>
  <si>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</si>
  <si>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</si>
  <si>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</si>
  <si>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FREE STATE: MATJHABENG (FS184)</t>
  </si>
  <si>
    <t>GAUTENG: EMFULENI (GT421)</t>
  </si>
  <si>
    <t>GAUTENG: MOGALE CITY (GT481)</t>
  </si>
  <si>
    <t>KWAZULU-NATAL: MSUNDUZI (KZN225)</t>
  </si>
  <si>
    <t>KWAZULU-NATAL: NEWCASTLE (KZN252)</t>
  </si>
  <si>
    <t>KWAZULU-NATAL: UMHLATHUZE (KZN282)</t>
  </si>
  <si>
    <t>LIMPOPO: POLOKWANE (LIM354)</t>
  </si>
  <si>
    <t>MPUMALANGA: GOVAN MBEKI (MP307)</t>
  </si>
  <si>
    <t>MPUMALANGA: EMALAHLENI (MP) (MP312)</t>
  </si>
  <si>
    <t>MPUMALANGA: STEVE TSHWETE (MP313)</t>
  </si>
  <si>
    <t>MPUMALANGA: CITY OF MBOMBELA (MP326)</t>
  </si>
  <si>
    <t>NORTHERN CAPE: SOL PLAATJE (NC091)</t>
  </si>
  <si>
    <t>NORTH WEST: MADIBENG (NW372)</t>
  </si>
  <si>
    <t>NORTH WEST: RUSTENBURG (NW373)</t>
  </si>
  <si>
    <t>NORTH WEST: CITY OF MATLOSANA (NW403)</t>
  </si>
  <si>
    <t>NORTH WEST: J B MARKS (NW405)</t>
  </si>
  <si>
    <t>WESTERN CAPE: DRAKENSTEIN (WC023)</t>
  </si>
  <si>
    <t>WESTERN CAPE: STELLENBOSCH (WC024)</t>
  </si>
  <si>
    <t>WESTERN CAPE: GEORGE (WC044)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</si>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</sst>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4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  <font>
      <sz val="10"/>
      <color indexed="8"/>
      <name val="Arial Narrow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5" fontId="4" fillId="0" borderId="0" xfId="0" applyNumberFormat="1" applyFont="1"/>
    <xf numFmtId="0" fontId="5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5" xfId="0" applyFont="1" applyBorder="1"/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/>
    <xf numFmtId="166" fontId="9" fillId="0" borderId="11" xfId="0" applyNumberFormat="1" applyFont="1" applyBorder="1"/>
    <xf numFmtId="166" fontId="9" fillId="0" borderId="12" xfId="0" applyNumberFormat="1" applyFont="1" applyBorder="1"/>
    <xf numFmtId="166" fontId="9" fillId="0" borderId="12" xfId="0" applyNumberFormat="1" applyFont="1" applyBorder="1" applyAlignment="1">
      <alignment shrinkToFit="1"/>
    </xf>
    <xf numFmtId="0" fontId="9" fillId="0" borderId="13" xfId="0" applyFont="1" applyBorder="1"/>
    <xf numFmtId="166" fontId="9" fillId="0" borderId="15" xfId="0" applyNumberFormat="1" applyFont="1" applyBorder="1"/>
    <xf numFmtId="166" fontId="9" fillId="0" borderId="16" xfId="0" applyNumberFormat="1" applyFont="1" applyBorder="1"/>
    <xf numFmtId="166" fontId="9" fillId="0" borderId="16" xfId="0" applyNumberFormat="1" applyFont="1" applyBorder="1" applyAlignment="1">
      <alignment shrinkToFit="1"/>
    </xf>
    <xf numFmtId="0" fontId="10" fillId="0" borderId="9" xfId="0" applyFont="1" applyBorder="1"/>
    <xf numFmtId="166" fontId="10" fillId="0" borderId="11" xfId="0" applyNumberFormat="1" applyFont="1" applyBorder="1" applyAlignment="1">
      <alignment wrapText="1"/>
    </xf>
    <xf numFmtId="166" fontId="10" fillId="0" borderId="12" xfId="0" applyNumberFormat="1" applyFont="1" applyBorder="1" applyAlignment="1">
      <alignment wrapText="1"/>
    </xf>
    <xf numFmtId="166" fontId="10" fillId="0" borderId="12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12" fillId="0" borderId="0" xfId="0" applyFont="1"/>
    <xf numFmtId="0" fontId="9" fillId="0" borderId="17" xfId="0" applyFont="1" applyBorder="1"/>
    <xf numFmtId="166" fontId="9" fillId="0" borderId="19" xfId="0" applyNumberFormat="1" applyFont="1" applyBorder="1"/>
    <xf numFmtId="166" fontId="9" fillId="0" borderId="20" xfId="0" applyNumberFormat="1" applyFont="1" applyBorder="1"/>
    <xf numFmtId="166" fontId="9" fillId="0" borderId="20" xfId="0" applyNumberFormat="1" applyFont="1" applyBorder="1" applyAlignment="1">
      <alignment shrinkToFit="1"/>
    </xf>
    <xf numFmtId="0" fontId="0" fillId="0" borderId="21" xfId="0" applyBorder="1"/>
    <xf numFmtId="0" fontId="13" fillId="2" borderId="22" xfId="0" applyFont="1" applyFill="1" applyBorder="1" applyAlignment="1">
      <alignment horizontal="left"/>
    </xf>
    <xf numFmtId="164" fontId="13" fillId="2" borderId="23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7" fontId="9" fillId="0" borderId="10" xfId="0" applyNumberFormat="1" applyFont="1" applyBorder="1"/>
    <xf numFmtId="167" fontId="9" fillId="0" borderId="11" xfId="0" applyNumberFormat="1" applyFont="1" applyBorder="1"/>
    <xf numFmtId="167" fontId="9" fillId="0" borderId="12" xfId="0" applyNumberFormat="1" applyFont="1" applyBorder="1"/>
    <xf numFmtId="167" fontId="9" fillId="0" borderId="14" xfId="0" applyNumberFormat="1" applyFont="1" applyBorder="1"/>
    <xf numFmtId="167" fontId="9" fillId="0" borderId="15" xfId="0" applyNumberFormat="1" applyFont="1" applyBorder="1"/>
    <xf numFmtId="167" fontId="9" fillId="0" borderId="16" xfId="0" applyNumberFormat="1" applyFont="1" applyBorder="1"/>
    <xf numFmtId="167" fontId="10" fillId="0" borderId="10" xfId="0" applyNumberFormat="1" applyFont="1" applyBorder="1" applyAlignment="1">
      <alignment wrapText="1"/>
    </xf>
    <xf numFmtId="167" fontId="10" fillId="0" borderId="11" xfId="0" applyNumberFormat="1" applyFont="1" applyBorder="1" applyAlignment="1">
      <alignment wrapText="1"/>
    </xf>
    <xf numFmtId="167" fontId="10" fillId="0" borderId="12" xfId="0" applyNumberFormat="1" applyFont="1" applyBorder="1" applyAlignment="1">
      <alignment wrapText="1"/>
    </xf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9" fillId="0" borderId="18" xfId="0" applyNumberFormat="1" applyFont="1" applyBorder="1"/>
    <xf numFmtId="167" fontId="9" fillId="0" borderId="19" xfId="0" applyNumberFormat="1" applyFont="1" applyBorder="1"/>
    <xf numFmtId="167" fontId="9" fillId="0" borderId="20" xfId="0" applyNumberFormat="1" applyFont="1" applyBorder="1"/>
    <xf numFmtId="167" fontId="13" fillId="2" borderId="22" xfId="0" applyNumberFormat="1" applyFont="1" applyFill="1" applyBorder="1" applyAlignment="1">
      <alignment horizontal="right"/>
    </xf>
    <xf numFmtId="167" fontId="13" fillId="2" borderId="23" xfId="0" applyNumberFormat="1" applyFont="1" applyFill="1" applyBorder="1" applyAlignment="1">
      <alignment horizontal="right"/>
    </xf>
    <xf numFmtId="167" fontId="13" fillId="2" borderId="24" xfId="0" applyNumberFormat="1" applyFont="1" applyFill="1" applyBorder="1" applyAlignment="1">
      <alignment horizontal="right"/>
    </xf>
    <xf numFmtId="167" fontId="13" fillId="2" borderId="25" xfId="0" applyNumberFormat="1" applyFont="1" applyFill="1" applyBorder="1" applyAlignment="1">
      <alignment horizontal="right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7"/>
  <sheetViews>
    <sheetView showGridLines="0" tabSelected="1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6794701000</v>
      </c>
      <c r="C8" s="40">
        <f t="shared" si="0"/>
        <v>-5060000</v>
      </c>
      <c r="D8" s="40">
        <f t="shared" si="0"/>
        <v>0</v>
      </c>
      <c r="E8" s="40">
        <f t="shared" si="0"/>
        <v>6789641000</v>
      </c>
      <c r="F8" s="41">
        <f t="shared" si="0"/>
        <v>6789001000</v>
      </c>
      <c r="G8" s="42">
        <f t="shared" si="0"/>
        <v>4440737000</v>
      </c>
      <c r="H8" s="41">
        <f t="shared" si="0"/>
        <v>1208194000</v>
      </c>
      <c r="I8" s="42">
        <f t="shared" si="0"/>
        <v>1008756464</v>
      </c>
      <c r="J8" s="41">
        <f t="shared" si="0"/>
        <v>1885973000</v>
      </c>
      <c r="K8" s="42">
        <f t="shared" si="0"/>
        <v>1917718990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3094167000</v>
      </c>
      <c r="Q8" s="42">
        <f t="shared" si="0"/>
        <v>2926475454</v>
      </c>
      <c r="R8" s="16">
        <f>IF(($H8       =0),0,((($J8       -$H8       )/$H8       )*100))</f>
        <v>56.098523912550469</v>
      </c>
      <c r="S8" s="17">
        <f>IF(($I8       =0),0,((($K8       -$I8       )/$I8       )*100))</f>
        <v>90.107231868008128</v>
      </c>
      <c r="T8" s="16">
        <f>IF(($E8       =0),0,(($P8       /$E8       )*100))</f>
        <v>45.571879279036992</v>
      </c>
      <c r="U8" s="18">
        <f>IF(($E8       =0),0,(($Q8       /$E8       )*100))</f>
        <v>43.102064659972449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6619564000</v>
      </c>
      <c r="C9" s="43">
        <f t="shared" si="2"/>
        <v>-10560000</v>
      </c>
      <c r="D9" s="43">
        <f t="shared" si="2"/>
        <v>0</v>
      </c>
      <c r="E9" s="43">
        <f t="shared" si="2"/>
        <v>6609004000</v>
      </c>
      <c r="F9" s="44">
        <f t="shared" si="2"/>
        <v>6608364000</v>
      </c>
      <c r="G9" s="45">
        <f t="shared" si="2"/>
        <v>4310404000</v>
      </c>
      <c r="H9" s="44">
        <f t="shared" si="2"/>
        <v>1184716000</v>
      </c>
      <c r="I9" s="45">
        <f t="shared" si="2"/>
        <v>993315316</v>
      </c>
      <c r="J9" s="44">
        <f t="shared" si="2"/>
        <v>1855305000</v>
      </c>
      <c r="K9" s="45">
        <f t="shared" si="2"/>
        <v>1868220751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3040021000</v>
      </c>
      <c r="Q9" s="45">
        <f t="shared" si="2"/>
        <v>2861536067</v>
      </c>
      <c r="R9" s="20">
        <f>IF(($H9       =0),0,((($J9       -$H9       )/$H9       )*100))</f>
        <v>56.60335472805297</v>
      </c>
      <c r="S9" s="21">
        <f>IF(($I9       =0),0,((($K9       -$I9       )/$I9       )*100))</f>
        <v>88.07932596098216</v>
      </c>
      <c r="T9" s="20">
        <f>IF(($E9       =0),0,(($P9       /$E9       )*100))</f>
        <v>45.998171585309983</v>
      </c>
      <c r="U9" s="22">
        <f>IF(($E9       =0),0,(($Q9       /$E9       )*100))</f>
        <v>43.297538736547899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>
        <v>2065479000</v>
      </c>
      <c r="C10" s="46">
        <v>-10038000</v>
      </c>
      <c r="D10" s="46"/>
      <c r="E10" s="46">
        <f t="shared" ref="E10:E41" si="4">$B10      +$C10      +$D10</f>
        <v>2055441000</v>
      </c>
      <c r="F10" s="47">
        <v>2065479000</v>
      </c>
      <c r="G10" s="48">
        <v>1586590000</v>
      </c>
      <c r="H10" s="47">
        <v>462186000</v>
      </c>
      <c r="I10" s="48">
        <v>341493394</v>
      </c>
      <c r="J10" s="47">
        <v>704651000</v>
      </c>
      <c r="K10" s="48">
        <v>589015288</v>
      </c>
      <c r="L10" s="47"/>
      <c r="M10" s="48"/>
      <c r="N10" s="47"/>
      <c r="O10" s="48"/>
      <c r="P10" s="47">
        <f t="shared" ref="P10:P41" si="5">$H10      +$J10      +$L10      +$N10</f>
        <v>1166837000</v>
      </c>
      <c r="Q10" s="48">
        <f t="shared" ref="Q10:Q41" si="6">$I10      +$K10      +$M10      +$O10</f>
        <v>930508682</v>
      </c>
      <c r="R10" s="24">
        <f t="shared" ref="R10:R41" si="7">IF(($H10      =0),0,((($J10      -$H10      )/$H10      )*100))</f>
        <v>52.460481278100154</v>
      </c>
      <c r="S10" s="25">
        <f t="shared" ref="S10:S41" si="8">IF(($I10      =0),0,((($K10      -$I10      )/$I10      )*100))</f>
        <v>72.482190973216902</v>
      </c>
      <c r="T10" s="24">
        <f t="shared" ref="T10:T41" si="9">IF(($E10      =0),0,(($P10      /$E10      )*100))</f>
        <v>56.768206920072139</v>
      </c>
      <c r="U10" s="26">
        <f t="shared" ref="U10:U41" si="10">IF(($E10      =0),0,(($Q10      /$E10      )*100))</f>
        <v>45.270512848580914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>
        <v>756745000</v>
      </c>
      <c r="C12" s="46"/>
      <c r="D12" s="46"/>
      <c r="E12" s="46">
        <f t="shared" si="4"/>
        <v>756745000</v>
      </c>
      <c r="F12" s="47">
        <v>756745000</v>
      </c>
      <c r="G12" s="48">
        <v>408643000</v>
      </c>
      <c r="H12" s="47">
        <v>93667000</v>
      </c>
      <c r="I12" s="48">
        <v>74239659</v>
      </c>
      <c r="J12" s="47">
        <v>222177000</v>
      </c>
      <c r="K12" s="48">
        <v>183791814</v>
      </c>
      <c r="L12" s="47"/>
      <c r="M12" s="48"/>
      <c r="N12" s="47"/>
      <c r="O12" s="48"/>
      <c r="P12" s="47">
        <f t="shared" si="5"/>
        <v>315844000</v>
      </c>
      <c r="Q12" s="48">
        <f t="shared" si="6"/>
        <v>258031473</v>
      </c>
      <c r="R12" s="24">
        <f t="shared" si="7"/>
        <v>137.19880000427045</v>
      </c>
      <c r="S12" s="25">
        <f t="shared" si="8"/>
        <v>147.56554175444151</v>
      </c>
      <c r="T12" s="24">
        <f t="shared" si="9"/>
        <v>41.737176988285349</v>
      </c>
      <c r="U12" s="26">
        <f t="shared" si="10"/>
        <v>34.097545804729471</v>
      </c>
      <c r="V12" s="47"/>
      <c r="W12" s="48"/>
    </row>
    <row r="13" spans="1:23" x14ac:dyDescent="0.2">
      <c r="A13" s="23" t="s">
        <v>40</v>
      </c>
      <c r="B13" s="46">
        <v>248231000</v>
      </c>
      <c r="C13" s="46"/>
      <c r="D13" s="46"/>
      <c r="E13" s="46">
        <f t="shared" si="4"/>
        <v>248231000</v>
      </c>
      <c r="F13" s="47">
        <v>237031000</v>
      </c>
      <c r="G13" s="48">
        <v>184927000</v>
      </c>
      <c r="H13" s="47">
        <v>40099000</v>
      </c>
      <c r="I13" s="48">
        <v>36937919</v>
      </c>
      <c r="J13" s="47">
        <v>42493000</v>
      </c>
      <c r="K13" s="48">
        <v>53721963</v>
      </c>
      <c r="L13" s="47"/>
      <c r="M13" s="48"/>
      <c r="N13" s="47"/>
      <c r="O13" s="48"/>
      <c r="P13" s="47">
        <f t="shared" si="5"/>
        <v>82592000</v>
      </c>
      <c r="Q13" s="48">
        <f t="shared" si="6"/>
        <v>90659882</v>
      </c>
      <c r="R13" s="24">
        <f t="shared" si="7"/>
        <v>5.9702236963515301</v>
      </c>
      <c r="S13" s="25">
        <f t="shared" si="8"/>
        <v>45.438520778606936</v>
      </c>
      <c r="T13" s="24">
        <f t="shared" si="9"/>
        <v>33.272234330119929</v>
      </c>
      <c r="U13" s="26">
        <f t="shared" si="10"/>
        <v>36.522385197658629</v>
      </c>
      <c r="V13" s="47"/>
      <c r="W13" s="48"/>
    </row>
    <row r="14" spans="1:23" x14ac:dyDescent="0.2">
      <c r="A14" s="23" t="s">
        <v>41</v>
      </c>
      <c r="B14" s="46">
        <v>249932000</v>
      </c>
      <c r="C14" s="46"/>
      <c r="D14" s="46"/>
      <c r="E14" s="46">
        <f t="shared" si="4"/>
        <v>249932000</v>
      </c>
      <c r="F14" s="47">
        <v>249932000</v>
      </c>
      <c r="G14" s="48">
        <v>176264000</v>
      </c>
      <c r="H14" s="47">
        <v>68626000</v>
      </c>
      <c r="I14" s="48">
        <v>48391446</v>
      </c>
      <c r="J14" s="47">
        <v>32687000</v>
      </c>
      <c r="K14" s="48">
        <v>64626288</v>
      </c>
      <c r="L14" s="47"/>
      <c r="M14" s="48"/>
      <c r="N14" s="47"/>
      <c r="O14" s="48"/>
      <c r="P14" s="47">
        <f t="shared" si="5"/>
        <v>101313000</v>
      </c>
      <c r="Q14" s="48">
        <f t="shared" si="6"/>
        <v>113017734</v>
      </c>
      <c r="R14" s="24">
        <f t="shared" si="7"/>
        <v>-52.369364380846903</v>
      </c>
      <c r="S14" s="25">
        <f t="shared" si="8"/>
        <v>33.548991282467568</v>
      </c>
      <c r="T14" s="24">
        <f t="shared" si="9"/>
        <v>40.536225853432136</v>
      </c>
      <c r="U14" s="26">
        <f t="shared" si="10"/>
        <v>45.219393274970791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>
        <v>44854000</v>
      </c>
      <c r="C20" s="46"/>
      <c r="D20" s="46"/>
      <c r="E20" s="46">
        <f t="shared" si="4"/>
        <v>44854000</v>
      </c>
      <c r="F20" s="47">
        <v>44854000</v>
      </c>
      <c r="G20" s="48">
        <v>11037000</v>
      </c>
      <c r="H20" s="47">
        <v>594000</v>
      </c>
      <c r="I20" s="48">
        <v>7154214</v>
      </c>
      <c r="J20" s="47">
        <v>7811000</v>
      </c>
      <c r="K20" s="48">
        <v>40669192</v>
      </c>
      <c r="L20" s="47"/>
      <c r="M20" s="48"/>
      <c r="N20" s="47"/>
      <c r="O20" s="48"/>
      <c r="P20" s="47">
        <f t="shared" si="5"/>
        <v>8405000</v>
      </c>
      <c r="Q20" s="48">
        <f t="shared" si="6"/>
        <v>47823406</v>
      </c>
      <c r="R20" s="24">
        <f t="shared" si="7"/>
        <v>1214.9831649831651</v>
      </c>
      <c r="S20" s="25">
        <f t="shared" si="8"/>
        <v>468.46485162451108</v>
      </c>
      <c r="T20" s="24">
        <f t="shared" si="9"/>
        <v>18.738574040219376</v>
      </c>
      <c r="U20" s="26">
        <f t="shared" si="10"/>
        <v>106.62015873723635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>
        <v>1587013000</v>
      </c>
      <c r="C22" s="46"/>
      <c r="D22" s="46"/>
      <c r="E22" s="46">
        <f t="shared" si="4"/>
        <v>1587013000</v>
      </c>
      <c r="F22" s="47">
        <v>1587013000</v>
      </c>
      <c r="G22" s="48">
        <v>890428000</v>
      </c>
      <c r="H22" s="47">
        <v>157219000</v>
      </c>
      <c r="I22" s="48">
        <v>150169882</v>
      </c>
      <c r="J22" s="47">
        <v>395698000</v>
      </c>
      <c r="K22" s="48">
        <v>460641387</v>
      </c>
      <c r="L22" s="47"/>
      <c r="M22" s="48"/>
      <c r="N22" s="47"/>
      <c r="O22" s="48"/>
      <c r="P22" s="47">
        <f t="shared" si="5"/>
        <v>552917000</v>
      </c>
      <c r="Q22" s="48">
        <f t="shared" si="6"/>
        <v>610811269</v>
      </c>
      <c r="R22" s="24">
        <f t="shared" si="7"/>
        <v>151.68586493998816</v>
      </c>
      <c r="S22" s="25">
        <f t="shared" si="8"/>
        <v>206.74685287426678</v>
      </c>
      <c r="T22" s="24">
        <f t="shared" si="9"/>
        <v>34.840105279540872</v>
      </c>
      <c r="U22" s="26">
        <f t="shared" si="10"/>
        <v>38.488107469819091</v>
      </c>
      <c r="V22" s="47"/>
      <c r="W22" s="48"/>
    </row>
    <row r="23" spans="1:23" x14ac:dyDescent="0.2">
      <c r="A23" s="23" t="s">
        <v>50</v>
      </c>
      <c r="B23" s="46">
        <v>607964000</v>
      </c>
      <c r="C23" s="46"/>
      <c r="D23" s="46"/>
      <c r="E23" s="46">
        <f t="shared" si="4"/>
        <v>607964000</v>
      </c>
      <c r="F23" s="47">
        <v>607964000</v>
      </c>
      <c r="G23" s="48">
        <v>410911000</v>
      </c>
      <c r="H23" s="47">
        <v>130029000</v>
      </c>
      <c r="I23" s="48">
        <v>95636096</v>
      </c>
      <c r="J23" s="47">
        <v>134472000</v>
      </c>
      <c r="K23" s="48">
        <v>179790031</v>
      </c>
      <c r="L23" s="47"/>
      <c r="M23" s="48"/>
      <c r="N23" s="47"/>
      <c r="O23" s="48"/>
      <c r="P23" s="47">
        <f t="shared" si="5"/>
        <v>264501000</v>
      </c>
      <c r="Q23" s="48">
        <f t="shared" si="6"/>
        <v>275426127</v>
      </c>
      <c r="R23" s="24">
        <f t="shared" si="7"/>
        <v>3.4169300694460469</v>
      </c>
      <c r="S23" s="25">
        <f t="shared" si="8"/>
        <v>87.993904519063591</v>
      </c>
      <c r="T23" s="24">
        <f t="shared" si="9"/>
        <v>43.506029962300403</v>
      </c>
      <c r="U23" s="26">
        <f t="shared" si="10"/>
        <v>45.303032251909656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>
        <v>1059346000</v>
      </c>
      <c r="C25" s="46">
        <v>-522000</v>
      </c>
      <c r="D25" s="46"/>
      <c r="E25" s="46">
        <f t="shared" si="4"/>
        <v>1058824000</v>
      </c>
      <c r="F25" s="47">
        <v>1059346000</v>
      </c>
      <c r="G25" s="48">
        <v>641604000</v>
      </c>
      <c r="H25" s="47">
        <v>232296000</v>
      </c>
      <c r="I25" s="48">
        <v>239292706</v>
      </c>
      <c r="J25" s="47">
        <v>315316000</v>
      </c>
      <c r="K25" s="48">
        <v>295964788</v>
      </c>
      <c r="L25" s="47"/>
      <c r="M25" s="48"/>
      <c r="N25" s="47"/>
      <c r="O25" s="48"/>
      <c r="P25" s="47">
        <f t="shared" si="5"/>
        <v>547612000</v>
      </c>
      <c r="Q25" s="48">
        <f t="shared" si="6"/>
        <v>535257494</v>
      </c>
      <c r="R25" s="24">
        <f t="shared" si="7"/>
        <v>35.73888487102662</v>
      </c>
      <c r="S25" s="25">
        <f t="shared" si="8"/>
        <v>23.683163163360273</v>
      </c>
      <c r="T25" s="24">
        <f t="shared" si="9"/>
        <v>51.718888124938609</v>
      </c>
      <c r="U25" s="26">
        <f t="shared" si="10"/>
        <v>50.552074187967023</v>
      </c>
      <c r="V25" s="47"/>
      <c r="W25" s="48"/>
    </row>
    <row r="26" spans="1:23" x14ac:dyDescent="0.2">
      <c r="A26" s="23" t="s">
        <v>53</v>
      </c>
      <c r="B26" s="46"/>
      <c r="C26" s="46"/>
      <c r="D26" s="46"/>
      <c r="E26" s="46">
        <f t="shared" si="4"/>
        <v>0</v>
      </c>
      <c r="F26" s="47"/>
      <c r="G26" s="48"/>
      <c r="H26" s="47"/>
      <c r="I26" s="48"/>
      <c r="J26" s="47"/>
      <c r="K26" s="48"/>
      <c r="L26" s="47"/>
      <c r="M26" s="48"/>
      <c r="N26" s="47"/>
      <c r="O26" s="48"/>
      <c r="P26" s="47">
        <f t="shared" si="5"/>
        <v>0</v>
      </c>
      <c r="Q26" s="48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175137000</v>
      </c>
      <c r="C27" s="43">
        <f t="shared" si="11"/>
        <v>5500000</v>
      </c>
      <c r="D27" s="43">
        <f t="shared" si="11"/>
        <v>0</v>
      </c>
      <c r="E27" s="43">
        <f t="shared" si="11"/>
        <v>180637000</v>
      </c>
      <c r="F27" s="44">
        <f t="shared" si="11"/>
        <v>180637000</v>
      </c>
      <c r="G27" s="45">
        <f t="shared" si="11"/>
        <v>130333000</v>
      </c>
      <c r="H27" s="44">
        <f t="shared" si="11"/>
        <v>23478000</v>
      </c>
      <c r="I27" s="45">
        <f t="shared" si="11"/>
        <v>15441148</v>
      </c>
      <c r="J27" s="44">
        <f t="shared" si="11"/>
        <v>30668000</v>
      </c>
      <c r="K27" s="45">
        <f t="shared" si="11"/>
        <v>49498239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54146000</v>
      </c>
      <c r="Q27" s="45">
        <f t="shared" si="11"/>
        <v>64939387</v>
      </c>
      <c r="R27" s="20">
        <f t="shared" si="7"/>
        <v>30.624414345344579</v>
      </c>
      <c r="S27" s="21">
        <f t="shared" si="8"/>
        <v>220.56061505271498</v>
      </c>
      <c r="T27" s="20">
        <f t="shared" si="9"/>
        <v>29.975032800589023</v>
      </c>
      <c r="U27" s="22">
        <f t="shared" si="10"/>
        <v>35.950213411427342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/>
      <c r="C29" s="46"/>
      <c r="D29" s="46"/>
      <c r="E29" s="46">
        <f t="shared" si="4"/>
        <v>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43800000</v>
      </c>
      <c r="C30" s="46"/>
      <c r="D30" s="46"/>
      <c r="E30" s="46">
        <f t="shared" si="4"/>
        <v>43800000</v>
      </c>
      <c r="F30" s="47">
        <v>43800000</v>
      </c>
      <c r="G30" s="48">
        <v>43800000</v>
      </c>
      <c r="H30" s="47">
        <v>6528000</v>
      </c>
      <c r="I30" s="48">
        <v>762661</v>
      </c>
      <c r="J30" s="47">
        <v>5401000</v>
      </c>
      <c r="K30" s="48">
        <v>7316927</v>
      </c>
      <c r="L30" s="47"/>
      <c r="M30" s="48"/>
      <c r="N30" s="47"/>
      <c r="O30" s="48"/>
      <c r="P30" s="47">
        <f t="shared" si="5"/>
        <v>11929000</v>
      </c>
      <c r="Q30" s="48">
        <f t="shared" si="6"/>
        <v>8079588</v>
      </c>
      <c r="R30" s="24">
        <f t="shared" si="7"/>
        <v>-17.264093137254903</v>
      </c>
      <c r="S30" s="25">
        <f t="shared" si="8"/>
        <v>859.39440983608699</v>
      </c>
      <c r="T30" s="24">
        <f t="shared" si="9"/>
        <v>27.235159817351601</v>
      </c>
      <c r="U30" s="26">
        <f t="shared" si="10"/>
        <v>18.446547945205481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47237000</v>
      </c>
      <c r="C32" s="46"/>
      <c r="D32" s="46"/>
      <c r="E32" s="46">
        <f t="shared" si="4"/>
        <v>47237000</v>
      </c>
      <c r="F32" s="47">
        <v>47237000</v>
      </c>
      <c r="G32" s="48">
        <v>29683000</v>
      </c>
      <c r="H32" s="47">
        <v>7550000</v>
      </c>
      <c r="I32" s="48">
        <v>12159499</v>
      </c>
      <c r="J32" s="47">
        <v>6762000</v>
      </c>
      <c r="K32" s="48">
        <v>14000637</v>
      </c>
      <c r="L32" s="47"/>
      <c r="M32" s="48"/>
      <c r="N32" s="47"/>
      <c r="O32" s="48"/>
      <c r="P32" s="47">
        <f t="shared" si="5"/>
        <v>14312000</v>
      </c>
      <c r="Q32" s="48">
        <f t="shared" si="6"/>
        <v>26160136</v>
      </c>
      <c r="R32" s="24">
        <f t="shared" si="7"/>
        <v>-10.437086092715232</v>
      </c>
      <c r="S32" s="25">
        <f t="shared" si="8"/>
        <v>15.141561342288856</v>
      </c>
      <c r="T32" s="24">
        <f t="shared" si="9"/>
        <v>30.298283125516011</v>
      </c>
      <c r="U32" s="26">
        <f t="shared" si="10"/>
        <v>55.380604187395477</v>
      </c>
      <c r="V32" s="47"/>
      <c r="W32" s="48"/>
    </row>
    <row r="33" spans="1:23" x14ac:dyDescent="0.2">
      <c r="A33" s="23" t="s">
        <v>60</v>
      </c>
      <c r="B33" s="46">
        <v>42900000</v>
      </c>
      <c r="C33" s="46"/>
      <c r="D33" s="46"/>
      <c r="E33" s="46">
        <f t="shared" si="4"/>
        <v>42900000</v>
      </c>
      <c r="F33" s="47">
        <v>42900000</v>
      </c>
      <c r="G33" s="48">
        <v>24800000</v>
      </c>
      <c r="H33" s="47">
        <v>9343000</v>
      </c>
      <c r="I33" s="48">
        <v>2422366</v>
      </c>
      <c r="J33" s="47">
        <v>9711000</v>
      </c>
      <c r="K33" s="48">
        <v>21143608</v>
      </c>
      <c r="L33" s="47"/>
      <c r="M33" s="48"/>
      <c r="N33" s="47"/>
      <c r="O33" s="48"/>
      <c r="P33" s="47">
        <f t="shared" si="5"/>
        <v>19054000</v>
      </c>
      <c r="Q33" s="48">
        <f t="shared" si="6"/>
        <v>23565974</v>
      </c>
      <c r="R33" s="24">
        <f t="shared" si="7"/>
        <v>3.9387776945306645</v>
      </c>
      <c r="S33" s="25">
        <f t="shared" si="8"/>
        <v>772.84943728569499</v>
      </c>
      <c r="T33" s="24">
        <f t="shared" si="9"/>
        <v>44.414918414918411</v>
      </c>
      <c r="U33" s="26">
        <f t="shared" si="10"/>
        <v>54.932340326340324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>
        <v>41200000</v>
      </c>
      <c r="C35" s="46"/>
      <c r="D35" s="46"/>
      <c r="E35" s="46">
        <f t="shared" si="4"/>
        <v>41200000</v>
      </c>
      <c r="F35" s="47">
        <v>41200000</v>
      </c>
      <c r="G35" s="48">
        <v>26550000</v>
      </c>
      <c r="H35" s="47">
        <v>57000</v>
      </c>
      <c r="I35" s="48">
        <v>96622</v>
      </c>
      <c r="J35" s="47">
        <v>8794000</v>
      </c>
      <c r="K35" s="48">
        <v>7037067</v>
      </c>
      <c r="L35" s="47"/>
      <c r="M35" s="48"/>
      <c r="N35" s="47"/>
      <c r="O35" s="48"/>
      <c r="P35" s="47">
        <f t="shared" si="5"/>
        <v>8851000</v>
      </c>
      <c r="Q35" s="48">
        <f t="shared" si="6"/>
        <v>7133689</v>
      </c>
      <c r="R35" s="24">
        <f t="shared" si="7"/>
        <v>15328.070175438597</v>
      </c>
      <c r="S35" s="25">
        <f t="shared" si="8"/>
        <v>7183.0897725155764</v>
      </c>
      <c r="T35" s="24">
        <f t="shared" si="9"/>
        <v>21.483009708737864</v>
      </c>
      <c r="U35" s="26">
        <f t="shared" si="10"/>
        <v>17.31477912621359</v>
      </c>
      <c r="V35" s="47"/>
      <c r="W35" s="48"/>
    </row>
    <row r="36" spans="1:23" x14ac:dyDescent="0.2">
      <c r="A36" s="23" t="s">
        <v>63</v>
      </c>
      <c r="B36" s="46"/>
      <c r="C36" s="46">
        <v>5500000</v>
      </c>
      <c r="D36" s="46"/>
      <c r="E36" s="46">
        <f t="shared" si="4"/>
        <v>5500000</v>
      </c>
      <c r="F36" s="47">
        <v>5500000</v>
      </c>
      <c r="G36" s="48">
        <v>5500000</v>
      </c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1165213000</v>
      </c>
      <c r="C42" s="52">
        <f t="shared" si="13"/>
        <v>0</v>
      </c>
      <c r="D42" s="52">
        <f t="shared" si="13"/>
        <v>0</v>
      </c>
      <c r="E42" s="52">
        <f t="shared" si="13"/>
        <v>1165213000</v>
      </c>
      <c r="F42" s="53">
        <f t="shared" si="13"/>
        <v>1165213000</v>
      </c>
      <c r="G42" s="54">
        <f t="shared" si="13"/>
        <v>0</v>
      </c>
      <c r="H42" s="53">
        <f t="shared" si="13"/>
        <v>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0</v>
      </c>
      <c r="Q42" s="54">
        <f t="shared" si="13"/>
        <v>0</v>
      </c>
      <c r="R42" s="33">
        <f t="shared" ref="R42:R64" si="14">IF(($H42      =0),0,((($J42      -$H42      )/$H42      )*100))</f>
        <v>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0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1165213000</v>
      </c>
      <c r="C43" s="43">
        <f t="shared" si="19"/>
        <v>0</v>
      </c>
      <c r="D43" s="43">
        <f t="shared" si="19"/>
        <v>0</v>
      </c>
      <c r="E43" s="43">
        <f t="shared" si="19"/>
        <v>1165213000</v>
      </c>
      <c r="F43" s="44">
        <f t="shared" si="19"/>
        <v>1165213000</v>
      </c>
      <c r="G43" s="45">
        <f t="shared" si="19"/>
        <v>0</v>
      </c>
      <c r="H43" s="44">
        <f t="shared" si="19"/>
        <v>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>
        <v>856600000</v>
      </c>
      <c r="C44" s="49"/>
      <c r="D44" s="49"/>
      <c r="E44" s="49">
        <f t="shared" ref="E44:E63" si="21">$B44      +$C44      +$D44</f>
        <v>856600000</v>
      </c>
      <c r="F44" s="50">
        <v>856600000</v>
      </c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202229000</v>
      </c>
      <c r="C45" s="46"/>
      <c r="D45" s="46"/>
      <c r="E45" s="46">
        <f t="shared" si="21"/>
        <v>202229000</v>
      </c>
      <c r="F45" s="47">
        <v>202229000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/>
      <c r="C46" s="46"/>
      <c r="D46" s="46"/>
      <c r="E46" s="46">
        <f t="shared" si="21"/>
        <v>0</v>
      </c>
      <c r="F46" s="47"/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>
        <v>68075000</v>
      </c>
      <c r="C52" s="46"/>
      <c r="D52" s="46"/>
      <c r="E52" s="46">
        <f t="shared" si="21"/>
        <v>68075000</v>
      </c>
      <c r="F52" s="47">
        <v>68075000</v>
      </c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>
        <v>38309000</v>
      </c>
      <c r="C53" s="46"/>
      <c r="D53" s="46"/>
      <c r="E53" s="46">
        <f t="shared" si="21"/>
        <v>38309000</v>
      </c>
      <c r="F53" s="47">
        <v>38309000</v>
      </c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0</v>
      </c>
      <c r="C55" s="43">
        <f t="shared" si="24"/>
        <v>0</v>
      </c>
      <c r="D55" s="43">
        <f t="shared" si="24"/>
        <v>0</v>
      </c>
      <c r="E55" s="43">
        <f t="shared" si="24"/>
        <v>0</v>
      </c>
      <c r="F55" s="44">
        <f t="shared" si="24"/>
        <v>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7959914000</v>
      </c>
      <c r="C60" s="43">
        <f t="shared" si="26"/>
        <v>-5060000</v>
      </c>
      <c r="D60" s="43">
        <f t="shared" si="26"/>
        <v>0</v>
      </c>
      <c r="E60" s="43">
        <f t="shared" si="26"/>
        <v>7954854000</v>
      </c>
      <c r="F60" s="44">
        <f t="shared" si="26"/>
        <v>7954214000</v>
      </c>
      <c r="G60" s="45">
        <f t="shared" si="26"/>
        <v>4440737000</v>
      </c>
      <c r="H60" s="44">
        <f t="shared" si="26"/>
        <v>1208194000</v>
      </c>
      <c r="I60" s="45">
        <f t="shared" si="26"/>
        <v>1008756464</v>
      </c>
      <c r="J60" s="44">
        <f t="shared" si="26"/>
        <v>1885973000</v>
      </c>
      <c r="K60" s="45">
        <f t="shared" si="26"/>
        <v>1917718990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3094167000</v>
      </c>
      <c r="Q60" s="45">
        <f t="shared" si="26"/>
        <v>2926475454</v>
      </c>
      <c r="R60" s="20">
        <f t="shared" si="14"/>
        <v>56.098523912550469</v>
      </c>
      <c r="S60" s="21">
        <f t="shared" si="15"/>
        <v>90.107231868008128</v>
      </c>
      <c r="T60" s="20">
        <f t="shared" si="16"/>
        <v>38.896590685385299</v>
      </c>
      <c r="U60" s="22">
        <f t="shared" si="17"/>
        <v>36.788550160694342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0</v>
      </c>
      <c r="C61" s="43">
        <f t="shared" si="28"/>
        <v>0</v>
      </c>
      <c r="D61" s="43">
        <f t="shared" si="28"/>
        <v>0</v>
      </c>
      <c r="E61" s="43">
        <f t="shared" si="28"/>
        <v>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0</v>
      </c>
      <c r="J61" s="44">
        <f t="shared" si="28"/>
        <v>0</v>
      </c>
      <c r="K61" s="45">
        <f t="shared" si="28"/>
        <v>0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0</v>
      </c>
      <c r="R61" s="20">
        <f t="shared" si="14"/>
        <v>0</v>
      </c>
      <c r="S61" s="21">
        <f t="shared" si="15"/>
        <v>0</v>
      </c>
      <c r="T61" s="20">
        <f t="shared" si="16"/>
        <v>0</v>
      </c>
      <c r="U61" s="22">
        <f t="shared" si="17"/>
        <v>0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/>
      <c r="C62" s="49"/>
      <c r="D62" s="49"/>
      <c r="E62" s="49">
        <f t="shared" si="21"/>
        <v>0</v>
      </c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>
        <f t="shared" si="22"/>
        <v>0</v>
      </c>
      <c r="Q62" s="51">
        <f t="shared" si="23"/>
        <v>0</v>
      </c>
      <c r="R62" s="28">
        <f t="shared" si="14"/>
        <v>0</v>
      </c>
      <c r="S62" s="29">
        <f t="shared" si="15"/>
        <v>0</v>
      </c>
      <c r="T62" s="28">
        <f t="shared" si="16"/>
        <v>0</v>
      </c>
      <c r="U62" s="30">
        <f t="shared" si="17"/>
        <v>0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7959914000</v>
      </c>
      <c r="C64" s="55">
        <f t="shared" si="30"/>
        <v>-5060000</v>
      </c>
      <c r="D64" s="55">
        <f t="shared" si="30"/>
        <v>0</v>
      </c>
      <c r="E64" s="55">
        <f t="shared" si="30"/>
        <v>7954854000</v>
      </c>
      <c r="F64" s="56">
        <f t="shared" si="30"/>
        <v>7954214000</v>
      </c>
      <c r="G64" s="57">
        <f t="shared" si="30"/>
        <v>4440737000</v>
      </c>
      <c r="H64" s="56">
        <f t="shared" si="30"/>
        <v>1208194000</v>
      </c>
      <c r="I64" s="57">
        <f t="shared" si="30"/>
        <v>1008756464</v>
      </c>
      <c r="J64" s="56">
        <f t="shared" si="30"/>
        <v>1885973000</v>
      </c>
      <c r="K64" s="57">
        <f t="shared" si="30"/>
        <v>1917718990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3094167000</v>
      </c>
      <c r="Q64" s="57">
        <f t="shared" si="30"/>
        <v>2926475454</v>
      </c>
      <c r="R64" s="38">
        <f t="shared" si="14"/>
        <v>56.098523912550469</v>
      </c>
      <c r="S64" s="39">
        <f t="shared" si="15"/>
        <v>90.107231868008128</v>
      </c>
      <c r="T64" s="38">
        <f t="shared" si="16"/>
        <v>38.896590685385299</v>
      </c>
      <c r="U64" s="39">
        <f t="shared" si="17"/>
        <v>36.788550160694342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109</v>
      </c>
    </row>
    <row r="67" spans="1:23" x14ac:dyDescent="0.2">
      <c r="A67" s="4"/>
    </row>
    <row r="68" spans="1:23" x14ac:dyDescent="0.2">
      <c r="A68" s="4" t="s">
        <v>110</v>
      </c>
    </row>
    <row r="69" spans="1:23" x14ac:dyDescent="0.2">
      <c r="A69" s="4" t="s">
        <v>111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112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</row>
    <row r="75" spans="1:23" x14ac:dyDescent="0.2">
      <c r="A75" s="5" t="s">
        <v>115</v>
      </c>
      <c r="G75" s="5" t="s">
        <v>116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117</v>
      </c>
      <c r="G77" s="5" t="s">
        <v>117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196952000</v>
      </c>
      <c r="C8" s="40">
        <f t="shared" si="0"/>
        <v>-628000</v>
      </c>
      <c r="D8" s="40">
        <f t="shared" si="0"/>
        <v>0</v>
      </c>
      <c r="E8" s="40">
        <f t="shared" si="0"/>
        <v>196324000</v>
      </c>
      <c r="F8" s="41">
        <f t="shared" si="0"/>
        <v>196952000</v>
      </c>
      <c r="G8" s="42">
        <f t="shared" si="0"/>
        <v>158714000</v>
      </c>
      <c r="H8" s="41">
        <f t="shared" si="0"/>
        <v>52516000</v>
      </c>
      <c r="I8" s="42">
        <f t="shared" si="0"/>
        <v>43550750</v>
      </c>
      <c r="J8" s="41">
        <f t="shared" si="0"/>
        <v>47180000</v>
      </c>
      <c r="K8" s="42">
        <f t="shared" si="0"/>
        <v>42430746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99696000</v>
      </c>
      <c r="Q8" s="42">
        <f t="shared" si="0"/>
        <v>85981496</v>
      </c>
      <c r="R8" s="16">
        <f>IF(($H8       =0),0,((($J8       -$H8       )/$H8       )*100))</f>
        <v>-10.160712925584583</v>
      </c>
      <c r="S8" s="17">
        <f>IF(($I8       =0),0,((($K8       -$I8       )/$I8       )*100))</f>
        <v>-2.5717214973335705</v>
      </c>
      <c r="T8" s="16">
        <f>IF(($E8       =0),0,(($P8       /$E8       )*100))</f>
        <v>50.7813614229539</v>
      </c>
      <c r="U8" s="18">
        <f>IF(($E8       =0),0,(($Q8       /$E8       )*100))</f>
        <v>43.795713208777329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190759000</v>
      </c>
      <c r="C9" s="43">
        <f t="shared" si="2"/>
        <v>-628000</v>
      </c>
      <c r="D9" s="43">
        <f t="shared" si="2"/>
        <v>0</v>
      </c>
      <c r="E9" s="43">
        <f t="shared" si="2"/>
        <v>190131000</v>
      </c>
      <c r="F9" s="44">
        <f t="shared" si="2"/>
        <v>190759000</v>
      </c>
      <c r="G9" s="45">
        <f t="shared" si="2"/>
        <v>153479000</v>
      </c>
      <c r="H9" s="44">
        <f t="shared" si="2"/>
        <v>51592000</v>
      </c>
      <c r="I9" s="45">
        <f t="shared" si="2"/>
        <v>46034462</v>
      </c>
      <c r="J9" s="44">
        <f t="shared" si="2"/>
        <v>46895000</v>
      </c>
      <c r="K9" s="45">
        <f t="shared" si="2"/>
        <v>40963997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98487000</v>
      </c>
      <c r="Q9" s="45">
        <f t="shared" si="2"/>
        <v>86998459</v>
      </c>
      <c r="R9" s="20">
        <f>IF(($H9       =0),0,((($J9       -$H9       )/$H9       )*100))</f>
        <v>-9.1041246704915491</v>
      </c>
      <c r="S9" s="21">
        <f>IF(($I9       =0),0,((($K9       -$I9       )/$I9       )*100))</f>
        <v>-11.014498225264369</v>
      </c>
      <c r="T9" s="20">
        <f>IF(($E9       =0),0,(($P9       /$E9       )*100))</f>
        <v>51.799548732189912</v>
      </c>
      <c r="U9" s="22">
        <f>IF(($E9       =0),0,(($Q9       /$E9       )*100))</f>
        <v>45.757114305399959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>
        <v>139733000</v>
      </c>
      <c r="C10" s="46">
        <v>-628000</v>
      </c>
      <c r="D10" s="46"/>
      <c r="E10" s="46">
        <f t="shared" ref="E10:E41" si="4">$B10      +$C10      +$D10</f>
        <v>139105000</v>
      </c>
      <c r="F10" s="47">
        <v>139733000</v>
      </c>
      <c r="G10" s="48">
        <v>110953000</v>
      </c>
      <c r="H10" s="47">
        <v>32314000</v>
      </c>
      <c r="I10" s="48">
        <v>40111689</v>
      </c>
      <c r="J10" s="47">
        <v>39057000</v>
      </c>
      <c r="K10" s="48">
        <v>30846982</v>
      </c>
      <c r="L10" s="47"/>
      <c r="M10" s="48"/>
      <c r="N10" s="47"/>
      <c r="O10" s="48"/>
      <c r="P10" s="47">
        <f t="shared" ref="P10:P41" si="5">$H10      +$J10      +$L10      +$N10</f>
        <v>71371000</v>
      </c>
      <c r="Q10" s="48">
        <f t="shared" ref="Q10:Q41" si="6">$I10      +$K10      +$M10      +$O10</f>
        <v>70958671</v>
      </c>
      <c r="R10" s="24">
        <f t="shared" ref="R10:R41" si="7">IF(($H10      =0),0,((($J10      -$H10      )/$H10      )*100))</f>
        <v>20.867116420127498</v>
      </c>
      <c r="S10" s="25">
        <f t="shared" ref="S10:S41" si="8">IF(($I10      =0),0,((($K10      -$I10      )/$I10      )*100))</f>
        <v>-23.09727471211696</v>
      </c>
      <c r="T10" s="24">
        <f t="shared" ref="T10:T41" si="9">IF(($E10      =0),0,(($P10      /$E10      )*100))</f>
        <v>51.30728586319686</v>
      </c>
      <c r="U10" s="26">
        <f t="shared" ref="U10:U41" si="10">IF(($E10      =0),0,(($Q10      /$E10      )*100))</f>
        <v>51.010870205959527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/>
      <c r="C12" s="46"/>
      <c r="D12" s="46"/>
      <c r="E12" s="46">
        <f t="shared" si="4"/>
        <v>0</v>
      </c>
      <c r="F12" s="47"/>
      <c r="G12" s="48"/>
      <c r="H12" s="47"/>
      <c r="I12" s="48"/>
      <c r="J12" s="47"/>
      <c r="K12" s="48"/>
      <c r="L12" s="47"/>
      <c r="M12" s="48"/>
      <c r="N12" s="47"/>
      <c r="O12" s="48"/>
      <c r="P12" s="47">
        <f t="shared" si="5"/>
        <v>0</v>
      </c>
      <c r="Q12" s="48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7"/>
      <c r="W12" s="48"/>
    </row>
    <row r="13" spans="1:23" x14ac:dyDescent="0.2">
      <c r="A13" s="23" t="s">
        <v>40</v>
      </c>
      <c r="B13" s="46">
        <v>26026000</v>
      </c>
      <c r="C13" s="46"/>
      <c r="D13" s="46"/>
      <c r="E13" s="46">
        <f t="shared" si="4"/>
        <v>26026000</v>
      </c>
      <c r="F13" s="47">
        <v>26026000</v>
      </c>
      <c r="G13" s="48">
        <v>20026000</v>
      </c>
      <c r="H13" s="47">
        <v>9588000</v>
      </c>
      <c r="I13" s="48">
        <v>4273414</v>
      </c>
      <c r="J13" s="47">
        <v>2137000</v>
      </c>
      <c r="K13" s="48">
        <v>7321137</v>
      </c>
      <c r="L13" s="47"/>
      <c r="M13" s="48"/>
      <c r="N13" s="47"/>
      <c r="O13" s="48"/>
      <c r="P13" s="47">
        <f t="shared" si="5"/>
        <v>11725000</v>
      </c>
      <c r="Q13" s="48">
        <f t="shared" si="6"/>
        <v>11594551</v>
      </c>
      <c r="R13" s="24">
        <f t="shared" si="7"/>
        <v>-77.711722987067162</v>
      </c>
      <c r="S13" s="25">
        <f t="shared" si="8"/>
        <v>71.31822472617911</v>
      </c>
      <c r="T13" s="24">
        <f t="shared" si="9"/>
        <v>45.051102743410439</v>
      </c>
      <c r="U13" s="26">
        <f t="shared" si="10"/>
        <v>44.549877046030893</v>
      </c>
      <c r="V13" s="47"/>
      <c r="W13" s="48"/>
    </row>
    <row r="14" spans="1:23" x14ac:dyDescent="0.2">
      <c r="A14" s="23" t="s">
        <v>41</v>
      </c>
      <c r="B14" s="46"/>
      <c r="C14" s="46"/>
      <c r="D14" s="46"/>
      <c r="E14" s="46">
        <f t="shared" si="4"/>
        <v>0</v>
      </c>
      <c r="F14" s="47"/>
      <c r="G14" s="48"/>
      <c r="H14" s="47"/>
      <c r="I14" s="48"/>
      <c r="J14" s="47"/>
      <c r="K14" s="48"/>
      <c r="L14" s="47"/>
      <c r="M14" s="48"/>
      <c r="N14" s="47"/>
      <c r="O14" s="48"/>
      <c r="P14" s="47">
        <f t="shared" si="5"/>
        <v>0</v>
      </c>
      <c r="Q14" s="48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>
        <v>25000000</v>
      </c>
      <c r="C23" s="46"/>
      <c r="D23" s="46"/>
      <c r="E23" s="46">
        <f t="shared" si="4"/>
        <v>25000000</v>
      </c>
      <c r="F23" s="47">
        <v>25000000</v>
      </c>
      <c r="G23" s="48">
        <v>22500000</v>
      </c>
      <c r="H23" s="47">
        <v>9690000</v>
      </c>
      <c r="I23" s="48">
        <v>1649359</v>
      </c>
      <c r="J23" s="47">
        <v>5701000</v>
      </c>
      <c r="K23" s="48">
        <v>2795878</v>
      </c>
      <c r="L23" s="47"/>
      <c r="M23" s="48"/>
      <c r="N23" s="47"/>
      <c r="O23" s="48"/>
      <c r="P23" s="47">
        <f t="shared" si="5"/>
        <v>15391000</v>
      </c>
      <c r="Q23" s="48">
        <f t="shared" si="6"/>
        <v>4445237</v>
      </c>
      <c r="R23" s="24">
        <f t="shared" si="7"/>
        <v>-41.166150670794636</v>
      </c>
      <c r="S23" s="25">
        <f t="shared" si="8"/>
        <v>69.513004749117684</v>
      </c>
      <c r="T23" s="24">
        <f t="shared" si="9"/>
        <v>61.563999999999993</v>
      </c>
      <c r="U23" s="26">
        <f t="shared" si="10"/>
        <v>17.780947999999999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/>
      <c r="C26" s="46"/>
      <c r="D26" s="46"/>
      <c r="E26" s="46">
        <f t="shared" si="4"/>
        <v>0</v>
      </c>
      <c r="F26" s="47"/>
      <c r="G26" s="48"/>
      <c r="H26" s="47"/>
      <c r="I26" s="48"/>
      <c r="J26" s="47"/>
      <c r="K26" s="48"/>
      <c r="L26" s="47"/>
      <c r="M26" s="48"/>
      <c r="N26" s="47"/>
      <c r="O26" s="48"/>
      <c r="P26" s="47">
        <f t="shared" si="5"/>
        <v>0</v>
      </c>
      <c r="Q26" s="48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6193000</v>
      </c>
      <c r="C27" s="43">
        <f t="shared" si="11"/>
        <v>0</v>
      </c>
      <c r="D27" s="43">
        <f t="shared" si="11"/>
        <v>0</v>
      </c>
      <c r="E27" s="43">
        <f t="shared" si="11"/>
        <v>6193000</v>
      </c>
      <c r="F27" s="44">
        <f t="shared" si="11"/>
        <v>6193000</v>
      </c>
      <c r="G27" s="45">
        <f t="shared" si="11"/>
        <v>5235000</v>
      </c>
      <c r="H27" s="44">
        <f t="shared" si="11"/>
        <v>924000</v>
      </c>
      <c r="I27" s="45">
        <f t="shared" si="11"/>
        <v>-2483712</v>
      </c>
      <c r="J27" s="44">
        <f t="shared" si="11"/>
        <v>285000</v>
      </c>
      <c r="K27" s="45">
        <f t="shared" si="11"/>
        <v>1466749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1209000</v>
      </c>
      <c r="Q27" s="45">
        <f t="shared" si="11"/>
        <v>-1016963</v>
      </c>
      <c r="R27" s="20">
        <f t="shared" si="7"/>
        <v>-69.155844155844164</v>
      </c>
      <c r="S27" s="21">
        <f t="shared" si="8"/>
        <v>-159.05471326788293</v>
      </c>
      <c r="T27" s="20">
        <f t="shared" si="9"/>
        <v>19.522041014048121</v>
      </c>
      <c r="U27" s="22">
        <f t="shared" si="10"/>
        <v>-16.421169061844019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/>
      <c r="C29" s="46"/>
      <c r="D29" s="46"/>
      <c r="E29" s="46">
        <f t="shared" si="4"/>
        <v>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3000000</v>
      </c>
      <c r="C30" s="46"/>
      <c r="D30" s="46"/>
      <c r="E30" s="46">
        <f t="shared" si="4"/>
        <v>3000000</v>
      </c>
      <c r="F30" s="47">
        <v>3000000</v>
      </c>
      <c r="G30" s="48">
        <v>3000000</v>
      </c>
      <c r="H30" s="47">
        <v>126000</v>
      </c>
      <c r="I30" s="48">
        <v>-2495457</v>
      </c>
      <c r="J30" s="47">
        <v>285000</v>
      </c>
      <c r="K30" s="48">
        <v>1089656</v>
      </c>
      <c r="L30" s="47"/>
      <c r="M30" s="48"/>
      <c r="N30" s="47"/>
      <c r="O30" s="48"/>
      <c r="P30" s="47">
        <f t="shared" si="5"/>
        <v>411000</v>
      </c>
      <c r="Q30" s="48">
        <f t="shared" si="6"/>
        <v>-1405801</v>
      </c>
      <c r="R30" s="24">
        <f t="shared" si="7"/>
        <v>126.19047619047619</v>
      </c>
      <c r="S30" s="25">
        <f t="shared" si="8"/>
        <v>-143.66558910852802</v>
      </c>
      <c r="T30" s="24">
        <f t="shared" si="9"/>
        <v>13.700000000000001</v>
      </c>
      <c r="U30" s="26">
        <f t="shared" si="10"/>
        <v>-46.860033333333334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3193000</v>
      </c>
      <c r="C32" s="46"/>
      <c r="D32" s="46"/>
      <c r="E32" s="46">
        <f t="shared" si="4"/>
        <v>3193000</v>
      </c>
      <c r="F32" s="47">
        <v>3193000</v>
      </c>
      <c r="G32" s="48">
        <v>2235000</v>
      </c>
      <c r="H32" s="47">
        <v>798000</v>
      </c>
      <c r="I32" s="48">
        <v>11745</v>
      </c>
      <c r="J32" s="47"/>
      <c r="K32" s="48">
        <v>377093</v>
      </c>
      <c r="L32" s="47"/>
      <c r="M32" s="48"/>
      <c r="N32" s="47"/>
      <c r="O32" s="48"/>
      <c r="P32" s="47">
        <f t="shared" si="5"/>
        <v>798000</v>
      </c>
      <c r="Q32" s="48">
        <f t="shared" si="6"/>
        <v>388838</v>
      </c>
      <c r="R32" s="24">
        <f t="shared" si="7"/>
        <v>-100</v>
      </c>
      <c r="S32" s="25">
        <f t="shared" si="8"/>
        <v>3110.668369518944</v>
      </c>
      <c r="T32" s="24">
        <f t="shared" si="9"/>
        <v>24.992170372690261</v>
      </c>
      <c r="U32" s="26">
        <f t="shared" si="10"/>
        <v>12.177826495458815</v>
      </c>
      <c r="V32" s="47"/>
      <c r="W32" s="48"/>
    </row>
    <row r="33" spans="1:23" x14ac:dyDescent="0.2">
      <c r="A33" s="23" t="s">
        <v>60</v>
      </c>
      <c r="B33" s="46"/>
      <c r="C33" s="46"/>
      <c r="D33" s="46"/>
      <c r="E33" s="46">
        <f t="shared" si="4"/>
        <v>0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>
        <f t="shared" si="5"/>
        <v>0</v>
      </c>
      <c r="Q33" s="48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/>
      <c r="C35" s="46"/>
      <c r="D35" s="46"/>
      <c r="E35" s="46">
        <f t="shared" si="4"/>
        <v>0</v>
      </c>
      <c r="F35" s="47"/>
      <c r="G35" s="48"/>
      <c r="H35" s="47"/>
      <c r="I35" s="48"/>
      <c r="J35" s="47"/>
      <c r="K35" s="48"/>
      <c r="L35" s="47"/>
      <c r="M35" s="48"/>
      <c r="N35" s="47"/>
      <c r="O35" s="48"/>
      <c r="P35" s="47">
        <f t="shared" si="5"/>
        <v>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0</v>
      </c>
      <c r="C42" s="52">
        <f t="shared" si="13"/>
        <v>0</v>
      </c>
      <c r="D42" s="52">
        <f t="shared" si="13"/>
        <v>0</v>
      </c>
      <c r="E42" s="52">
        <f t="shared" si="13"/>
        <v>0</v>
      </c>
      <c r="F42" s="53">
        <f t="shared" si="13"/>
        <v>0</v>
      </c>
      <c r="G42" s="54">
        <f t="shared" si="13"/>
        <v>0</v>
      </c>
      <c r="H42" s="53">
        <f t="shared" si="13"/>
        <v>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0</v>
      </c>
      <c r="Q42" s="54">
        <f t="shared" si="13"/>
        <v>0</v>
      </c>
      <c r="R42" s="33">
        <f t="shared" ref="R42:R64" si="14">IF(($H42      =0),0,((($J42      -$H42      )/$H42      )*100))</f>
        <v>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0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0</v>
      </c>
      <c r="C43" s="43">
        <f t="shared" si="19"/>
        <v>0</v>
      </c>
      <c r="D43" s="43">
        <f t="shared" si="19"/>
        <v>0</v>
      </c>
      <c r="E43" s="43">
        <f t="shared" si="19"/>
        <v>0</v>
      </c>
      <c r="F43" s="44">
        <f t="shared" si="19"/>
        <v>0</v>
      </c>
      <c r="G43" s="45">
        <f t="shared" si="19"/>
        <v>0</v>
      </c>
      <c r="H43" s="44">
        <f t="shared" si="19"/>
        <v>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3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/>
      <c r="C45" s="46"/>
      <c r="D45" s="46"/>
      <c r="E45" s="46">
        <f t="shared" si="21"/>
        <v>0</v>
      </c>
      <c r="F45" s="47"/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/>
      <c r="C46" s="46"/>
      <c r="D46" s="46"/>
      <c r="E46" s="46">
        <f t="shared" si="21"/>
        <v>0</v>
      </c>
      <c r="F46" s="47"/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0</v>
      </c>
      <c r="C55" s="43">
        <f t="shared" si="24"/>
        <v>0</v>
      </c>
      <c r="D55" s="43">
        <f t="shared" si="24"/>
        <v>0</v>
      </c>
      <c r="E55" s="43">
        <f t="shared" si="24"/>
        <v>0</v>
      </c>
      <c r="F55" s="44">
        <f t="shared" si="24"/>
        <v>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196952000</v>
      </c>
      <c r="C60" s="43">
        <f t="shared" si="26"/>
        <v>-628000</v>
      </c>
      <c r="D60" s="43">
        <f t="shared" si="26"/>
        <v>0</v>
      </c>
      <c r="E60" s="43">
        <f t="shared" si="26"/>
        <v>196324000</v>
      </c>
      <c r="F60" s="44">
        <f t="shared" si="26"/>
        <v>196952000</v>
      </c>
      <c r="G60" s="45">
        <f t="shared" si="26"/>
        <v>158714000</v>
      </c>
      <c r="H60" s="44">
        <f t="shared" si="26"/>
        <v>52516000</v>
      </c>
      <c r="I60" s="45">
        <f t="shared" si="26"/>
        <v>43550750</v>
      </c>
      <c r="J60" s="44">
        <f t="shared" si="26"/>
        <v>47180000</v>
      </c>
      <c r="K60" s="45">
        <f t="shared" si="26"/>
        <v>42430746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99696000</v>
      </c>
      <c r="Q60" s="45">
        <f t="shared" si="26"/>
        <v>85981496</v>
      </c>
      <c r="R60" s="20">
        <f t="shared" si="14"/>
        <v>-10.160712925584583</v>
      </c>
      <c r="S60" s="21">
        <f t="shared" si="15"/>
        <v>-2.5717214973335705</v>
      </c>
      <c r="T60" s="20">
        <f t="shared" si="16"/>
        <v>50.7813614229539</v>
      </c>
      <c r="U60" s="22">
        <f t="shared" si="17"/>
        <v>43.795713208777329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0</v>
      </c>
      <c r="C61" s="43">
        <f t="shared" si="28"/>
        <v>0</v>
      </c>
      <c r="D61" s="43">
        <f t="shared" si="28"/>
        <v>0</v>
      </c>
      <c r="E61" s="43">
        <f t="shared" si="28"/>
        <v>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0</v>
      </c>
      <c r="J61" s="44">
        <f t="shared" si="28"/>
        <v>0</v>
      </c>
      <c r="K61" s="45">
        <f t="shared" si="28"/>
        <v>0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0</v>
      </c>
      <c r="R61" s="20">
        <f t="shared" si="14"/>
        <v>0</v>
      </c>
      <c r="S61" s="21">
        <f t="shared" si="15"/>
        <v>0</v>
      </c>
      <c r="T61" s="20">
        <f t="shared" si="16"/>
        <v>0</v>
      </c>
      <c r="U61" s="22">
        <f t="shared" si="17"/>
        <v>0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/>
      <c r="C62" s="49"/>
      <c r="D62" s="49"/>
      <c r="E62" s="49">
        <f t="shared" si="21"/>
        <v>0</v>
      </c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>
        <f t="shared" si="22"/>
        <v>0</v>
      </c>
      <c r="Q62" s="51">
        <f t="shared" si="23"/>
        <v>0</v>
      </c>
      <c r="R62" s="28">
        <f t="shared" si="14"/>
        <v>0</v>
      </c>
      <c r="S62" s="29">
        <f t="shared" si="15"/>
        <v>0</v>
      </c>
      <c r="T62" s="28">
        <f t="shared" si="16"/>
        <v>0</v>
      </c>
      <c r="U62" s="30">
        <f t="shared" si="17"/>
        <v>0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196952000</v>
      </c>
      <c r="C64" s="55">
        <f t="shared" si="30"/>
        <v>-628000</v>
      </c>
      <c r="D64" s="55">
        <f t="shared" si="30"/>
        <v>0</v>
      </c>
      <c r="E64" s="55">
        <f t="shared" si="30"/>
        <v>196324000</v>
      </c>
      <c r="F64" s="56">
        <f t="shared" si="30"/>
        <v>196952000</v>
      </c>
      <c r="G64" s="57">
        <f t="shared" si="30"/>
        <v>158714000</v>
      </c>
      <c r="H64" s="56">
        <f t="shared" si="30"/>
        <v>52516000</v>
      </c>
      <c r="I64" s="57">
        <f t="shared" si="30"/>
        <v>43550750</v>
      </c>
      <c r="J64" s="56">
        <f t="shared" si="30"/>
        <v>47180000</v>
      </c>
      <c r="K64" s="57">
        <f t="shared" si="30"/>
        <v>42430746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99696000</v>
      </c>
      <c r="Q64" s="57">
        <f t="shared" si="30"/>
        <v>85981496</v>
      </c>
      <c r="R64" s="38">
        <f t="shared" si="14"/>
        <v>-10.160712925584583</v>
      </c>
      <c r="S64" s="39">
        <f t="shared" si="15"/>
        <v>-2.5717214973335705</v>
      </c>
      <c r="T64" s="38">
        <f t="shared" si="16"/>
        <v>50.7813614229539</v>
      </c>
      <c r="U64" s="39">
        <f t="shared" si="17"/>
        <v>43.795713208777329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109</v>
      </c>
    </row>
    <row r="67" spans="1:23" x14ac:dyDescent="0.2">
      <c r="A67" s="4"/>
    </row>
    <row r="68" spans="1:23" x14ac:dyDescent="0.2">
      <c r="A68" s="4" t="s">
        <v>110</v>
      </c>
    </row>
    <row r="69" spans="1:23" x14ac:dyDescent="0.2">
      <c r="A69" s="4" t="s">
        <v>111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112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</row>
    <row r="75" spans="1:23" x14ac:dyDescent="0.2">
      <c r="A75" s="5" t="s">
        <v>115</v>
      </c>
      <c r="G75" s="5" t="s">
        <v>116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117</v>
      </c>
      <c r="G77" s="5" t="s">
        <v>117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176997000</v>
      </c>
      <c r="C8" s="40">
        <f t="shared" si="0"/>
        <v>-8252000</v>
      </c>
      <c r="D8" s="40">
        <f t="shared" si="0"/>
        <v>0</v>
      </c>
      <c r="E8" s="40">
        <f t="shared" si="0"/>
        <v>168745000</v>
      </c>
      <c r="F8" s="41">
        <f t="shared" si="0"/>
        <v>175797000</v>
      </c>
      <c r="G8" s="42">
        <f t="shared" si="0"/>
        <v>112318000</v>
      </c>
      <c r="H8" s="41">
        <f t="shared" si="0"/>
        <v>19891000</v>
      </c>
      <c r="I8" s="42">
        <f t="shared" si="0"/>
        <v>0</v>
      </c>
      <c r="J8" s="41">
        <f t="shared" si="0"/>
        <v>51283000</v>
      </c>
      <c r="K8" s="42">
        <f t="shared" si="0"/>
        <v>0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71174000</v>
      </c>
      <c r="Q8" s="42">
        <f t="shared" si="0"/>
        <v>0</v>
      </c>
      <c r="R8" s="16">
        <f>IF(($H8       =0),0,((($J8       -$H8       )/$H8       )*100))</f>
        <v>157.82011965210395</v>
      </c>
      <c r="S8" s="17">
        <f>IF(($I8       =0),0,((($K8       -$I8       )/$I8       )*100))</f>
        <v>0</v>
      </c>
      <c r="T8" s="16">
        <f>IF(($E8       =0),0,(($P8       /$E8       )*100))</f>
        <v>42.17843491659012</v>
      </c>
      <c r="U8" s="18">
        <f>IF(($E8       =0),0,(($Q8       /$E8       )*100))</f>
        <v>0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173389000</v>
      </c>
      <c r="C9" s="43">
        <f t="shared" si="2"/>
        <v>-8252000</v>
      </c>
      <c r="D9" s="43">
        <f t="shared" si="2"/>
        <v>0</v>
      </c>
      <c r="E9" s="43">
        <f t="shared" si="2"/>
        <v>165137000</v>
      </c>
      <c r="F9" s="44">
        <f t="shared" si="2"/>
        <v>172189000</v>
      </c>
      <c r="G9" s="45">
        <f t="shared" si="2"/>
        <v>109252000</v>
      </c>
      <c r="H9" s="44">
        <f t="shared" si="2"/>
        <v>19111000</v>
      </c>
      <c r="I9" s="45">
        <f t="shared" si="2"/>
        <v>0</v>
      </c>
      <c r="J9" s="44">
        <f t="shared" si="2"/>
        <v>50783000</v>
      </c>
      <c r="K9" s="45">
        <f t="shared" si="2"/>
        <v>0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69894000</v>
      </c>
      <c r="Q9" s="45">
        <f t="shared" si="2"/>
        <v>0</v>
      </c>
      <c r="R9" s="20">
        <f>IF(($H9       =0),0,((($J9       -$H9       )/$H9       )*100))</f>
        <v>165.72654492177281</v>
      </c>
      <c r="S9" s="21">
        <f>IF(($I9       =0),0,((($K9       -$I9       )/$I9       )*100))</f>
        <v>0</v>
      </c>
      <c r="T9" s="20">
        <f>IF(($E9       =0),0,(($P9       /$E9       )*100))</f>
        <v>42.324857542525294</v>
      </c>
      <c r="U9" s="22">
        <f>IF(($E9       =0),0,(($Q9       /$E9       )*100))</f>
        <v>0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=0),0,((($J10      -$H10      )/$H10      )*100))</f>
        <v>0</v>
      </c>
      <c r="S10" s="25">
        <f t="shared" ref="S10:S41" si="8">IF(($I10      =0),0,((($K10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/>
      <c r="C12" s="46"/>
      <c r="D12" s="46"/>
      <c r="E12" s="46">
        <f t="shared" si="4"/>
        <v>0</v>
      </c>
      <c r="F12" s="47"/>
      <c r="G12" s="48"/>
      <c r="H12" s="47"/>
      <c r="I12" s="48"/>
      <c r="J12" s="47"/>
      <c r="K12" s="48"/>
      <c r="L12" s="47"/>
      <c r="M12" s="48"/>
      <c r="N12" s="47"/>
      <c r="O12" s="48"/>
      <c r="P12" s="47">
        <f t="shared" si="5"/>
        <v>0</v>
      </c>
      <c r="Q12" s="48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7"/>
      <c r="W12" s="48"/>
    </row>
    <row r="13" spans="1:23" x14ac:dyDescent="0.2">
      <c r="A13" s="23" t="s">
        <v>40</v>
      </c>
      <c r="B13" s="46">
        <v>2400000</v>
      </c>
      <c r="C13" s="46"/>
      <c r="D13" s="46"/>
      <c r="E13" s="46">
        <f t="shared" si="4"/>
        <v>2400000</v>
      </c>
      <c r="F13" s="47">
        <v>1200000</v>
      </c>
      <c r="G13" s="48">
        <v>1200000</v>
      </c>
      <c r="H13" s="47"/>
      <c r="I13" s="48"/>
      <c r="J13" s="47">
        <v>1200000</v>
      </c>
      <c r="K13" s="48"/>
      <c r="L13" s="47"/>
      <c r="M13" s="48"/>
      <c r="N13" s="47"/>
      <c r="O13" s="48"/>
      <c r="P13" s="47">
        <f t="shared" si="5"/>
        <v>1200000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50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/>
      <c r="C14" s="46"/>
      <c r="D14" s="46"/>
      <c r="E14" s="46">
        <f t="shared" si="4"/>
        <v>0</v>
      </c>
      <c r="F14" s="47"/>
      <c r="G14" s="48"/>
      <c r="H14" s="47"/>
      <c r="I14" s="48"/>
      <c r="J14" s="47"/>
      <c r="K14" s="48"/>
      <c r="L14" s="47"/>
      <c r="M14" s="48"/>
      <c r="N14" s="47"/>
      <c r="O14" s="48"/>
      <c r="P14" s="47">
        <f t="shared" si="5"/>
        <v>0</v>
      </c>
      <c r="Q14" s="48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>
        <v>75000000</v>
      </c>
      <c r="C22" s="46"/>
      <c r="D22" s="46"/>
      <c r="E22" s="46">
        <f t="shared" si="4"/>
        <v>75000000</v>
      </c>
      <c r="F22" s="47">
        <v>75000000</v>
      </c>
      <c r="G22" s="48">
        <v>49415000</v>
      </c>
      <c r="H22" s="47">
        <v>8089000</v>
      </c>
      <c r="I22" s="48"/>
      <c r="J22" s="47">
        <v>4073000</v>
      </c>
      <c r="K22" s="48"/>
      <c r="L22" s="47"/>
      <c r="M22" s="48"/>
      <c r="N22" s="47"/>
      <c r="O22" s="48"/>
      <c r="P22" s="47">
        <f t="shared" si="5"/>
        <v>12162000</v>
      </c>
      <c r="Q22" s="48">
        <f t="shared" si="6"/>
        <v>0</v>
      </c>
      <c r="R22" s="24">
        <f t="shared" si="7"/>
        <v>-49.647669674867103</v>
      </c>
      <c r="S22" s="25">
        <f t="shared" si="8"/>
        <v>0</v>
      </c>
      <c r="T22" s="24">
        <f t="shared" si="9"/>
        <v>16.216000000000001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>
        <v>15000000</v>
      </c>
      <c r="C23" s="46"/>
      <c r="D23" s="46"/>
      <c r="E23" s="46">
        <f t="shared" si="4"/>
        <v>15000000</v>
      </c>
      <c r="F23" s="47">
        <v>15000000</v>
      </c>
      <c r="G23" s="48">
        <v>10043000</v>
      </c>
      <c r="H23" s="47">
        <v>1319000</v>
      </c>
      <c r="I23" s="48"/>
      <c r="J23" s="47">
        <v>4535000</v>
      </c>
      <c r="K23" s="48"/>
      <c r="L23" s="47"/>
      <c r="M23" s="48"/>
      <c r="N23" s="47"/>
      <c r="O23" s="48"/>
      <c r="P23" s="47">
        <f t="shared" si="5"/>
        <v>5854000</v>
      </c>
      <c r="Q23" s="48">
        <f t="shared" si="6"/>
        <v>0</v>
      </c>
      <c r="R23" s="24">
        <f t="shared" si="7"/>
        <v>243.82107657316146</v>
      </c>
      <c r="S23" s="25">
        <f t="shared" si="8"/>
        <v>0</v>
      </c>
      <c r="T23" s="24">
        <f t="shared" si="9"/>
        <v>39.026666666666664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>
        <v>80989000</v>
      </c>
      <c r="C25" s="46">
        <v>-8252000</v>
      </c>
      <c r="D25" s="46"/>
      <c r="E25" s="46">
        <f t="shared" si="4"/>
        <v>72737000</v>
      </c>
      <c r="F25" s="47">
        <v>80989000</v>
      </c>
      <c r="G25" s="48">
        <v>48594000</v>
      </c>
      <c r="H25" s="47">
        <v>9703000</v>
      </c>
      <c r="I25" s="48"/>
      <c r="J25" s="47">
        <v>40975000</v>
      </c>
      <c r="K25" s="48"/>
      <c r="L25" s="47"/>
      <c r="M25" s="48"/>
      <c r="N25" s="47"/>
      <c r="O25" s="48"/>
      <c r="P25" s="47">
        <f t="shared" si="5"/>
        <v>50678000</v>
      </c>
      <c r="Q25" s="48">
        <f t="shared" si="6"/>
        <v>0</v>
      </c>
      <c r="R25" s="24">
        <f t="shared" si="7"/>
        <v>322.29207461609815</v>
      </c>
      <c r="S25" s="25">
        <f t="shared" si="8"/>
        <v>0</v>
      </c>
      <c r="T25" s="24">
        <f t="shared" si="9"/>
        <v>69.672931245445923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/>
      <c r="C26" s="46"/>
      <c r="D26" s="46"/>
      <c r="E26" s="46">
        <f t="shared" si="4"/>
        <v>0</v>
      </c>
      <c r="F26" s="47"/>
      <c r="G26" s="48"/>
      <c r="H26" s="47"/>
      <c r="I26" s="48"/>
      <c r="J26" s="47"/>
      <c r="K26" s="48"/>
      <c r="L26" s="47"/>
      <c r="M26" s="48"/>
      <c r="N26" s="47"/>
      <c r="O26" s="48"/>
      <c r="P26" s="47">
        <f t="shared" si="5"/>
        <v>0</v>
      </c>
      <c r="Q26" s="48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3608000</v>
      </c>
      <c r="C27" s="43">
        <f t="shared" si="11"/>
        <v>0</v>
      </c>
      <c r="D27" s="43">
        <f t="shared" si="11"/>
        <v>0</v>
      </c>
      <c r="E27" s="43">
        <f t="shared" si="11"/>
        <v>3608000</v>
      </c>
      <c r="F27" s="44">
        <f t="shared" si="11"/>
        <v>3608000</v>
      </c>
      <c r="G27" s="45">
        <f t="shared" si="11"/>
        <v>3066000</v>
      </c>
      <c r="H27" s="44">
        <f t="shared" si="11"/>
        <v>780000</v>
      </c>
      <c r="I27" s="45">
        <f t="shared" si="11"/>
        <v>0</v>
      </c>
      <c r="J27" s="44">
        <f t="shared" si="11"/>
        <v>500000</v>
      </c>
      <c r="K27" s="45">
        <f t="shared" si="11"/>
        <v>0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1280000</v>
      </c>
      <c r="Q27" s="45">
        <f t="shared" si="11"/>
        <v>0</v>
      </c>
      <c r="R27" s="20">
        <f t="shared" si="7"/>
        <v>-35.897435897435898</v>
      </c>
      <c r="S27" s="21">
        <f t="shared" si="8"/>
        <v>0</v>
      </c>
      <c r="T27" s="20">
        <f t="shared" si="9"/>
        <v>35.476718403547672</v>
      </c>
      <c r="U27" s="22">
        <f t="shared" si="10"/>
        <v>0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/>
      <c r="C29" s="46"/>
      <c r="D29" s="46"/>
      <c r="E29" s="46">
        <f t="shared" si="4"/>
        <v>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1800000</v>
      </c>
      <c r="C30" s="46"/>
      <c r="D30" s="46"/>
      <c r="E30" s="46">
        <f t="shared" si="4"/>
        <v>1800000</v>
      </c>
      <c r="F30" s="47">
        <v>1800000</v>
      </c>
      <c r="G30" s="48">
        <v>1800000</v>
      </c>
      <c r="H30" s="47">
        <v>328000</v>
      </c>
      <c r="I30" s="48"/>
      <c r="J30" s="47">
        <v>49000</v>
      </c>
      <c r="K30" s="48"/>
      <c r="L30" s="47"/>
      <c r="M30" s="48"/>
      <c r="N30" s="47"/>
      <c r="O30" s="48"/>
      <c r="P30" s="47">
        <f t="shared" si="5"/>
        <v>377000</v>
      </c>
      <c r="Q30" s="48">
        <f t="shared" si="6"/>
        <v>0</v>
      </c>
      <c r="R30" s="24">
        <f t="shared" si="7"/>
        <v>-85.060975609756099</v>
      </c>
      <c r="S30" s="25">
        <f t="shared" si="8"/>
        <v>0</v>
      </c>
      <c r="T30" s="24">
        <f t="shared" si="9"/>
        <v>20.944444444444443</v>
      </c>
      <c r="U30" s="26">
        <f t="shared" si="10"/>
        <v>0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1808000</v>
      </c>
      <c r="C32" s="46"/>
      <c r="D32" s="46"/>
      <c r="E32" s="46">
        <f t="shared" si="4"/>
        <v>1808000</v>
      </c>
      <c r="F32" s="47">
        <v>1808000</v>
      </c>
      <c r="G32" s="48">
        <v>1266000</v>
      </c>
      <c r="H32" s="47">
        <v>452000</v>
      </c>
      <c r="I32" s="48"/>
      <c r="J32" s="47">
        <v>451000</v>
      </c>
      <c r="K32" s="48"/>
      <c r="L32" s="47"/>
      <c r="M32" s="48"/>
      <c r="N32" s="47"/>
      <c r="O32" s="48"/>
      <c r="P32" s="47">
        <f t="shared" si="5"/>
        <v>903000</v>
      </c>
      <c r="Q32" s="48">
        <f t="shared" si="6"/>
        <v>0</v>
      </c>
      <c r="R32" s="24">
        <f t="shared" si="7"/>
        <v>-0.22123893805309736</v>
      </c>
      <c r="S32" s="25">
        <f t="shared" si="8"/>
        <v>0</v>
      </c>
      <c r="T32" s="24">
        <f t="shared" si="9"/>
        <v>49.944690265486727</v>
      </c>
      <c r="U32" s="26">
        <f t="shared" si="10"/>
        <v>0</v>
      </c>
      <c r="V32" s="47"/>
      <c r="W32" s="48"/>
    </row>
    <row r="33" spans="1:23" x14ac:dyDescent="0.2">
      <c r="A33" s="23" t="s">
        <v>60</v>
      </c>
      <c r="B33" s="46"/>
      <c r="C33" s="46"/>
      <c r="D33" s="46"/>
      <c r="E33" s="46">
        <f t="shared" si="4"/>
        <v>0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>
        <f t="shared" si="5"/>
        <v>0</v>
      </c>
      <c r="Q33" s="48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/>
      <c r="C35" s="46"/>
      <c r="D35" s="46"/>
      <c r="E35" s="46">
        <f t="shared" si="4"/>
        <v>0</v>
      </c>
      <c r="F35" s="47"/>
      <c r="G35" s="48"/>
      <c r="H35" s="47"/>
      <c r="I35" s="48"/>
      <c r="J35" s="47"/>
      <c r="K35" s="48"/>
      <c r="L35" s="47"/>
      <c r="M35" s="48"/>
      <c r="N35" s="47"/>
      <c r="O35" s="48"/>
      <c r="P35" s="47">
        <f t="shared" si="5"/>
        <v>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84000</v>
      </c>
      <c r="C42" s="52">
        <f t="shared" si="13"/>
        <v>0</v>
      </c>
      <c r="D42" s="52">
        <f t="shared" si="13"/>
        <v>0</v>
      </c>
      <c r="E42" s="52">
        <f t="shared" si="13"/>
        <v>84000</v>
      </c>
      <c r="F42" s="53">
        <f t="shared" si="13"/>
        <v>84000</v>
      </c>
      <c r="G42" s="54">
        <f t="shared" si="13"/>
        <v>0</v>
      </c>
      <c r="H42" s="53">
        <f t="shared" si="13"/>
        <v>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0</v>
      </c>
      <c r="Q42" s="54">
        <f t="shared" si="13"/>
        <v>0</v>
      </c>
      <c r="R42" s="33">
        <f t="shared" ref="R42:R64" si="14">IF(($H42      =0),0,((($J42      -$H42      )/$H42      )*100))</f>
        <v>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0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84000</v>
      </c>
      <c r="C43" s="43">
        <f t="shared" si="19"/>
        <v>0</v>
      </c>
      <c r="D43" s="43">
        <f t="shared" si="19"/>
        <v>0</v>
      </c>
      <c r="E43" s="43">
        <f t="shared" si="19"/>
        <v>84000</v>
      </c>
      <c r="F43" s="44">
        <f t="shared" si="19"/>
        <v>84000</v>
      </c>
      <c r="G43" s="45">
        <f t="shared" si="19"/>
        <v>0</v>
      </c>
      <c r="H43" s="44">
        <f t="shared" si="19"/>
        <v>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3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84000</v>
      </c>
      <c r="C45" s="46"/>
      <c r="D45" s="46"/>
      <c r="E45" s="46">
        <f t="shared" si="21"/>
        <v>84000</v>
      </c>
      <c r="F45" s="47">
        <v>84000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/>
      <c r="C46" s="46"/>
      <c r="D46" s="46"/>
      <c r="E46" s="46">
        <f t="shared" si="21"/>
        <v>0</v>
      </c>
      <c r="F46" s="47"/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0</v>
      </c>
      <c r="C55" s="43">
        <f t="shared" si="24"/>
        <v>0</v>
      </c>
      <c r="D55" s="43">
        <f t="shared" si="24"/>
        <v>0</v>
      </c>
      <c r="E55" s="43">
        <f t="shared" si="24"/>
        <v>0</v>
      </c>
      <c r="F55" s="44">
        <f t="shared" si="24"/>
        <v>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177081000</v>
      </c>
      <c r="C60" s="43">
        <f t="shared" si="26"/>
        <v>-8252000</v>
      </c>
      <c r="D60" s="43">
        <f t="shared" si="26"/>
        <v>0</v>
      </c>
      <c r="E60" s="43">
        <f t="shared" si="26"/>
        <v>168829000</v>
      </c>
      <c r="F60" s="44">
        <f t="shared" si="26"/>
        <v>175881000</v>
      </c>
      <c r="G60" s="45">
        <f t="shared" si="26"/>
        <v>112318000</v>
      </c>
      <c r="H60" s="44">
        <f t="shared" si="26"/>
        <v>19891000</v>
      </c>
      <c r="I60" s="45">
        <f t="shared" si="26"/>
        <v>0</v>
      </c>
      <c r="J60" s="44">
        <f t="shared" si="26"/>
        <v>51283000</v>
      </c>
      <c r="K60" s="45">
        <f t="shared" si="26"/>
        <v>0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71174000</v>
      </c>
      <c r="Q60" s="45">
        <f t="shared" si="26"/>
        <v>0</v>
      </c>
      <c r="R60" s="20">
        <f t="shared" si="14"/>
        <v>157.82011965210395</v>
      </c>
      <c r="S60" s="21">
        <f t="shared" si="15"/>
        <v>0</v>
      </c>
      <c r="T60" s="20">
        <f t="shared" si="16"/>
        <v>42.157449253386567</v>
      </c>
      <c r="U60" s="22">
        <f t="shared" si="17"/>
        <v>0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0</v>
      </c>
      <c r="C61" s="43">
        <f t="shared" si="28"/>
        <v>0</v>
      </c>
      <c r="D61" s="43">
        <f t="shared" si="28"/>
        <v>0</v>
      </c>
      <c r="E61" s="43">
        <f t="shared" si="28"/>
        <v>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0</v>
      </c>
      <c r="J61" s="44">
        <f t="shared" si="28"/>
        <v>0</v>
      </c>
      <c r="K61" s="45">
        <f t="shared" si="28"/>
        <v>0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0</v>
      </c>
      <c r="R61" s="20">
        <f t="shared" si="14"/>
        <v>0</v>
      </c>
      <c r="S61" s="21">
        <f t="shared" si="15"/>
        <v>0</v>
      </c>
      <c r="T61" s="20">
        <f t="shared" si="16"/>
        <v>0</v>
      </c>
      <c r="U61" s="22">
        <f t="shared" si="17"/>
        <v>0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/>
      <c r="C62" s="49"/>
      <c r="D62" s="49"/>
      <c r="E62" s="49">
        <f t="shared" si="21"/>
        <v>0</v>
      </c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>
        <f t="shared" si="22"/>
        <v>0</v>
      </c>
      <c r="Q62" s="51">
        <f t="shared" si="23"/>
        <v>0</v>
      </c>
      <c r="R62" s="28">
        <f t="shared" si="14"/>
        <v>0</v>
      </c>
      <c r="S62" s="29">
        <f t="shared" si="15"/>
        <v>0</v>
      </c>
      <c r="T62" s="28">
        <f t="shared" si="16"/>
        <v>0</v>
      </c>
      <c r="U62" s="30">
        <f t="shared" si="17"/>
        <v>0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177081000</v>
      </c>
      <c r="C64" s="55">
        <f t="shared" si="30"/>
        <v>-8252000</v>
      </c>
      <c r="D64" s="55">
        <f t="shared" si="30"/>
        <v>0</v>
      </c>
      <c r="E64" s="55">
        <f t="shared" si="30"/>
        <v>168829000</v>
      </c>
      <c r="F64" s="56">
        <f t="shared" si="30"/>
        <v>175881000</v>
      </c>
      <c r="G64" s="57">
        <f t="shared" si="30"/>
        <v>112318000</v>
      </c>
      <c r="H64" s="56">
        <f t="shared" si="30"/>
        <v>19891000</v>
      </c>
      <c r="I64" s="57">
        <f t="shared" si="30"/>
        <v>0</v>
      </c>
      <c r="J64" s="56">
        <f t="shared" si="30"/>
        <v>51283000</v>
      </c>
      <c r="K64" s="57">
        <f t="shared" si="30"/>
        <v>0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71174000</v>
      </c>
      <c r="Q64" s="57">
        <f t="shared" si="30"/>
        <v>0</v>
      </c>
      <c r="R64" s="38">
        <f t="shared" si="14"/>
        <v>157.82011965210395</v>
      </c>
      <c r="S64" s="39">
        <f t="shared" si="15"/>
        <v>0</v>
      </c>
      <c r="T64" s="38">
        <f t="shared" si="16"/>
        <v>42.157449253386567</v>
      </c>
      <c r="U64" s="39">
        <f t="shared" si="17"/>
        <v>0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109</v>
      </c>
    </row>
    <row r="67" spans="1:23" x14ac:dyDescent="0.2">
      <c r="A67" s="4"/>
    </row>
    <row r="68" spans="1:23" x14ac:dyDescent="0.2">
      <c r="A68" s="4" t="s">
        <v>110</v>
      </c>
    </row>
    <row r="69" spans="1:23" x14ac:dyDescent="0.2">
      <c r="A69" s="4" t="s">
        <v>111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112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</row>
    <row r="75" spans="1:23" x14ac:dyDescent="0.2">
      <c r="A75" s="5" t="s">
        <v>115</v>
      </c>
      <c r="G75" s="5" t="s">
        <v>116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117</v>
      </c>
      <c r="G77" s="5" t="s">
        <v>117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100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476805000</v>
      </c>
      <c r="C8" s="40">
        <f t="shared" si="0"/>
        <v>-2530000</v>
      </c>
      <c r="D8" s="40">
        <f t="shared" si="0"/>
        <v>0</v>
      </c>
      <c r="E8" s="40">
        <f t="shared" si="0"/>
        <v>474275000</v>
      </c>
      <c r="F8" s="41">
        <f t="shared" si="0"/>
        <v>476805000</v>
      </c>
      <c r="G8" s="42">
        <f t="shared" si="0"/>
        <v>388104000</v>
      </c>
      <c r="H8" s="41">
        <f t="shared" si="0"/>
        <v>151763000</v>
      </c>
      <c r="I8" s="42">
        <f t="shared" si="0"/>
        <v>128548042</v>
      </c>
      <c r="J8" s="41">
        <f t="shared" si="0"/>
        <v>137932000</v>
      </c>
      <c r="K8" s="42">
        <f t="shared" si="0"/>
        <v>160528656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289695000</v>
      </c>
      <c r="Q8" s="42">
        <f t="shared" si="0"/>
        <v>289076698</v>
      </c>
      <c r="R8" s="16">
        <f>IF(($H8       =0),0,((($J8       -$H8       )/$H8       )*100))</f>
        <v>-9.113552051554068</v>
      </c>
      <c r="S8" s="17">
        <f>IF(($I8       =0),0,((($K8       -$I8       )/$I8       )*100))</f>
        <v>24.878336147663767</v>
      </c>
      <c r="T8" s="16">
        <f>IF(($E8       =0),0,(($P8       /$E8       )*100))</f>
        <v>61.081650940909817</v>
      </c>
      <c r="U8" s="18">
        <f>IF(($E8       =0),0,(($Q8       /$E8       )*100))</f>
        <v>60.95128311633546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464088000</v>
      </c>
      <c r="C9" s="43">
        <f t="shared" si="2"/>
        <v>-2530000</v>
      </c>
      <c r="D9" s="43">
        <f t="shared" si="2"/>
        <v>0</v>
      </c>
      <c r="E9" s="43">
        <f t="shared" si="2"/>
        <v>461558000</v>
      </c>
      <c r="F9" s="44">
        <f t="shared" si="2"/>
        <v>464088000</v>
      </c>
      <c r="G9" s="45">
        <f t="shared" si="2"/>
        <v>378723000</v>
      </c>
      <c r="H9" s="44">
        <f t="shared" si="2"/>
        <v>150325000</v>
      </c>
      <c r="I9" s="45">
        <f t="shared" si="2"/>
        <v>124417598</v>
      </c>
      <c r="J9" s="44">
        <f t="shared" si="2"/>
        <v>137764000</v>
      </c>
      <c r="K9" s="45">
        <f t="shared" si="2"/>
        <v>160359747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288089000</v>
      </c>
      <c r="Q9" s="45">
        <f t="shared" si="2"/>
        <v>284777345</v>
      </c>
      <c r="R9" s="20">
        <f>IF(($H9       =0),0,((($J9       -$H9       )/$H9       )*100))</f>
        <v>-8.3558955596208211</v>
      </c>
      <c r="S9" s="21">
        <f>IF(($I9       =0),0,((($K9       -$I9       )/$I9       )*100))</f>
        <v>28.888316104607647</v>
      </c>
      <c r="T9" s="20">
        <f>IF(($E9       =0),0,(($P9       /$E9       )*100))</f>
        <v>62.416641028863104</v>
      </c>
      <c r="U9" s="22">
        <f>IF(($E9       =0),0,(($Q9       /$E9       )*100))</f>
        <v>61.699146152812865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>
        <v>389222000</v>
      </c>
      <c r="C10" s="46">
        <v>-2530000</v>
      </c>
      <c r="D10" s="46"/>
      <c r="E10" s="46">
        <f t="shared" ref="E10:E41" si="4">$B10      +$C10      +$D10</f>
        <v>386692000</v>
      </c>
      <c r="F10" s="47">
        <v>389222000</v>
      </c>
      <c r="G10" s="48">
        <v>336303000</v>
      </c>
      <c r="H10" s="47">
        <v>144399000</v>
      </c>
      <c r="I10" s="48">
        <v>117623646</v>
      </c>
      <c r="J10" s="47">
        <v>123105000</v>
      </c>
      <c r="K10" s="48">
        <v>137571072</v>
      </c>
      <c r="L10" s="47"/>
      <c r="M10" s="48"/>
      <c r="N10" s="47"/>
      <c r="O10" s="48"/>
      <c r="P10" s="47">
        <f t="shared" ref="P10:P41" si="5">$H10      +$J10      +$L10      +$N10</f>
        <v>267504000</v>
      </c>
      <c r="Q10" s="48">
        <f t="shared" ref="Q10:Q41" si="6">$I10      +$K10      +$M10      +$O10</f>
        <v>255194718</v>
      </c>
      <c r="R10" s="24">
        <f t="shared" ref="R10:R41" si="7">IF(($H10      =0),0,((($J10      -$H10      )/$H10      )*100))</f>
        <v>-14.746639519664265</v>
      </c>
      <c r="S10" s="25">
        <f t="shared" ref="S10:S41" si="8">IF(($I10      =0),0,((($K10      -$I10      )/$I10      )*100))</f>
        <v>16.958687031347424</v>
      </c>
      <c r="T10" s="24">
        <f t="shared" ref="T10:T41" si="9">IF(($E10      =0),0,(($P10      /$E10      )*100))</f>
        <v>69.177536644150905</v>
      </c>
      <c r="U10" s="26">
        <f t="shared" ref="U10:U41" si="10">IF(($E10      =0),0,(($Q10      /$E10      )*100))</f>
        <v>65.994310200366186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/>
      <c r="C12" s="46"/>
      <c r="D12" s="46"/>
      <c r="E12" s="46">
        <f t="shared" si="4"/>
        <v>0</v>
      </c>
      <c r="F12" s="47"/>
      <c r="G12" s="48"/>
      <c r="H12" s="47"/>
      <c r="I12" s="48"/>
      <c r="J12" s="47"/>
      <c r="K12" s="48"/>
      <c r="L12" s="47"/>
      <c r="M12" s="48"/>
      <c r="N12" s="47"/>
      <c r="O12" s="48"/>
      <c r="P12" s="47">
        <f t="shared" si="5"/>
        <v>0</v>
      </c>
      <c r="Q12" s="48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7"/>
      <c r="W12" s="48"/>
    </row>
    <row r="13" spans="1:23" x14ac:dyDescent="0.2">
      <c r="A13" s="23" t="s">
        <v>40</v>
      </c>
      <c r="B13" s="46">
        <v>42765000</v>
      </c>
      <c r="C13" s="46"/>
      <c r="D13" s="46"/>
      <c r="E13" s="46">
        <f t="shared" si="4"/>
        <v>42765000</v>
      </c>
      <c r="F13" s="47">
        <v>42765000</v>
      </c>
      <c r="G13" s="48">
        <v>30000000</v>
      </c>
      <c r="H13" s="47">
        <v>5926000</v>
      </c>
      <c r="I13" s="48">
        <v>6793952</v>
      </c>
      <c r="J13" s="47">
        <v>12695000</v>
      </c>
      <c r="K13" s="48">
        <v>10380121</v>
      </c>
      <c r="L13" s="47"/>
      <c r="M13" s="48"/>
      <c r="N13" s="47"/>
      <c r="O13" s="48"/>
      <c r="P13" s="47">
        <f t="shared" si="5"/>
        <v>18621000</v>
      </c>
      <c r="Q13" s="48">
        <f t="shared" si="6"/>
        <v>17174073</v>
      </c>
      <c r="R13" s="24">
        <f t="shared" si="7"/>
        <v>114.22544718191023</v>
      </c>
      <c r="S13" s="25">
        <f t="shared" si="8"/>
        <v>52.784726768749614</v>
      </c>
      <c r="T13" s="24">
        <f t="shared" si="9"/>
        <v>43.542616625745353</v>
      </c>
      <c r="U13" s="26">
        <f t="shared" si="10"/>
        <v>40.159179235356014</v>
      </c>
      <c r="V13" s="47"/>
      <c r="W13" s="48"/>
    </row>
    <row r="14" spans="1:23" x14ac:dyDescent="0.2">
      <c r="A14" s="23" t="s">
        <v>41</v>
      </c>
      <c r="B14" s="46">
        <v>20000000</v>
      </c>
      <c r="C14" s="46"/>
      <c r="D14" s="46"/>
      <c r="E14" s="46">
        <f t="shared" si="4"/>
        <v>20000000</v>
      </c>
      <c r="F14" s="47">
        <v>20000000</v>
      </c>
      <c r="G14" s="48">
        <v>10000000</v>
      </c>
      <c r="H14" s="47"/>
      <c r="I14" s="48"/>
      <c r="J14" s="47"/>
      <c r="K14" s="48"/>
      <c r="L14" s="47"/>
      <c r="M14" s="48"/>
      <c r="N14" s="47"/>
      <c r="O14" s="48"/>
      <c r="P14" s="47">
        <f t="shared" si="5"/>
        <v>0</v>
      </c>
      <c r="Q14" s="48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>
        <v>12101000</v>
      </c>
      <c r="C20" s="46"/>
      <c r="D20" s="46"/>
      <c r="E20" s="46">
        <f t="shared" si="4"/>
        <v>12101000</v>
      </c>
      <c r="F20" s="47">
        <v>12101000</v>
      </c>
      <c r="G20" s="48">
        <v>2420000</v>
      </c>
      <c r="H20" s="47"/>
      <c r="I20" s="48"/>
      <c r="J20" s="47">
        <v>1964000</v>
      </c>
      <c r="K20" s="48">
        <v>12408554</v>
      </c>
      <c r="L20" s="47"/>
      <c r="M20" s="48"/>
      <c r="N20" s="47"/>
      <c r="O20" s="48"/>
      <c r="P20" s="47">
        <f t="shared" si="5"/>
        <v>1964000</v>
      </c>
      <c r="Q20" s="48">
        <f t="shared" si="6"/>
        <v>12408554</v>
      </c>
      <c r="R20" s="24">
        <f t="shared" si="7"/>
        <v>0</v>
      </c>
      <c r="S20" s="25">
        <f t="shared" si="8"/>
        <v>0</v>
      </c>
      <c r="T20" s="24">
        <f t="shared" si="9"/>
        <v>16.230063631104869</v>
      </c>
      <c r="U20" s="26">
        <f t="shared" si="10"/>
        <v>102.54155854888025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/>
      <c r="C26" s="46"/>
      <c r="D26" s="46"/>
      <c r="E26" s="46">
        <f t="shared" si="4"/>
        <v>0</v>
      </c>
      <c r="F26" s="47"/>
      <c r="G26" s="48"/>
      <c r="H26" s="47"/>
      <c r="I26" s="48"/>
      <c r="J26" s="47"/>
      <c r="K26" s="48"/>
      <c r="L26" s="47"/>
      <c r="M26" s="48"/>
      <c r="N26" s="47"/>
      <c r="O26" s="48"/>
      <c r="P26" s="47">
        <f t="shared" si="5"/>
        <v>0</v>
      </c>
      <c r="Q26" s="48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12717000</v>
      </c>
      <c r="C27" s="43">
        <f t="shared" si="11"/>
        <v>0</v>
      </c>
      <c r="D27" s="43">
        <f t="shared" si="11"/>
        <v>0</v>
      </c>
      <c r="E27" s="43">
        <f t="shared" si="11"/>
        <v>12717000</v>
      </c>
      <c r="F27" s="44">
        <f t="shared" si="11"/>
        <v>12717000</v>
      </c>
      <c r="G27" s="45">
        <f t="shared" si="11"/>
        <v>9381000</v>
      </c>
      <c r="H27" s="44">
        <f t="shared" si="11"/>
        <v>1438000</v>
      </c>
      <c r="I27" s="45">
        <f t="shared" si="11"/>
        <v>4130444</v>
      </c>
      <c r="J27" s="44">
        <f t="shared" si="11"/>
        <v>168000</v>
      </c>
      <c r="K27" s="45">
        <f t="shared" si="11"/>
        <v>168909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1606000</v>
      </c>
      <c r="Q27" s="45">
        <f t="shared" si="11"/>
        <v>4299353</v>
      </c>
      <c r="R27" s="20">
        <f t="shared" si="7"/>
        <v>-88.317107093184973</v>
      </c>
      <c r="S27" s="21">
        <f t="shared" si="8"/>
        <v>-95.910633336270863</v>
      </c>
      <c r="T27" s="20">
        <f t="shared" si="9"/>
        <v>12.628764645749785</v>
      </c>
      <c r="U27" s="22">
        <f t="shared" si="10"/>
        <v>33.807918534245495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/>
      <c r="C29" s="46"/>
      <c r="D29" s="46"/>
      <c r="E29" s="46">
        <f t="shared" si="4"/>
        <v>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2600000</v>
      </c>
      <c r="C30" s="46"/>
      <c r="D30" s="46"/>
      <c r="E30" s="46">
        <f t="shared" si="4"/>
        <v>2600000</v>
      </c>
      <c r="F30" s="47">
        <v>2600000</v>
      </c>
      <c r="G30" s="48">
        <v>2600000</v>
      </c>
      <c r="H30" s="47">
        <v>159000</v>
      </c>
      <c r="I30" s="48">
        <v>213444</v>
      </c>
      <c r="J30" s="47">
        <v>168000</v>
      </c>
      <c r="K30" s="48">
        <v>168909</v>
      </c>
      <c r="L30" s="47"/>
      <c r="M30" s="48"/>
      <c r="N30" s="47"/>
      <c r="O30" s="48"/>
      <c r="P30" s="47">
        <f t="shared" si="5"/>
        <v>327000</v>
      </c>
      <c r="Q30" s="48">
        <f t="shared" si="6"/>
        <v>382353</v>
      </c>
      <c r="R30" s="24">
        <f t="shared" si="7"/>
        <v>5.6603773584905666</v>
      </c>
      <c r="S30" s="25">
        <f t="shared" si="8"/>
        <v>-20.864957553269242</v>
      </c>
      <c r="T30" s="24">
        <f t="shared" si="9"/>
        <v>12.576923076923077</v>
      </c>
      <c r="U30" s="26">
        <f t="shared" si="10"/>
        <v>14.705884615384615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5117000</v>
      </c>
      <c r="C32" s="46"/>
      <c r="D32" s="46"/>
      <c r="E32" s="46">
        <f t="shared" si="4"/>
        <v>5117000</v>
      </c>
      <c r="F32" s="47">
        <v>5117000</v>
      </c>
      <c r="G32" s="48">
        <v>3581000</v>
      </c>
      <c r="H32" s="47">
        <v>1279000</v>
      </c>
      <c r="I32" s="48">
        <v>3917000</v>
      </c>
      <c r="J32" s="47"/>
      <c r="K32" s="48"/>
      <c r="L32" s="47"/>
      <c r="M32" s="48"/>
      <c r="N32" s="47"/>
      <c r="O32" s="48"/>
      <c r="P32" s="47">
        <f t="shared" si="5"/>
        <v>1279000</v>
      </c>
      <c r="Q32" s="48">
        <f t="shared" si="6"/>
        <v>3917000</v>
      </c>
      <c r="R32" s="24">
        <f t="shared" si="7"/>
        <v>-100</v>
      </c>
      <c r="S32" s="25">
        <f t="shared" si="8"/>
        <v>-100</v>
      </c>
      <c r="T32" s="24">
        <f t="shared" si="9"/>
        <v>24.995114324799687</v>
      </c>
      <c r="U32" s="26">
        <f t="shared" si="10"/>
        <v>76.548759038499128</v>
      </c>
      <c r="V32" s="47"/>
      <c r="W32" s="48"/>
    </row>
    <row r="33" spans="1:23" x14ac:dyDescent="0.2">
      <c r="A33" s="23" t="s">
        <v>60</v>
      </c>
      <c r="B33" s="46"/>
      <c r="C33" s="46"/>
      <c r="D33" s="46"/>
      <c r="E33" s="46">
        <f t="shared" si="4"/>
        <v>0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>
        <f t="shared" si="5"/>
        <v>0</v>
      </c>
      <c r="Q33" s="48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>
        <v>5000000</v>
      </c>
      <c r="C35" s="46"/>
      <c r="D35" s="46"/>
      <c r="E35" s="46">
        <f t="shared" si="4"/>
        <v>5000000</v>
      </c>
      <c r="F35" s="47">
        <v>5000000</v>
      </c>
      <c r="G35" s="48">
        <v>3200000</v>
      </c>
      <c r="H35" s="47"/>
      <c r="I35" s="48"/>
      <c r="J35" s="47"/>
      <c r="K35" s="48"/>
      <c r="L35" s="47"/>
      <c r="M35" s="48"/>
      <c r="N35" s="47"/>
      <c r="O35" s="48"/>
      <c r="P35" s="47">
        <f t="shared" si="5"/>
        <v>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54965000</v>
      </c>
      <c r="C42" s="52">
        <f t="shared" si="13"/>
        <v>0</v>
      </c>
      <c r="D42" s="52">
        <f t="shared" si="13"/>
        <v>0</v>
      </c>
      <c r="E42" s="52">
        <f t="shared" si="13"/>
        <v>54965000</v>
      </c>
      <c r="F42" s="53">
        <f t="shared" si="13"/>
        <v>54965000</v>
      </c>
      <c r="G42" s="54">
        <f t="shared" si="13"/>
        <v>0</v>
      </c>
      <c r="H42" s="53">
        <f t="shared" si="13"/>
        <v>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0</v>
      </c>
      <c r="Q42" s="54">
        <f t="shared" si="13"/>
        <v>0</v>
      </c>
      <c r="R42" s="33">
        <f t="shared" ref="R42:R64" si="14">IF(($H42      =0),0,((($J42      -$H42      )/$H42      )*100))</f>
        <v>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0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54965000</v>
      </c>
      <c r="C43" s="43">
        <f t="shared" si="19"/>
        <v>0</v>
      </c>
      <c r="D43" s="43">
        <f t="shared" si="19"/>
        <v>0</v>
      </c>
      <c r="E43" s="43">
        <f t="shared" si="19"/>
        <v>54965000</v>
      </c>
      <c r="F43" s="44">
        <f t="shared" si="19"/>
        <v>54965000</v>
      </c>
      <c r="G43" s="45">
        <f t="shared" si="19"/>
        <v>0</v>
      </c>
      <c r="H43" s="44">
        <f t="shared" si="19"/>
        <v>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3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34965000</v>
      </c>
      <c r="C45" s="46"/>
      <c r="D45" s="46"/>
      <c r="E45" s="46">
        <f t="shared" si="21"/>
        <v>34965000</v>
      </c>
      <c r="F45" s="47">
        <v>34965000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/>
      <c r="C46" s="46"/>
      <c r="D46" s="46"/>
      <c r="E46" s="46">
        <f t="shared" si="21"/>
        <v>0</v>
      </c>
      <c r="F46" s="47"/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>
        <v>20000000</v>
      </c>
      <c r="C52" s="46"/>
      <c r="D52" s="46"/>
      <c r="E52" s="46">
        <f t="shared" si="21"/>
        <v>20000000</v>
      </c>
      <c r="F52" s="47">
        <v>20000000</v>
      </c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0</v>
      </c>
      <c r="C55" s="43">
        <f t="shared" si="24"/>
        <v>0</v>
      </c>
      <c r="D55" s="43">
        <f t="shared" si="24"/>
        <v>0</v>
      </c>
      <c r="E55" s="43">
        <f t="shared" si="24"/>
        <v>0</v>
      </c>
      <c r="F55" s="44">
        <f t="shared" si="24"/>
        <v>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531770000</v>
      </c>
      <c r="C60" s="43">
        <f t="shared" si="26"/>
        <v>-2530000</v>
      </c>
      <c r="D60" s="43">
        <f t="shared" si="26"/>
        <v>0</v>
      </c>
      <c r="E60" s="43">
        <f t="shared" si="26"/>
        <v>529240000</v>
      </c>
      <c r="F60" s="44">
        <f t="shared" si="26"/>
        <v>531770000</v>
      </c>
      <c r="G60" s="45">
        <f t="shared" si="26"/>
        <v>388104000</v>
      </c>
      <c r="H60" s="44">
        <f t="shared" si="26"/>
        <v>151763000</v>
      </c>
      <c r="I60" s="45">
        <f t="shared" si="26"/>
        <v>128548042</v>
      </c>
      <c r="J60" s="44">
        <f t="shared" si="26"/>
        <v>137932000</v>
      </c>
      <c r="K60" s="45">
        <f t="shared" si="26"/>
        <v>160528656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289695000</v>
      </c>
      <c r="Q60" s="45">
        <f t="shared" si="26"/>
        <v>289076698</v>
      </c>
      <c r="R60" s="20">
        <f t="shared" si="14"/>
        <v>-9.113552051554068</v>
      </c>
      <c r="S60" s="21">
        <f t="shared" si="15"/>
        <v>24.878336147663767</v>
      </c>
      <c r="T60" s="20">
        <f t="shared" si="16"/>
        <v>54.737926082684609</v>
      </c>
      <c r="U60" s="22">
        <f t="shared" si="17"/>
        <v>54.621097800619758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0</v>
      </c>
      <c r="C61" s="43">
        <f t="shared" si="28"/>
        <v>0</v>
      </c>
      <c r="D61" s="43">
        <f t="shared" si="28"/>
        <v>0</v>
      </c>
      <c r="E61" s="43">
        <f t="shared" si="28"/>
        <v>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0</v>
      </c>
      <c r="J61" s="44">
        <f t="shared" si="28"/>
        <v>0</v>
      </c>
      <c r="K61" s="45">
        <f t="shared" si="28"/>
        <v>0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0</v>
      </c>
      <c r="R61" s="20">
        <f t="shared" si="14"/>
        <v>0</v>
      </c>
      <c r="S61" s="21">
        <f t="shared" si="15"/>
        <v>0</v>
      </c>
      <c r="T61" s="20">
        <f t="shared" si="16"/>
        <v>0</v>
      </c>
      <c r="U61" s="22">
        <f t="shared" si="17"/>
        <v>0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/>
      <c r="C62" s="49"/>
      <c r="D62" s="49"/>
      <c r="E62" s="49">
        <f t="shared" si="21"/>
        <v>0</v>
      </c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>
        <f t="shared" si="22"/>
        <v>0</v>
      </c>
      <c r="Q62" s="51">
        <f t="shared" si="23"/>
        <v>0</v>
      </c>
      <c r="R62" s="28">
        <f t="shared" si="14"/>
        <v>0</v>
      </c>
      <c r="S62" s="29">
        <f t="shared" si="15"/>
        <v>0</v>
      </c>
      <c r="T62" s="28">
        <f t="shared" si="16"/>
        <v>0</v>
      </c>
      <c r="U62" s="30">
        <f t="shared" si="17"/>
        <v>0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531770000</v>
      </c>
      <c r="C64" s="55">
        <f t="shared" si="30"/>
        <v>-2530000</v>
      </c>
      <c r="D64" s="55">
        <f t="shared" si="30"/>
        <v>0</v>
      </c>
      <c r="E64" s="55">
        <f t="shared" si="30"/>
        <v>529240000</v>
      </c>
      <c r="F64" s="56">
        <f t="shared" si="30"/>
        <v>531770000</v>
      </c>
      <c r="G64" s="57">
        <f t="shared" si="30"/>
        <v>388104000</v>
      </c>
      <c r="H64" s="56">
        <f t="shared" si="30"/>
        <v>151763000</v>
      </c>
      <c r="I64" s="57">
        <f t="shared" si="30"/>
        <v>128548042</v>
      </c>
      <c r="J64" s="56">
        <f t="shared" si="30"/>
        <v>137932000</v>
      </c>
      <c r="K64" s="57">
        <f t="shared" si="30"/>
        <v>160528656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289695000</v>
      </c>
      <c r="Q64" s="57">
        <f t="shared" si="30"/>
        <v>289076698</v>
      </c>
      <c r="R64" s="38">
        <f t="shared" si="14"/>
        <v>-9.113552051554068</v>
      </c>
      <c r="S64" s="39">
        <f t="shared" si="15"/>
        <v>24.878336147663767</v>
      </c>
      <c r="T64" s="38">
        <f t="shared" si="16"/>
        <v>54.737926082684609</v>
      </c>
      <c r="U64" s="39">
        <f t="shared" si="17"/>
        <v>54.621097800619758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109</v>
      </c>
    </row>
    <row r="67" spans="1:23" x14ac:dyDescent="0.2">
      <c r="A67" s="4"/>
    </row>
    <row r="68" spans="1:23" x14ac:dyDescent="0.2">
      <c r="A68" s="4" t="s">
        <v>110</v>
      </c>
    </row>
    <row r="69" spans="1:23" x14ac:dyDescent="0.2">
      <c r="A69" s="4" t="s">
        <v>111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112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</row>
    <row r="75" spans="1:23" x14ac:dyDescent="0.2">
      <c r="A75" s="5" t="s">
        <v>115</v>
      </c>
      <c r="G75" s="5" t="s">
        <v>116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117</v>
      </c>
      <c r="G77" s="5" t="s">
        <v>117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101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580796000</v>
      </c>
      <c r="C8" s="40">
        <f t="shared" si="0"/>
        <v>627000</v>
      </c>
      <c r="D8" s="40">
        <f t="shared" si="0"/>
        <v>0</v>
      </c>
      <c r="E8" s="40">
        <f t="shared" si="0"/>
        <v>581423000</v>
      </c>
      <c r="F8" s="41">
        <f t="shared" si="0"/>
        <v>580796000</v>
      </c>
      <c r="G8" s="42">
        <f t="shared" si="0"/>
        <v>414423000</v>
      </c>
      <c r="H8" s="41">
        <f t="shared" si="0"/>
        <v>39506000</v>
      </c>
      <c r="I8" s="42">
        <f t="shared" si="0"/>
        <v>36891590</v>
      </c>
      <c r="J8" s="41">
        <f t="shared" si="0"/>
        <v>184497000</v>
      </c>
      <c r="K8" s="42">
        <f t="shared" si="0"/>
        <v>225618237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224003000</v>
      </c>
      <c r="Q8" s="42">
        <f t="shared" si="0"/>
        <v>262509827</v>
      </c>
      <c r="R8" s="16">
        <f>IF(($H8       =0),0,((($J8       -$H8       )/$H8       )*100))</f>
        <v>367.01007441907558</v>
      </c>
      <c r="S8" s="17">
        <f>IF(($I8       =0),0,((($K8       -$I8       )/$I8       )*100))</f>
        <v>511.57092171955725</v>
      </c>
      <c r="T8" s="16">
        <f>IF(($E8       =0),0,(($P8       /$E8       )*100))</f>
        <v>38.526683670924612</v>
      </c>
      <c r="U8" s="18">
        <f>IF(($E8       =0),0,(($Q8       /$E8       )*100))</f>
        <v>45.149542931738168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567229000</v>
      </c>
      <c r="C9" s="43">
        <f t="shared" si="2"/>
        <v>627000</v>
      </c>
      <c r="D9" s="43">
        <f t="shared" si="2"/>
        <v>0</v>
      </c>
      <c r="E9" s="43">
        <f t="shared" si="2"/>
        <v>567856000</v>
      </c>
      <c r="F9" s="44">
        <f t="shared" si="2"/>
        <v>567229000</v>
      </c>
      <c r="G9" s="45">
        <f t="shared" si="2"/>
        <v>405137000</v>
      </c>
      <c r="H9" s="44">
        <f t="shared" si="2"/>
        <v>37858000</v>
      </c>
      <c r="I9" s="45">
        <f t="shared" si="2"/>
        <v>36891590</v>
      </c>
      <c r="J9" s="44">
        <f t="shared" si="2"/>
        <v>180759000</v>
      </c>
      <c r="K9" s="45">
        <f t="shared" si="2"/>
        <v>218301948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218617000</v>
      </c>
      <c r="Q9" s="45">
        <f t="shared" si="2"/>
        <v>255193538</v>
      </c>
      <c r="R9" s="20">
        <f>IF(($H9       =0),0,((($J9       -$H9       )/$H9       )*100))</f>
        <v>377.46579322732316</v>
      </c>
      <c r="S9" s="21">
        <f>IF(($I9       =0),0,((($K9       -$I9       )/$I9       )*100))</f>
        <v>491.73906031157782</v>
      </c>
      <c r="T9" s="20">
        <f>IF(($E9       =0),0,(($P9       /$E9       )*100))</f>
        <v>38.498668676565892</v>
      </c>
      <c r="U9" s="22">
        <f>IF(($E9       =0),0,(($Q9       /$E9       )*100))</f>
        <v>44.939832985827394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=0),0,((($J10      -$H10      )/$H10      )*100))</f>
        <v>0</v>
      </c>
      <c r="S10" s="25">
        <f t="shared" ref="S10:S41" si="8">IF(($I10      =0),0,((($K10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/>
      <c r="C12" s="46"/>
      <c r="D12" s="46"/>
      <c r="E12" s="46">
        <f t="shared" si="4"/>
        <v>0</v>
      </c>
      <c r="F12" s="47"/>
      <c r="G12" s="48"/>
      <c r="H12" s="47"/>
      <c r="I12" s="48"/>
      <c r="J12" s="47"/>
      <c r="K12" s="48"/>
      <c r="L12" s="47"/>
      <c r="M12" s="48"/>
      <c r="N12" s="47"/>
      <c r="O12" s="48"/>
      <c r="P12" s="47">
        <f t="shared" si="5"/>
        <v>0</v>
      </c>
      <c r="Q12" s="48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7"/>
      <c r="W12" s="48"/>
    </row>
    <row r="13" spans="1:23" x14ac:dyDescent="0.2">
      <c r="A13" s="23" t="s">
        <v>40</v>
      </c>
      <c r="B13" s="46"/>
      <c r="C13" s="46"/>
      <c r="D13" s="46"/>
      <c r="E13" s="46">
        <f t="shared" si="4"/>
        <v>0</v>
      </c>
      <c r="F13" s="47"/>
      <c r="G13" s="48"/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/>
      <c r="C14" s="46"/>
      <c r="D14" s="46"/>
      <c r="E14" s="46">
        <f t="shared" si="4"/>
        <v>0</v>
      </c>
      <c r="F14" s="47"/>
      <c r="G14" s="48"/>
      <c r="H14" s="47"/>
      <c r="I14" s="48"/>
      <c r="J14" s="47"/>
      <c r="K14" s="48"/>
      <c r="L14" s="47"/>
      <c r="M14" s="48"/>
      <c r="N14" s="47"/>
      <c r="O14" s="48"/>
      <c r="P14" s="47">
        <f t="shared" si="5"/>
        <v>0</v>
      </c>
      <c r="Q14" s="48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>
        <v>492000000</v>
      </c>
      <c r="C22" s="46"/>
      <c r="D22" s="46"/>
      <c r="E22" s="46">
        <f t="shared" si="4"/>
        <v>492000000</v>
      </c>
      <c r="F22" s="47">
        <v>492000000</v>
      </c>
      <c r="G22" s="48">
        <v>360000000</v>
      </c>
      <c r="H22" s="47">
        <v>26213000</v>
      </c>
      <c r="I22" s="48">
        <v>26764872</v>
      </c>
      <c r="J22" s="47">
        <v>158197000</v>
      </c>
      <c r="K22" s="48">
        <v>195220457</v>
      </c>
      <c r="L22" s="47"/>
      <c r="M22" s="48"/>
      <c r="N22" s="47"/>
      <c r="O22" s="48"/>
      <c r="P22" s="47">
        <f t="shared" si="5"/>
        <v>184410000</v>
      </c>
      <c r="Q22" s="48">
        <f t="shared" si="6"/>
        <v>221985329</v>
      </c>
      <c r="R22" s="24">
        <f t="shared" si="7"/>
        <v>503.50589402205014</v>
      </c>
      <c r="S22" s="25">
        <f t="shared" si="8"/>
        <v>629.39058703512569</v>
      </c>
      <c r="T22" s="24">
        <f t="shared" si="9"/>
        <v>37.481707317073173</v>
      </c>
      <c r="U22" s="26">
        <f t="shared" si="10"/>
        <v>45.118969308943093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>
        <v>75229000</v>
      </c>
      <c r="C25" s="46">
        <v>627000</v>
      </c>
      <c r="D25" s="46"/>
      <c r="E25" s="46">
        <f t="shared" si="4"/>
        <v>75856000</v>
      </c>
      <c r="F25" s="47">
        <v>75229000</v>
      </c>
      <c r="G25" s="48">
        <v>45137000</v>
      </c>
      <c r="H25" s="47">
        <v>11645000</v>
      </c>
      <c r="I25" s="48">
        <v>10126718</v>
      </c>
      <c r="J25" s="47">
        <v>22562000</v>
      </c>
      <c r="K25" s="48">
        <v>23081491</v>
      </c>
      <c r="L25" s="47"/>
      <c r="M25" s="48"/>
      <c r="N25" s="47"/>
      <c r="O25" s="48"/>
      <c r="P25" s="47">
        <f t="shared" si="5"/>
        <v>34207000</v>
      </c>
      <c r="Q25" s="48">
        <f t="shared" si="6"/>
        <v>33208209</v>
      </c>
      <c r="R25" s="24">
        <f t="shared" si="7"/>
        <v>93.748389866895664</v>
      </c>
      <c r="S25" s="25">
        <f t="shared" si="8"/>
        <v>127.92666883782091</v>
      </c>
      <c r="T25" s="24">
        <f t="shared" si="9"/>
        <v>45.094653026787597</v>
      </c>
      <c r="U25" s="26">
        <f t="shared" si="10"/>
        <v>43.777959554946214</v>
      </c>
      <c r="V25" s="47"/>
      <c r="W25" s="48"/>
    </row>
    <row r="26" spans="1:23" x14ac:dyDescent="0.2">
      <c r="A26" s="23" t="s">
        <v>53</v>
      </c>
      <c r="B26" s="46"/>
      <c r="C26" s="46"/>
      <c r="D26" s="46"/>
      <c r="E26" s="46">
        <f t="shared" si="4"/>
        <v>0</v>
      </c>
      <c r="F26" s="47"/>
      <c r="G26" s="48"/>
      <c r="H26" s="47"/>
      <c r="I26" s="48"/>
      <c r="J26" s="47"/>
      <c r="K26" s="48"/>
      <c r="L26" s="47"/>
      <c r="M26" s="48"/>
      <c r="N26" s="47"/>
      <c r="O26" s="48"/>
      <c r="P26" s="47">
        <f t="shared" si="5"/>
        <v>0</v>
      </c>
      <c r="Q26" s="48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13567000</v>
      </c>
      <c r="C27" s="43">
        <f t="shared" si="11"/>
        <v>0</v>
      </c>
      <c r="D27" s="43">
        <f t="shared" si="11"/>
        <v>0</v>
      </c>
      <c r="E27" s="43">
        <f t="shared" si="11"/>
        <v>13567000</v>
      </c>
      <c r="F27" s="44">
        <f t="shared" si="11"/>
        <v>13567000</v>
      </c>
      <c r="G27" s="45">
        <f t="shared" si="11"/>
        <v>9286000</v>
      </c>
      <c r="H27" s="44">
        <f t="shared" si="11"/>
        <v>1648000</v>
      </c>
      <c r="I27" s="45">
        <f t="shared" si="11"/>
        <v>0</v>
      </c>
      <c r="J27" s="44">
        <f t="shared" si="11"/>
        <v>3738000</v>
      </c>
      <c r="K27" s="45">
        <f t="shared" si="11"/>
        <v>7316289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5386000</v>
      </c>
      <c r="Q27" s="45">
        <f t="shared" si="11"/>
        <v>7316289</v>
      </c>
      <c r="R27" s="20">
        <f t="shared" si="7"/>
        <v>126.82038834951457</v>
      </c>
      <c r="S27" s="21">
        <f t="shared" si="8"/>
        <v>0</v>
      </c>
      <c r="T27" s="20">
        <f t="shared" si="9"/>
        <v>39.699270288199308</v>
      </c>
      <c r="U27" s="22">
        <f t="shared" si="10"/>
        <v>53.927095157367141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/>
      <c r="C29" s="46"/>
      <c r="D29" s="46"/>
      <c r="E29" s="46">
        <f t="shared" si="4"/>
        <v>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1800000</v>
      </c>
      <c r="C30" s="46"/>
      <c r="D30" s="46"/>
      <c r="E30" s="46">
        <f t="shared" si="4"/>
        <v>1800000</v>
      </c>
      <c r="F30" s="47">
        <v>1800000</v>
      </c>
      <c r="G30" s="48">
        <v>1800000</v>
      </c>
      <c r="H30" s="47">
        <v>132000</v>
      </c>
      <c r="I30" s="48"/>
      <c r="J30" s="47">
        <v>198000</v>
      </c>
      <c r="K30" s="48">
        <v>379758</v>
      </c>
      <c r="L30" s="47"/>
      <c r="M30" s="48"/>
      <c r="N30" s="47"/>
      <c r="O30" s="48"/>
      <c r="P30" s="47">
        <f t="shared" si="5"/>
        <v>330000</v>
      </c>
      <c r="Q30" s="48">
        <f t="shared" si="6"/>
        <v>379758</v>
      </c>
      <c r="R30" s="24">
        <f t="shared" si="7"/>
        <v>50</v>
      </c>
      <c r="S30" s="25">
        <f t="shared" si="8"/>
        <v>0</v>
      </c>
      <c r="T30" s="24">
        <f t="shared" si="9"/>
        <v>18.333333333333332</v>
      </c>
      <c r="U30" s="26">
        <f t="shared" si="10"/>
        <v>21.097666666666669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2267000</v>
      </c>
      <c r="C32" s="46"/>
      <c r="D32" s="46"/>
      <c r="E32" s="46">
        <f t="shared" si="4"/>
        <v>2267000</v>
      </c>
      <c r="F32" s="47">
        <v>2267000</v>
      </c>
      <c r="G32" s="48">
        <v>1586000</v>
      </c>
      <c r="H32" s="47">
        <v>566000</v>
      </c>
      <c r="I32" s="48"/>
      <c r="J32" s="47"/>
      <c r="K32" s="48">
        <v>2267000</v>
      </c>
      <c r="L32" s="47"/>
      <c r="M32" s="48"/>
      <c r="N32" s="47"/>
      <c r="O32" s="48"/>
      <c r="P32" s="47">
        <f t="shared" si="5"/>
        <v>566000</v>
      </c>
      <c r="Q32" s="48">
        <f t="shared" si="6"/>
        <v>2267000</v>
      </c>
      <c r="R32" s="24">
        <f t="shared" si="7"/>
        <v>-100</v>
      </c>
      <c r="S32" s="25">
        <f t="shared" si="8"/>
        <v>0</v>
      </c>
      <c r="T32" s="24">
        <f t="shared" si="9"/>
        <v>24.966916629907367</v>
      </c>
      <c r="U32" s="26">
        <f t="shared" si="10"/>
        <v>100</v>
      </c>
      <c r="V32" s="47"/>
      <c r="W32" s="48"/>
    </row>
    <row r="33" spans="1:23" x14ac:dyDescent="0.2">
      <c r="A33" s="23" t="s">
        <v>60</v>
      </c>
      <c r="B33" s="46">
        <v>4500000</v>
      </c>
      <c r="C33" s="46"/>
      <c r="D33" s="46"/>
      <c r="E33" s="46">
        <f t="shared" si="4"/>
        <v>4500000</v>
      </c>
      <c r="F33" s="47">
        <v>4500000</v>
      </c>
      <c r="G33" s="48">
        <v>2700000</v>
      </c>
      <c r="H33" s="47">
        <v>950000</v>
      </c>
      <c r="I33" s="48"/>
      <c r="J33" s="47">
        <v>548000</v>
      </c>
      <c r="K33" s="48">
        <v>2423750</v>
      </c>
      <c r="L33" s="47"/>
      <c r="M33" s="48"/>
      <c r="N33" s="47"/>
      <c r="O33" s="48"/>
      <c r="P33" s="47">
        <f t="shared" si="5"/>
        <v>1498000</v>
      </c>
      <c r="Q33" s="48">
        <f t="shared" si="6"/>
        <v>2423750</v>
      </c>
      <c r="R33" s="24">
        <f t="shared" si="7"/>
        <v>-42.315789473684212</v>
      </c>
      <c r="S33" s="25">
        <f t="shared" si="8"/>
        <v>0</v>
      </c>
      <c r="T33" s="24">
        <f t="shared" si="9"/>
        <v>33.288888888888891</v>
      </c>
      <c r="U33" s="26">
        <f t="shared" si="10"/>
        <v>53.861111111111114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>
        <v>5000000</v>
      </c>
      <c r="C35" s="46"/>
      <c r="D35" s="46"/>
      <c r="E35" s="46">
        <f t="shared" si="4"/>
        <v>5000000</v>
      </c>
      <c r="F35" s="47">
        <v>5000000</v>
      </c>
      <c r="G35" s="48">
        <v>3200000</v>
      </c>
      <c r="H35" s="47"/>
      <c r="I35" s="48"/>
      <c r="J35" s="47">
        <v>2992000</v>
      </c>
      <c r="K35" s="48">
        <v>2245781</v>
      </c>
      <c r="L35" s="47"/>
      <c r="M35" s="48"/>
      <c r="N35" s="47"/>
      <c r="O35" s="48"/>
      <c r="P35" s="47">
        <f t="shared" si="5"/>
        <v>2992000</v>
      </c>
      <c r="Q35" s="48">
        <f t="shared" si="6"/>
        <v>2245781</v>
      </c>
      <c r="R35" s="24">
        <f t="shared" si="7"/>
        <v>0</v>
      </c>
      <c r="S35" s="25">
        <f t="shared" si="8"/>
        <v>0</v>
      </c>
      <c r="T35" s="24">
        <f t="shared" si="9"/>
        <v>59.84</v>
      </c>
      <c r="U35" s="26">
        <f t="shared" si="10"/>
        <v>44.915620000000004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2000000</v>
      </c>
      <c r="C42" s="52">
        <f t="shared" si="13"/>
        <v>0</v>
      </c>
      <c r="D42" s="52">
        <f t="shared" si="13"/>
        <v>0</v>
      </c>
      <c r="E42" s="52">
        <f t="shared" si="13"/>
        <v>2000000</v>
      </c>
      <c r="F42" s="53">
        <f t="shared" si="13"/>
        <v>2000000</v>
      </c>
      <c r="G42" s="54">
        <f t="shared" si="13"/>
        <v>0</v>
      </c>
      <c r="H42" s="53">
        <f t="shared" si="13"/>
        <v>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0</v>
      </c>
      <c r="Q42" s="54">
        <f t="shared" si="13"/>
        <v>0</v>
      </c>
      <c r="R42" s="33">
        <f t="shared" ref="R42:R64" si="14">IF(($H42      =0),0,((($J42      -$H42      )/$H42      )*100))</f>
        <v>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0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2000000</v>
      </c>
      <c r="C43" s="43">
        <f t="shared" si="19"/>
        <v>0</v>
      </c>
      <c r="D43" s="43">
        <f t="shared" si="19"/>
        <v>0</v>
      </c>
      <c r="E43" s="43">
        <f t="shared" si="19"/>
        <v>2000000</v>
      </c>
      <c r="F43" s="44">
        <f t="shared" si="19"/>
        <v>2000000</v>
      </c>
      <c r="G43" s="45">
        <f t="shared" si="19"/>
        <v>0</v>
      </c>
      <c r="H43" s="44">
        <f t="shared" si="19"/>
        <v>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3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/>
      <c r="C45" s="46"/>
      <c r="D45" s="46"/>
      <c r="E45" s="46">
        <f t="shared" si="21"/>
        <v>0</v>
      </c>
      <c r="F45" s="47"/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/>
      <c r="C46" s="46"/>
      <c r="D46" s="46"/>
      <c r="E46" s="46">
        <f t="shared" si="21"/>
        <v>0</v>
      </c>
      <c r="F46" s="47"/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>
        <v>2000000</v>
      </c>
      <c r="C52" s="46"/>
      <c r="D52" s="46"/>
      <c r="E52" s="46">
        <f t="shared" si="21"/>
        <v>2000000</v>
      </c>
      <c r="F52" s="47">
        <v>2000000</v>
      </c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0</v>
      </c>
      <c r="C55" s="43">
        <f t="shared" si="24"/>
        <v>0</v>
      </c>
      <c r="D55" s="43">
        <f t="shared" si="24"/>
        <v>0</v>
      </c>
      <c r="E55" s="43">
        <f t="shared" si="24"/>
        <v>0</v>
      </c>
      <c r="F55" s="44">
        <f t="shared" si="24"/>
        <v>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582796000</v>
      </c>
      <c r="C60" s="43">
        <f t="shared" si="26"/>
        <v>627000</v>
      </c>
      <c r="D60" s="43">
        <f t="shared" si="26"/>
        <v>0</v>
      </c>
      <c r="E60" s="43">
        <f t="shared" si="26"/>
        <v>583423000</v>
      </c>
      <c r="F60" s="44">
        <f t="shared" si="26"/>
        <v>582796000</v>
      </c>
      <c r="G60" s="45">
        <f t="shared" si="26"/>
        <v>414423000</v>
      </c>
      <c r="H60" s="44">
        <f t="shared" si="26"/>
        <v>39506000</v>
      </c>
      <c r="I60" s="45">
        <f t="shared" si="26"/>
        <v>36891590</v>
      </c>
      <c r="J60" s="44">
        <f t="shared" si="26"/>
        <v>184497000</v>
      </c>
      <c r="K60" s="45">
        <f t="shared" si="26"/>
        <v>225618237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224003000</v>
      </c>
      <c r="Q60" s="45">
        <f t="shared" si="26"/>
        <v>262509827</v>
      </c>
      <c r="R60" s="20">
        <f t="shared" si="14"/>
        <v>367.01007441907558</v>
      </c>
      <c r="S60" s="21">
        <f t="shared" si="15"/>
        <v>511.57092171955725</v>
      </c>
      <c r="T60" s="20">
        <f t="shared" si="16"/>
        <v>38.394612485280831</v>
      </c>
      <c r="U60" s="22">
        <f t="shared" si="17"/>
        <v>44.994768289902865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0</v>
      </c>
      <c r="C61" s="43">
        <f t="shared" si="28"/>
        <v>0</v>
      </c>
      <c r="D61" s="43">
        <f t="shared" si="28"/>
        <v>0</v>
      </c>
      <c r="E61" s="43">
        <f t="shared" si="28"/>
        <v>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0</v>
      </c>
      <c r="J61" s="44">
        <f t="shared" si="28"/>
        <v>0</v>
      </c>
      <c r="K61" s="45">
        <f t="shared" si="28"/>
        <v>0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0</v>
      </c>
      <c r="R61" s="20">
        <f t="shared" si="14"/>
        <v>0</v>
      </c>
      <c r="S61" s="21">
        <f t="shared" si="15"/>
        <v>0</v>
      </c>
      <c r="T61" s="20">
        <f t="shared" si="16"/>
        <v>0</v>
      </c>
      <c r="U61" s="22">
        <f t="shared" si="17"/>
        <v>0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/>
      <c r="C62" s="49"/>
      <c r="D62" s="49"/>
      <c r="E62" s="49">
        <f t="shared" si="21"/>
        <v>0</v>
      </c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>
        <f t="shared" si="22"/>
        <v>0</v>
      </c>
      <c r="Q62" s="51">
        <f t="shared" si="23"/>
        <v>0</v>
      </c>
      <c r="R62" s="28">
        <f t="shared" si="14"/>
        <v>0</v>
      </c>
      <c r="S62" s="29">
        <f t="shared" si="15"/>
        <v>0</v>
      </c>
      <c r="T62" s="28">
        <f t="shared" si="16"/>
        <v>0</v>
      </c>
      <c r="U62" s="30">
        <f t="shared" si="17"/>
        <v>0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582796000</v>
      </c>
      <c r="C64" s="55">
        <f t="shared" si="30"/>
        <v>627000</v>
      </c>
      <c r="D64" s="55">
        <f t="shared" si="30"/>
        <v>0</v>
      </c>
      <c r="E64" s="55">
        <f t="shared" si="30"/>
        <v>583423000</v>
      </c>
      <c r="F64" s="56">
        <f t="shared" si="30"/>
        <v>582796000</v>
      </c>
      <c r="G64" s="57">
        <f t="shared" si="30"/>
        <v>414423000</v>
      </c>
      <c r="H64" s="56">
        <f t="shared" si="30"/>
        <v>39506000</v>
      </c>
      <c r="I64" s="57">
        <f t="shared" si="30"/>
        <v>36891590</v>
      </c>
      <c r="J64" s="56">
        <f t="shared" si="30"/>
        <v>184497000</v>
      </c>
      <c r="K64" s="57">
        <f t="shared" si="30"/>
        <v>225618237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224003000</v>
      </c>
      <c r="Q64" s="57">
        <f t="shared" si="30"/>
        <v>262509827</v>
      </c>
      <c r="R64" s="38">
        <f t="shared" si="14"/>
        <v>367.01007441907558</v>
      </c>
      <c r="S64" s="39">
        <f t="shared" si="15"/>
        <v>511.57092171955725</v>
      </c>
      <c r="T64" s="38">
        <f t="shared" si="16"/>
        <v>38.394612485280831</v>
      </c>
      <c r="U64" s="39">
        <f t="shared" si="17"/>
        <v>44.994768289902865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109</v>
      </c>
    </row>
    <row r="67" spans="1:23" x14ac:dyDescent="0.2">
      <c r="A67" s="4"/>
    </row>
    <row r="68" spans="1:23" x14ac:dyDescent="0.2">
      <c r="A68" s="4" t="s">
        <v>110</v>
      </c>
    </row>
    <row r="69" spans="1:23" x14ac:dyDescent="0.2">
      <c r="A69" s="4" t="s">
        <v>111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112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</row>
    <row r="75" spans="1:23" x14ac:dyDescent="0.2">
      <c r="A75" s="5" t="s">
        <v>115</v>
      </c>
      <c r="G75" s="5" t="s">
        <v>116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117</v>
      </c>
      <c r="G77" s="5" t="s">
        <v>117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102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358395000</v>
      </c>
      <c r="C8" s="40">
        <f t="shared" si="0"/>
        <v>-2095000</v>
      </c>
      <c r="D8" s="40">
        <f t="shared" si="0"/>
        <v>0</v>
      </c>
      <c r="E8" s="40">
        <f t="shared" si="0"/>
        <v>356300000</v>
      </c>
      <c r="F8" s="41">
        <f t="shared" si="0"/>
        <v>358395000</v>
      </c>
      <c r="G8" s="42">
        <f t="shared" si="0"/>
        <v>283351000</v>
      </c>
      <c r="H8" s="41">
        <f t="shared" si="0"/>
        <v>57289000</v>
      </c>
      <c r="I8" s="42">
        <f t="shared" si="0"/>
        <v>37876278</v>
      </c>
      <c r="J8" s="41">
        <f t="shared" si="0"/>
        <v>117686000</v>
      </c>
      <c r="K8" s="42">
        <f t="shared" si="0"/>
        <v>88763053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174975000</v>
      </c>
      <c r="Q8" s="42">
        <f t="shared" si="0"/>
        <v>126639331</v>
      </c>
      <c r="R8" s="16">
        <f>IF(($H8       =0),0,((($J8       -$H8       )/$H8       )*100))</f>
        <v>105.42512524219309</v>
      </c>
      <c r="S8" s="17">
        <f>IF(($I8       =0),0,((($K8       -$I8       )/$I8       )*100))</f>
        <v>134.349988137694</v>
      </c>
      <c r="T8" s="16">
        <f>IF(($E8       =0),0,(($P8       /$E8       )*100))</f>
        <v>49.108896996912712</v>
      </c>
      <c r="U8" s="18">
        <f>IF(($E8       =0),0,(($Q8       /$E8       )*100))</f>
        <v>35.54289390962672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354202000</v>
      </c>
      <c r="C9" s="43">
        <f t="shared" si="2"/>
        <v>-2095000</v>
      </c>
      <c r="D9" s="43">
        <f t="shared" si="2"/>
        <v>0</v>
      </c>
      <c r="E9" s="43">
        <f t="shared" si="2"/>
        <v>352107000</v>
      </c>
      <c r="F9" s="44">
        <f t="shared" si="2"/>
        <v>354202000</v>
      </c>
      <c r="G9" s="45">
        <f t="shared" si="2"/>
        <v>279545000</v>
      </c>
      <c r="H9" s="44">
        <f t="shared" si="2"/>
        <v>56949000</v>
      </c>
      <c r="I9" s="45">
        <f t="shared" si="2"/>
        <v>37620278</v>
      </c>
      <c r="J9" s="44">
        <f t="shared" si="2"/>
        <v>117169000</v>
      </c>
      <c r="K9" s="45">
        <f t="shared" si="2"/>
        <v>86746619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174118000</v>
      </c>
      <c r="Q9" s="45">
        <f t="shared" si="2"/>
        <v>124366897</v>
      </c>
      <c r="R9" s="20">
        <f>IF(($H9       =0),0,((($J9       -$H9       )/$H9       )*100))</f>
        <v>105.74373562310137</v>
      </c>
      <c r="S9" s="21">
        <f>IF(($I9       =0),0,((($K9       -$I9       )/$I9       )*100))</f>
        <v>130.58473677414079</v>
      </c>
      <c r="T9" s="20">
        <f>IF(($E9       =0),0,(($P9       /$E9       )*100))</f>
        <v>49.450309138983322</v>
      </c>
      <c r="U9" s="22">
        <f>IF(($E9       =0),0,(($Q9       /$E9       )*100))</f>
        <v>35.320768118782077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>
        <v>329018000</v>
      </c>
      <c r="C10" s="46">
        <v>-2095000</v>
      </c>
      <c r="D10" s="46"/>
      <c r="E10" s="46">
        <f t="shared" ref="E10:E41" si="4">$B10      +$C10      +$D10</f>
        <v>326923000</v>
      </c>
      <c r="F10" s="47">
        <v>329018000</v>
      </c>
      <c r="G10" s="48">
        <v>259545000</v>
      </c>
      <c r="H10" s="47">
        <v>46949000</v>
      </c>
      <c r="I10" s="48">
        <v>35777374</v>
      </c>
      <c r="J10" s="47">
        <v>117169000</v>
      </c>
      <c r="K10" s="48">
        <v>74497136</v>
      </c>
      <c r="L10" s="47"/>
      <c r="M10" s="48"/>
      <c r="N10" s="47"/>
      <c r="O10" s="48"/>
      <c r="P10" s="47">
        <f t="shared" ref="P10:P41" si="5">$H10      +$J10      +$L10      +$N10</f>
        <v>164118000</v>
      </c>
      <c r="Q10" s="48">
        <f t="shared" ref="Q10:Q41" si="6">$I10      +$K10      +$M10      +$O10</f>
        <v>110274510</v>
      </c>
      <c r="R10" s="24">
        <f t="shared" ref="R10:R41" si="7">IF(($H10      =0),0,((($J10      -$H10      )/$H10      )*100))</f>
        <v>149.56655093825216</v>
      </c>
      <c r="S10" s="25">
        <f t="shared" ref="S10:S41" si="8">IF(($I10      =0),0,((($K10      -$I10      )/$I10      )*100))</f>
        <v>108.22415865401413</v>
      </c>
      <c r="T10" s="24">
        <f t="shared" ref="T10:T41" si="9">IF(($E10      =0),0,(($P10      /$E10      )*100))</f>
        <v>50.200811811955724</v>
      </c>
      <c r="U10" s="26">
        <f t="shared" ref="U10:U41" si="10">IF(($E10      =0),0,(($Q10      /$E10      )*100))</f>
        <v>33.731034524949301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/>
      <c r="C12" s="46"/>
      <c r="D12" s="46"/>
      <c r="E12" s="46">
        <f t="shared" si="4"/>
        <v>0</v>
      </c>
      <c r="F12" s="47"/>
      <c r="G12" s="48"/>
      <c r="H12" s="47"/>
      <c r="I12" s="48"/>
      <c r="J12" s="47"/>
      <c r="K12" s="48"/>
      <c r="L12" s="47"/>
      <c r="M12" s="48"/>
      <c r="N12" s="47"/>
      <c r="O12" s="48"/>
      <c r="P12" s="47">
        <f t="shared" si="5"/>
        <v>0</v>
      </c>
      <c r="Q12" s="48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7"/>
      <c r="W12" s="48"/>
    </row>
    <row r="13" spans="1:23" x14ac:dyDescent="0.2">
      <c r="A13" s="23" t="s">
        <v>40</v>
      </c>
      <c r="B13" s="46">
        <v>25184000</v>
      </c>
      <c r="C13" s="46"/>
      <c r="D13" s="46"/>
      <c r="E13" s="46">
        <f t="shared" si="4"/>
        <v>25184000</v>
      </c>
      <c r="F13" s="47">
        <v>25184000</v>
      </c>
      <c r="G13" s="48">
        <v>20000000</v>
      </c>
      <c r="H13" s="47">
        <v>10000000</v>
      </c>
      <c r="I13" s="48">
        <v>1842904</v>
      </c>
      <c r="J13" s="47"/>
      <c r="K13" s="48">
        <v>12249483</v>
      </c>
      <c r="L13" s="47"/>
      <c r="M13" s="48"/>
      <c r="N13" s="47"/>
      <c r="O13" s="48"/>
      <c r="P13" s="47">
        <f t="shared" si="5"/>
        <v>10000000</v>
      </c>
      <c r="Q13" s="48">
        <f t="shared" si="6"/>
        <v>14092387</v>
      </c>
      <c r="R13" s="24">
        <f t="shared" si="7"/>
        <v>-100</v>
      </c>
      <c r="S13" s="25">
        <f t="shared" si="8"/>
        <v>564.68372742150427</v>
      </c>
      <c r="T13" s="24">
        <f t="shared" si="9"/>
        <v>39.707750952986018</v>
      </c>
      <c r="U13" s="26">
        <f t="shared" si="10"/>
        <v>55.957699332909783</v>
      </c>
      <c r="V13" s="47"/>
      <c r="W13" s="48"/>
    </row>
    <row r="14" spans="1:23" x14ac:dyDescent="0.2">
      <c r="A14" s="23" t="s">
        <v>41</v>
      </c>
      <c r="B14" s="46"/>
      <c r="C14" s="46"/>
      <c r="D14" s="46"/>
      <c r="E14" s="46">
        <f t="shared" si="4"/>
        <v>0</v>
      </c>
      <c r="F14" s="47"/>
      <c r="G14" s="48"/>
      <c r="H14" s="47"/>
      <c r="I14" s="48"/>
      <c r="J14" s="47"/>
      <c r="K14" s="48"/>
      <c r="L14" s="47"/>
      <c r="M14" s="48"/>
      <c r="N14" s="47"/>
      <c r="O14" s="48"/>
      <c r="P14" s="47">
        <f t="shared" si="5"/>
        <v>0</v>
      </c>
      <c r="Q14" s="48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/>
      <c r="C26" s="46"/>
      <c r="D26" s="46"/>
      <c r="E26" s="46">
        <f t="shared" si="4"/>
        <v>0</v>
      </c>
      <c r="F26" s="47"/>
      <c r="G26" s="48"/>
      <c r="H26" s="47"/>
      <c r="I26" s="48"/>
      <c r="J26" s="47"/>
      <c r="K26" s="48"/>
      <c r="L26" s="47"/>
      <c r="M26" s="48"/>
      <c r="N26" s="47"/>
      <c r="O26" s="48"/>
      <c r="P26" s="47">
        <f t="shared" si="5"/>
        <v>0</v>
      </c>
      <c r="Q26" s="48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4193000</v>
      </c>
      <c r="C27" s="43">
        <f t="shared" si="11"/>
        <v>0</v>
      </c>
      <c r="D27" s="43">
        <f t="shared" si="11"/>
        <v>0</v>
      </c>
      <c r="E27" s="43">
        <f t="shared" si="11"/>
        <v>4193000</v>
      </c>
      <c r="F27" s="44">
        <f t="shared" si="11"/>
        <v>4193000</v>
      </c>
      <c r="G27" s="45">
        <f t="shared" si="11"/>
        <v>3806000</v>
      </c>
      <c r="H27" s="44">
        <f t="shared" si="11"/>
        <v>340000</v>
      </c>
      <c r="I27" s="45">
        <f t="shared" si="11"/>
        <v>256000</v>
      </c>
      <c r="J27" s="44">
        <f t="shared" si="11"/>
        <v>517000</v>
      </c>
      <c r="K27" s="45">
        <f t="shared" si="11"/>
        <v>2016434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857000</v>
      </c>
      <c r="Q27" s="45">
        <f t="shared" si="11"/>
        <v>2272434</v>
      </c>
      <c r="R27" s="20">
        <f t="shared" si="7"/>
        <v>52.058823529411768</v>
      </c>
      <c r="S27" s="21">
        <f t="shared" si="8"/>
        <v>687.66953124999998</v>
      </c>
      <c r="T27" s="20">
        <f t="shared" si="9"/>
        <v>20.438826615788219</v>
      </c>
      <c r="U27" s="22">
        <f t="shared" si="10"/>
        <v>54.195897925113279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/>
      <c r="C29" s="46"/>
      <c r="D29" s="46"/>
      <c r="E29" s="46">
        <f t="shared" si="4"/>
        <v>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2900000</v>
      </c>
      <c r="C30" s="46"/>
      <c r="D30" s="46"/>
      <c r="E30" s="46">
        <f t="shared" si="4"/>
        <v>2900000</v>
      </c>
      <c r="F30" s="47">
        <v>2900000</v>
      </c>
      <c r="G30" s="48">
        <v>2900000</v>
      </c>
      <c r="H30" s="47">
        <v>84000</v>
      </c>
      <c r="I30" s="48"/>
      <c r="J30" s="47">
        <v>517000</v>
      </c>
      <c r="K30" s="48">
        <v>1504434</v>
      </c>
      <c r="L30" s="47"/>
      <c r="M30" s="48"/>
      <c r="N30" s="47"/>
      <c r="O30" s="48"/>
      <c r="P30" s="47">
        <f t="shared" si="5"/>
        <v>601000</v>
      </c>
      <c r="Q30" s="48">
        <f t="shared" si="6"/>
        <v>1504434</v>
      </c>
      <c r="R30" s="24">
        <f t="shared" si="7"/>
        <v>515.47619047619048</v>
      </c>
      <c r="S30" s="25">
        <f t="shared" si="8"/>
        <v>0</v>
      </c>
      <c r="T30" s="24">
        <f t="shared" si="9"/>
        <v>20.724137931034484</v>
      </c>
      <c r="U30" s="26">
        <f t="shared" si="10"/>
        <v>51.877034482758624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1293000</v>
      </c>
      <c r="C32" s="46"/>
      <c r="D32" s="46"/>
      <c r="E32" s="46">
        <f t="shared" si="4"/>
        <v>1293000</v>
      </c>
      <c r="F32" s="47">
        <v>1293000</v>
      </c>
      <c r="G32" s="48">
        <v>906000</v>
      </c>
      <c r="H32" s="47">
        <v>256000</v>
      </c>
      <c r="I32" s="48">
        <v>256000</v>
      </c>
      <c r="J32" s="47"/>
      <c r="K32" s="48">
        <v>512000</v>
      </c>
      <c r="L32" s="47"/>
      <c r="M32" s="48"/>
      <c r="N32" s="47"/>
      <c r="O32" s="48"/>
      <c r="P32" s="47">
        <f t="shared" si="5"/>
        <v>256000</v>
      </c>
      <c r="Q32" s="48">
        <f t="shared" si="6"/>
        <v>768000</v>
      </c>
      <c r="R32" s="24">
        <f t="shared" si="7"/>
        <v>-100</v>
      </c>
      <c r="S32" s="25">
        <f t="shared" si="8"/>
        <v>100</v>
      </c>
      <c r="T32" s="24">
        <f t="shared" si="9"/>
        <v>19.798917246713071</v>
      </c>
      <c r="U32" s="26">
        <f t="shared" si="10"/>
        <v>59.396751740139209</v>
      </c>
      <c r="V32" s="47"/>
      <c r="W32" s="48"/>
    </row>
    <row r="33" spans="1:23" x14ac:dyDescent="0.2">
      <c r="A33" s="23" t="s">
        <v>60</v>
      </c>
      <c r="B33" s="46"/>
      <c r="C33" s="46"/>
      <c r="D33" s="46"/>
      <c r="E33" s="46">
        <f t="shared" si="4"/>
        <v>0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>
        <f t="shared" si="5"/>
        <v>0</v>
      </c>
      <c r="Q33" s="48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/>
      <c r="C35" s="46"/>
      <c r="D35" s="46"/>
      <c r="E35" s="46">
        <f t="shared" si="4"/>
        <v>0</v>
      </c>
      <c r="F35" s="47"/>
      <c r="G35" s="48"/>
      <c r="H35" s="47"/>
      <c r="I35" s="48"/>
      <c r="J35" s="47"/>
      <c r="K35" s="48"/>
      <c r="L35" s="47"/>
      <c r="M35" s="48"/>
      <c r="N35" s="47"/>
      <c r="O35" s="48"/>
      <c r="P35" s="47">
        <f t="shared" si="5"/>
        <v>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68669000</v>
      </c>
      <c r="C42" s="52">
        <f t="shared" si="13"/>
        <v>0</v>
      </c>
      <c r="D42" s="52">
        <f t="shared" si="13"/>
        <v>0</v>
      </c>
      <c r="E42" s="52">
        <f t="shared" si="13"/>
        <v>68669000</v>
      </c>
      <c r="F42" s="53">
        <f t="shared" si="13"/>
        <v>68669000</v>
      </c>
      <c r="G42" s="54">
        <f t="shared" si="13"/>
        <v>0</v>
      </c>
      <c r="H42" s="53">
        <f t="shared" si="13"/>
        <v>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0</v>
      </c>
      <c r="Q42" s="54">
        <f t="shared" si="13"/>
        <v>0</v>
      </c>
      <c r="R42" s="33">
        <f t="shared" ref="R42:R64" si="14">IF(($H42      =0),0,((($J42      -$H42      )/$H42      )*100))</f>
        <v>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0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68669000</v>
      </c>
      <c r="C43" s="43">
        <f t="shared" si="19"/>
        <v>0</v>
      </c>
      <c r="D43" s="43">
        <f t="shared" si="19"/>
        <v>0</v>
      </c>
      <c r="E43" s="43">
        <f t="shared" si="19"/>
        <v>68669000</v>
      </c>
      <c r="F43" s="44">
        <f t="shared" si="19"/>
        <v>68669000</v>
      </c>
      <c r="G43" s="45">
        <f t="shared" si="19"/>
        <v>0</v>
      </c>
      <c r="H43" s="44">
        <f t="shared" si="19"/>
        <v>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>
        <v>35000000</v>
      </c>
      <c r="C44" s="49"/>
      <c r="D44" s="49"/>
      <c r="E44" s="49">
        <f t="shared" ref="E44:E63" si="21">$B44      +$C44      +$D44</f>
        <v>35000000</v>
      </c>
      <c r="F44" s="50">
        <v>35000000</v>
      </c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16019000</v>
      </c>
      <c r="C45" s="46"/>
      <c r="D45" s="46"/>
      <c r="E45" s="46">
        <f t="shared" si="21"/>
        <v>16019000</v>
      </c>
      <c r="F45" s="47">
        <v>16019000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/>
      <c r="C46" s="46"/>
      <c r="D46" s="46"/>
      <c r="E46" s="46">
        <f t="shared" si="21"/>
        <v>0</v>
      </c>
      <c r="F46" s="47"/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>
        <v>17650000</v>
      </c>
      <c r="C52" s="46"/>
      <c r="D52" s="46"/>
      <c r="E52" s="46">
        <f t="shared" si="21"/>
        <v>17650000</v>
      </c>
      <c r="F52" s="47">
        <v>17650000</v>
      </c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0</v>
      </c>
      <c r="C55" s="43">
        <f t="shared" si="24"/>
        <v>0</v>
      </c>
      <c r="D55" s="43">
        <f t="shared" si="24"/>
        <v>0</v>
      </c>
      <c r="E55" s="43">
        <f t="shared" si="24"/>
        <v>0</v>
      </c>
      <c r="F55" s="44">
        <f t="shared" si="24"/>
        <v>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427064000</v>
      </c>
      <c r="C60" s="43">
        <f t="shared" si="26"/>
        <v>-2095000</v>
      </c>
      <c r="D60" s="43">
        <f t="shared" si="26"/>
        <v>0</v>
      </c>
      <c r="E60" s="43">
        <f t="shared" si="26"/>
        <v>424969000</v>
      </c>
      <c r="F60" s="44">
        <f t="shared" si="26"/>
        <v>427064000</v>
      </c>
      <c r="G60" s="45">
        <f t="shared" si="26"/>
        <v>283351000</v>
      </c>
      <c r="H60" s="44">
        <f t="shared" si="26"/>
        <v>57289000</v>
      </c>
      <c r="I60" s="45">
        <f t="shared" si="26"/>
        <v>37876278</v>
      </c>
      <c r="J60" s="44">
        <f t="shared" si="26"/>
        <v>117686000</v>
      </c>
      <c r="K60" s="45">
        <f t="shared" si="26"/>
        <v>88763053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174975000</v>
      </c>
      <c r="Q60" s="45">
        <f t="shared" si="26"/>
        <v>126639331</v>
      </c>
      <c r="R60" s="20">
        <f t="shared" si="14"/>
        <v>105.42512524219309</v>
      </c>
      <c r="S60" s="21">
        <f t="shared" si="15"/>
        <v>134.349988137694</v>
      </c>
      <c r="T60" s="20">
        <f t="shared" si="16"/>
        <v>41.173591485496594</v>
      </c>
      <c r="U60" s="22">
        <f t="shared" si="17"/>
        <v>29.799663269556131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0</v>
      </c>
      <c r="C61" s="43">
        <f t="shared" si="28"/>
        <v>0</v>
      </c>
      <c r="D61" s="43">
        <f t="shared" si="28"/>
        <v>0</v>
      </c>
      <c r="E61" s="43">
        <f t="shared" si="28"/>
        <v>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0</v>
      </c>
      <c r="J61" s="44">
        <f t="shared" si="28"/>
        <v>0</v>
      </c>
      <c r="K61" s="45">
        <f t="shared" si="28"/>
        <v>0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0</v>
      </c>
      <c r="R61" s="20">
        <f t="shared" si="14"/>
        <v>0</v>
      </c>
      <c r="S61" s="21">
        <f t="shared" si="15"/>
        <v>0</v>
      </c>
      <c r="T61" s="20">
        <f t="shared" si="16"/>
        <v>0</v>
      </c>
      <c r="U61" s="22">
        <f t="shared" si="17"/>
        <v>0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/>
      <c r="C62" s="49"/>
      <c r="D62" s="49"/>
      <c r="E62" s="49">
        <f t="shared" si="21"/>
        <v>0</v>
      </c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>
        <f t="shared" si="22"/>
        <v>0</v>
      </c>
      <c r="Q62" s="51">
        <f t="shared" si="23"/>
        <v>0</v>
      </c>
      <c r="R62" s="28">
        <f t="shared" si="14"/>
        <v>0</v>
      </c>
      <c r="S62" s="29">
        <f t="shared" si="15"/>
        <v>0</v>
      </c>
      <c r="T62" s="28">
        <f t="shared" si="16"/>
        <v>0</v>
      </c>
      <c r="U62" s="30">
        <f t="shared" si="17"/>
        <v>0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427064000</v>
      </c>
      <c r="C64" s="55">
        <f t="shared" si="30"/>
        <v>-2095000</v>
      </c>
      <c r="D64" s="55">
        <f t="shared" si="30"/>
        <v>0</v>
      </c>
      <c r="E64" s="55">
        <f t="shared" si="30"/>
        <v>424969000</v>
      </c>
      <c r="F64" s="56">
        <f t="shared" si="30"/>
        <v>427064000</v>
      </c>
      <c r="G64" s="57">
        <f t="shared" si="30"/>
        <v>283351000</v>
      </c>
      <c r="H64" s="56">
        <f t="shared" si="30"/>
        <v>57289000</v>
      </c>
      <c r="I64" s="57">
        <f t="shared" si="30"/>
        <v>37876278</v>
      </c>
      <c r="J64" s="56">
        <f t="shared" si="30"/>
        <v>117686000</v>
      </c>
      <c r="K64" s="57">
        <f t="shared" si="30"/>
        <v>88763053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174975000</v>
      </c>
      <c r="Q64" s="57">
        <f t="shared" si="30"/>
        <v>126639331</v>
      </c>
      <c r="R64" s="38">
        <f t="shared" si="14"/>
        <v>105.42512524219309</v>
      </c>
      <c r="S64" s="39">
        <f t="shared" si="15"/>
        <v>134.349988137694</v>
      </c>
      <c r="T64" s="38">
        <f t="shared" si="16"/>
        <v>41.173591485496594</v>
      </c>
      <c r="U64" s="39">
        <f t="shared" si="17"/>
        <v>29.799663269556131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109</v>
      </c>
    </row>
    <row r="67" spans="1:23" x14ac:dyDescent="0.2">
      <c r="A67" s="4"/>
    </row>
    <row r="68" spans="1:23" x14ac:dyDescent="0.2">
      <c r="A68" s="4" t="s">
        <v>110</v>
      </c>
    </row>
    <row r="69" spans="1:23" x14ac:dyDescent="0.2">
      <c r="A69" s="4" t="s">
        <v>111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112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</row>
    <row r="75" spans="1:23" x14ac:dyDescent="0.2">
      <c r="A75" s="5" t="s">
        <v>115</v>
      </c>
      <c r="G75" s="5" t="s">
        <v>116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117</v>
      </c>
      <c r="G77" s="5" t="s">
        <v>117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103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643669000</v>
      </c>
      <c r="C8" s="40">
        <f t="shared" si="0"/>
        <v>-1618000</v>
      </c>
      <c r="D8" s="40">
        <f t="shared" si="0"/>
        <v>0</v>
      </c>
      <c r="E8" s="40">
        <f t="shared" si="0"/>
        <v>642051000</v>
      </c>
      <c r="F8" s="41">
        <f t="shared" si="0"/>
        <v>643669000</v>
      </c>
      <c r="G8" s="42">
        <f t="shared" si="0"/>
        <v>428080000</v>
      </c>
      <c r="H8" s="41">
        <f t="shared" si="0"/>
        <v>130540000</v>
      </c>
      <c r="I8" s="42">
        <f t="shared" si="0"/>
        <v>98720139</v>
      </c>
      <c r="J8" s="41">
        <f t="shared" si="0"/>
        <v>154830000</v>
      </c>
      <c r="K8" s="42">
        <f t="shared" si="0"/>
        <v>92544512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285370000</v>
      </c>
      <c r="Q8" s="42">
        <f t="shared" si="0"/>
        <v>191264651</v>
      </c>
      <c r="R8" s="16">
        <f>IF(($H8       =0),0,((($J8       -$H8       )/$H8       )*100))</f>
        <v>18.607323425769877</v>
      </c>
      <c r="S8" s="17">
        <f>IF(($I8       =0),0,((($K8       -$I8       )/$I8       )*100))</f>
        <v>-6.2556911513262756</v>
      </c>
      <c r="T8" s="16">
        <f>IF(($E8       =0),0,(($P8       /$E8       )*100))</f>
        <v>44.446624956584444</v>
      </c>
      <c r="U8" s="18">
        <f>IF(($E8       =0),0,(($Q8       /$E8       )*100))</f>
        <v>29.789635247044238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635097000</v>
      </c>
      <c r="C9" s="43">
        <f t="shared" si="2"/>
        <v>-1618000</v>
      </c>
      <c r="D9" s="43">
        <f t="shared" si="2"/>
        <v>0</v>
      </c>
      <c r="E9" s="43">
        <f t="shared" si="2"/>
        <v>633479000</v>
      </c>
      <c r="F9" s="44">
        <f t="shared" si="2"/>
        <v>635097000</v>
      </c>
      <c r="G9" s="45">
        <f t="shared" si="2"/>
        <v>421979000</v>
      </c>
      <c r="H9" s="44">
        <f t="shared" si="2"/>
        <v>129905000</v>
      </c>
      <c r="I9" s="45">
        <f t="shared" si="2"/>
        <v>98558366</v>
      </c>
      <c r="J9" s="44">
        <f t="shared" si="2"/>
        <v>154326000</v>
      </c>
      <c r="K9" s="45">
        <f t="shared" si="2"/>
        <v>91925952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284231000</v>
      </c>
      <c r="Q9" s="45">
        <f t="shared" si="2"/>
        <v>190484318</v>
      </c>
      <c r="R9" s="20">
        <f>IF(($H9       =0),0,((($J9       -$H9       )/$H9       )*100))</f>
        <v>18.799122435626035</v>
      </c>
      <c r="S9" s="21">
        <f>IF(($I9       =0),0,((($K9       -$I9       )/$I9       )*100))</f>
        <v>-6.7294277179879387</v>
      </c>
      <c r="T9" s="20">
        <f>IF(($E9       =0),0,(($P9       /$E9       )*100))</f>
        <v>44.868259247741442</v>
      </c>
      <c r="U9" s="22">
        <f>IF(($E9       =0),0,(($Q9       /$E9       )*100))</f>
        <v>30.069555265446841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>
        <v>275611000</v>
      </c>
      <c r="C10" s="46">
        <v>-1618000</v>
      </c>
      <c r="D10" s="46"/>
      <c r="E10" s="46">
        <f t="shared" ref="E10:E41" si="4">$B10      +$C10      +$D10</f>
        <v>273993000</v>
      </c>
      <c r="F10" s="47">
        <v>275611000</v>
      </c>
      <c r="G10" s="48">
        <v>212407000</v>
      </c>
      <c r="H10" s="47">
        <v>57844000</v>
      </c>
      <c r="I10" s="48">
        <v>34486421</v>
      </c>
      <c r="J10" s="47">
        <v>77438000</v>
      </c>
      <c r="K10" s="48">
        <v>52421834</v>
      </c>
      <c r="L10" s="47"/>
      <c r="M10" s="48"/>
      <c r="N10" s="47"/>
      <c r="O10" s="48"/>
      <c r="P10" s="47">
        <f t="shared" ref="P10:P41" si="5">$H10      +$J10      +$L10      +$N10</f>
        <v>135282000</v>
      </c>
      <c r="Q10" s="48">
        <f t="shared" ref="Q10:Q41" si="6">$I10      +$K10      +$M10      +$O10</f>
        <v>86908255</v>
      </c>
      <c r="R10" s="24">
        <f t="shared" ref="R10:R41" si="7">IF(($H10      =0),0,((($J10      -$H10      )/$H10      )*100))</f>
        <v>33.873867644008023</v>
      </c>
      <c r="S10" s="25">
        <f t="shared" ref="S10:S41" si="8">IF(($I10      =0),0,((($K10      -$I10      )/$I10      )*100))</f>
        <v>52.007174070049189</v>
      </c>
      <c r="T10" s="24">
        <f t="shared" ref="T10:T41" si="9">IF(($E10      =0),0,(($P10      /$E10      )*100))</f>
        <v>49.374254086783239</v>
      </c>
      <c r="U10" s="26">
        <f t="shared" ref="U10:U41" si="10">IF(($E10      =0),0,(($Q10      /$E10      )*100))</f>
        <v>31.719151584164557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>
        <v>254763000</v>
      </c>
      <c r="C12" s="46"/>
      <c r="D12" s="46"/>
      <c r="E12" s="46">
        <f t="shared" si="4"/>
        <v>254763000</v>
      </c>
      <c r="F12" s="47">
        <v>254763000</v>
      </c>
      <c r="G12" s="48">
        <v>137572000</v>
      </c>
      <c r="H12" s="47">
        <v>54691000</v>
      </c>
      <c r="I12" s="48">
        <v>51354125</v>
      </c>
      <c r="J12" s="47">
        <v>66586000</v>
      </c>
      <c r="K12" s="48">
        <v>30831696</v>
      </c>
      <c r="L12" s="47"/>
      <c r="M12" s="48"/>
      <c r="N12" s="47"/>
      <c r="O12" s="48"/>
      <c r="P12" s="47">
        <f t="shared" si="5"/>
        <v>121277000</v>
      </c>
      <c r="Q12" s="48">
        <f t="shared" si="6"/>
        <v>82185821</v>
      </c>
      <c r="R12" s="24">
        <f t="shared" si="7"/>
        <v>21.74946517708581</v>
      </c>
      <c r="S12" s="25">
        <f t="shared" si="8"/>
        <v>-39.962571653202147</v>
      </c>
      <c r="T12" s="24">
        <f t="shared" si="9"/>
        <v>47.603851422694824</v>
      </c>
      <c r="U12" s="26">
        <f t="shared" si="10"/>
        <v>32.259716285331855</v>
      </c>
      <c r="V12" s="47"/>
      <c r="W12" s="48"/>
    </row>
    <row r="13" spans="1:23" x14ac:dyDescent="0.2">
      <c r="A13" s="23" t="s">
        <v>40</v>
      </c>
      <c r="B13" s="46">
        <v>22223000</v>
      </c>
      <c r="C13" s="46"/>
      <c r="D13" s="46"/>
      <c r="E13" s="46">
        <f t="shared" si="4"/>
        <v>22223000</v>
      </c>
      <c r="F13" s="47">
        <v>22223000</v>
      </c>
      <c r="G13" s="48">
        <v>19500000</v>
      </c>
      <c r="H13" s="47">
        <v>5273000</v>
      </c>
      <c r="I13" s="48"/>
      <c r="J13" s="47">
        <v>2364000</v>
      </c>
      <c r="K13" s="48">
        <v>4209531</v>
      </c>
      <c r="L13" s="47"/>
      <c r="M13" s="48"/>
      <c r="N13" s="47"/>
      <c r="O13" s="48"/>
      <c r="P13" s="47">
        <f t="shared" si="5"/>
        <v>7637000</v>
      </c>
      <c r="Q13" s="48">
        <f t="shared" si="6"/>
        <v>4209531</v>
      </c>
      <c r="R13" s="24">
        <f t="shared" si="7"/>
        <v>-55.167836146406223</v>
      </c>
      <c r="S13" s="25">
        <f t="shared" si="8"/>
        <v>0</v>
      </c>
      <c r="T13" s="24">
        <f t="shared" si="9"/>
        <v>34.36529721459749</v>
      </c>
      <c r="U13" s="26">
        <f t="shared" si="10"/>
        <v>18.942226522071728</v>
      </c>
      <c r="V13" s="47"/>
      <c r="W13" s="48"/>
    </row>
    <row r="14" spans="1:23" x14ac:dyDescent="0.2">
      <c r="A14" s="23" t="s">
        <v>41</v>
      </c>
      <c r="B14" s="46">
        <v>12500000</v>
      </c>
      <c r="C14" s="46"/>
      <c r="D14" s="46"/>
      <c r="E14" s="46">
        <f t="shared" si="4"/>
        <v>12500000</v>
      </c>
      <c r="F14" s="47">
        <v>12500000</v>
      </c>
      <c r="G14" s="48">
        <v>7500000</v>
      </c>
      <c r="H14" s="47">
        <v>2500000</v>
      </c>
      <c r="I14" s="48">
        <v>3120360</v>
      </c>
      <c r="J14" s="47"/>
      <c r="K14" s="48">
        <v>2058843</v>
      </c>
      <c r="L14" s="47"/>
      <c r="M14" s="48"/>
      <c r="N14" s="47"/>
      <c r="O14" s="48"/>
      <c r="P14" s="47">
        <f t="shared" si="5"/>
        <v>2500000</v>
      </c>
      <c r="Q14" s="48">
        <f t="shared" si="6"/>
        <v>5179203</v>
      </c>
      <c r="R14" s="24">
        <f t="shared" si="7"/>
        <v>-100</v>
      </c>
      <c r="S14" s="25">
        <f t="shared" si="8"/>
        <v>-34.019055493596895</v>
      </c>
      <c r="T14" s="24">
        <f t="shared" si="9"/>
        <v>20</v>
      </c>
      <c r="U14" s="26">
        <f t="shared" si="10"/>
        <v>41.433624000000002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>
        <v>70000000</v>
      </c>
      <c r="C23" s="46"/>
      <c r="D23" s="46"/>
      <c r="E23" s="46">
        <f t="shared" si="4"/>
        <v>70000000</v>
      </c>
      <c r="F23" s="47">
        <v>70000000</v>
      </c>
      <c r="G23" s="48">
        <v>45000000</v>
      </c>
      <c r="H23" s="47">
        <v>9597000</v>
      </c>
      <c r="I23" s="48">
        <v>9597460</v>
      </c>
      <c r="J23" s="47">
        <v>7938000</v>
      </c>
      <c r="K23" s="48">
        <v>2404048</v>
      </c>
      <c r="L23" s="47"/>
      <c r="M23" s="48"/>
      <c r="N23" s="47"/>
      <c r="O23" s="48"/>
      <c r="P23" s="47">
        <f t="shared" si="5"/>
        <v>17535000</v>
      </c>
      <c r="Q23" s="48">
        <f t="shared" si="6"/>
        <v>12001508</v>
      </c>
      <c r="R23" s="24">
        <f t="shared" si="7"/>
        <v>-17.286652078774615</v>
      </c>
      <c r="S23" s="25">
        <f t="shared" si="8"/>
        <v>-74.951205839878469</v>
      </c>
      <c r="T23" s="24">
        <f t="shared" si="9"/>
        <v>25.05</v>
      </c>
      <c r="U23" s="26">
        <f t="shared" si="10"/>
        <v>17.145011428571426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/>
      <c r="C26" s="46"/>
      <c r="D26" s="46"/>
      <c r="E26" s="46">
        <f t="shared" si="4"/>
        <v>0</v>
      </c>
      <c r="F26" s="47"/>
      <c r="G26" s="48"/>
      <c r="H26" s="47"/>
      <c r="I26" s="48"/>
      <c r="J26" s="47"/>
      <c r="K26" s="48"/>
      <c r="L26" s="47"/>
      <c r="M26" s="48"/>
      <c r="N26" s="47"/>
      <c r="O26" s="48"/>
      <c r="P26" s="47">
        <f t="shared" si="5"/>
        <v>0</v>
      </c>
      <c r="Q26" s="48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8572000</v>
      </c>
      <c r="C27" s="43">
        <f t="shared" si="11"/>
        <v>0</v>
      </c>
      <c r="D27" s="43">
        <f t="shared" si="11"/>
        <v>0</v>
      </c>
      <c r="E27" s="43">
        <f t="shared" si="11"/>
        <v>8572000</v>
      </c>
      <c r="F27" s="44">
        <f t="shared" si="11"/>
        <v>8572000</v>
      </c>
      <c r="G27" s="45">
        <f t="shared" si="11"/>
        <v>6101000</v>
      </c>
      <c r="H27" s="44">
        <f t="shared" si="11"/>
        <v>635000</v>
      </c>
      <c r="I27" s="45">
        <f t="shared" si="11"/>
        <v>161773</v>
      </c>
      <c r="J27" s="44">
        <f t="shared" si="11"/>
        <v>504000</v>
      </c>
      <c r="K27" s="45">
        <f t="shared" si="11"/>
        <v>618560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1139000</v>
      </c>
      <c r="Q27" s="45">
        <f t="shared" si="11"/>
        <v>780333</v>
      </c>
      <c r="R27" s="20">
        <f t="shared" si="7"/>
        <v>-20.629921259842522</v>
      </c>
      <c r="S27" s="21">
        <f t="shared" si="8"/>
        <v>282.36294066376956</v>
      </c>
      <c r="T27" s="20">
        <f t="shared" si="9"/>
        <v>13.287447503499767</v>
      </c>
      <c r="U27" s="22">
        <f t="shared" si="10"/>
        <v>9.1032781147923476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/>
      <c r="C29" s="46"/>
      <c r="D29" s="46"/>
      <c r="E29" s="46">
        <f t="shared" si="4"/>
        <v>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1800000</v>
      </c>
      <c r="C30" s="46"/>
      <c r="D30" s="46"/>
      <c r="E30" s="46">
        <f t="shared" si="4"/>
        <v>1800000</v>
      </c>
      <c r="F30" s="47">
        <v>1800000</v>
      </c>
      <c r="G30" s="48">
        <v>1800000</v>
      </c>
      <c r="H30" s="47">
        <v>242000</v>
      </c>
      <c r="I30" s="48">
        <v>161773</v>
      </c>
      <c r="J30" s="47">
        <v>80000</v>
      </c>
      <c r="K30" s="48">
        <v>194217</v>
      </c>
      <c r="L30" s="47"/>
      <c r="M30" s="48"/>
      <c r="N30" s="47"/>
      <c r="O30" s="48"/>
      <c r="P30" s="47">
        <f t="shared" si="5"/>
        <v>322000</v>
      </c>
      <c r="Q30" s="48">
        <f t="shared" si="6"/>
        <v>355990</v>
      </c>
      <c r="R30" s="24">
        <f t="shared" si="7"/>
        <v>-66.942148760330582</v>
      </c>
      <c r="S30" s="25">
        <f t="shared" si="8"/>
        <v>20.055262621080157</v>
      </c>
      <c r="T30" s="24">
        <f t="shared" si="9"/>
        <v>17.888888888888886</v>
      </c>
      <c r="U30" s="26">
        <f t="shared" si="10"/>
        <v>19.777222222222221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1572000</v>
      </c>
      <c r="C32" s="46"/>
      <c r="D32" s="46"/>
      <c r="E32" s="46">
        <f t="shared" si="4"/>
        <v>1572000</v>
      </c>
      <c r="F32" s="47">
        <v>1572000</v>
      </c>
      <c r="G32" s="48">
        <v>1101000</v>
      </c>
      <c r="H32" s="47">
        <v>393000</v>
      </c>
      <c r="I32" s="48"/>
      <c r="J32" s="47">
        <v>424000</v>
      </c>
      <c r="K32" s="48">
        <v>424343</v>
      </c>
      <c r="L32" s="47"/>
      <c r="M32" s="48"/>
      <c r="N32" s="47"/>
      <c r="O32" s="48"/>
      <c r="P32" s="47">
        <f t="shared" si="5"/>
        <v>817000</v>
      </c>
      <c r="Q32" s="48">
        <f t="shared" si="6"/>
        <v>424343</v>
      </c>
      <c r="R32" s="24">
        <f t="shared" si="7"/>
        <v>7.888040712468193</v>
      </c>
      <c r="S32" s="25">
        <f t="shared" si="8"/>
        <v>0</v>
      </c>
      <c r="T32" s="24">
        <f t="shared" si="9"/>
        <v>51.972010178117046</v>
      </c>
      <c r="U32" s="26">
        <f t="shared" si="10"/>
        <v>26.993829516539442</v>
      </c>
      <c r="V32" s="47"/>
      <c r="W32" s="48"/>
    </row>
    <row r="33" spans="1:23" x14ac:dyDescent="0.2">
      <c r="A33" s="23" t="s">
        <v>60</v>
      </c>
      <c r="B33" s="46"/>
      <c r="C33" s="46"/>
      <c r="D33" s="46"/>
      <c r="E33" s="46">
        <f t="shared" si="4"/>
        <v>0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>
        <f t="shared" si="5"/>
        <v>0</v>
      </c>
      <c r="Q33" s="48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>
        <v>5200000</v>
      </c>
      <c r="C35" s="46"/>
      <c r="D35" s="46"/>
      <c r="E35" s="46">
        <f t="shared" si="4"/>
        <v>5200000</v>
      </c>
      <c r="F35" s="47">
        <v>5200000</v>
      </c>
      <c r="G35" s="48">
        <v>3200000</v>
      </c>
      <c r="H35" s="47"/>
      <c r="I35" s="48"/>
      <c r="J35" s="47"/>
      <c r="K35" s="48"/>
      <c r="L35" s="47"/>
      <c r="M35" s="48"/>
      <c r="N35" s="47"/>
      <c r="O35" s="48"/>
      <c r="P35" s="47">
        <f t="shared" si="5"/>
        <v>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28049000</v>
      </c>
      <c r="C42" s="52">
        <f t="shared" si="13"/>
        <v>0</v>
      </c>
      <c r="D42" s="52">
        <f t="shared" si="13"/>
        <v>0</v>
      </c>
      <c r="E42" s="52">
        <f t="shared" si="13"/>
        <v>28049000</v>
      </c>
      <c r="F42" s="53">
        <f t="shared" si="13"/>
        <v>28049000</v>
      </c>
      <c r="G42" s="54">
        <f t="shared" si="13"/>
        <v>0</v>
      </c>
      <c r="H42" s="53">
        <f t="shared" si="13"/>
        <v>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0</v>
      </c>
      <c r="Q42" s="54">
        <f t="shared" si="13"/>
        <v>0</v>
      </c>
      <c r="R42" s="33">
        <f t="shared" ref="R42:R64" si="14">IF(($H42      =0),0,((($J42      -$H42      )/$H42      )*100))</f>
        <v>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0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28049000</v>
      </c>
      <c r="C43" s="43">
        <f t="shared" si="19"/>
        <v>0</v>
      </c>
      <c r="D43" s="43">
        <f t="shared" si="19"/>
        <v>0</v>
      </c>
      <c r="E43" s="43">
        <f t="shared" si="19"/>
        <v>28049000</v>
      </c>
      <c r="F43" s="44">
        <f t="shared" si="19"/>
        <v>28049000</v>
      </c>
      <c r="G43" s="45">
        <f t="shared" si="19"/>
        <v>0</v>
      </c>
      <c r="H43" s="44">
        <f t="shared" si="19"/>
        <v>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3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28049000</v>
      </c>
      <c r="C45" s="46"/>
      <c r="D45" s="46"/>
      <c r="E45" s="46">
        <f t="shared" si="21"/>
        <v>28049000</v>
      </c>
      <c r="F45" s="47">
        <v>28049000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/>
      <c r="C46" s="46"/>
      <c r="D46" s="46"/>
      <c r="E46" s="46">
        <f t="shared" si="21"/>
        <v>0</v>
      </c>
      <c r="F46" s="47"/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0</v>
      </c>
      <c r="C55" s="43">
        <f t="shared" si="24"/>
        <v>0</v>
      </c>
      <c r="D55" s="43">
        <f t="shared" si="24"/>
        <v>0</v>
      </c>
      <c r="E55" s="43">
        <f t="shared" si="24"/>
        <v>0</v>
      </c>
      <c r="F55" s="44">
        <f t="shared" si="24"/>
        <v>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671718000</v>
      </c>
      <c r="C60" s="43">
        <f t="shared" si="26"/>
        <v>-1618000</v>
      </c>
      <c r="D60" s="43">
        <f t="shared" si="26"/>
        <v>0</v>
      </c>
      <c r="E60" s="43">
        <f t="shared" si="26"/>
        <v>670100000</v>
      </c>
      <c r="F60" s="44">
        <f t="shared" si="26"/>
        <v>671718000</v>
      </c>
      <c r="G60" s="45">
        <f t="shared" si="26"/>
        <v>428080000</v>
      </c>
      <c r="H60" s="44">
        <f t="shared" si="26"/>
        <v>130540000</v>
      </c>
      <c r="I60" s="45">
        <f t="shared" si="26"/>
        <v>98720139</v>
      </c>
      <c r="J60" s="44">
        <f t="shared" si="26"/>
        <v>154830000</v>
      </c>
      <c r="K60" s="45">
        <f t="shared" si="26"/>
        <v>92544512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285370000</v>
      </c>
      <c r="Q60" s="45">
        <f t="shared" si="26"/>
        <v>191264651</v>
      </c>
      <c r="R60" s="20">
        <f t="shared" si="14"/>
        <v>18.607323425769877</v>
      </c>
      <c r="S60" s="21">
        <f t="shared" si="15"/>
        <v>-6.2556911513262756</v>
      </c>
      <c r="T60" s="20">
        <f t="shared" si="16"/>
        <v>42.586181166990002</v>
      </c>
      <c r="U60" s="22">
        <f t="shared" si="17"/>
        <v>28.54270273093568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0</v>
      </c>
      <c r="C61" s="43">
        <f t="shared" si="28"/>
        <v>0</v>
      </c>
      <c r="D61" s="43">
        <f t="shared" si="28"/>
        <v>0</v>
      </c>
      <c r="E61" s="43">
        <f t="shared" si="28"/>
        <v>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0</v>
      </c>
      <c r="J61" s="44">
        <f t="shared" si="28"/>
        <v>0</v>
      </c>
      <c r="K61" s="45">
        <f t="shared" si="28"/>
        <v>0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0</v>
      </c>
      <c r="R61" s="20">
        <f t="shared" si="14"/>
        <v>0</v>
      </c>
      <c r="S61" s="21">
        <f t="shared" si="15"/>
        <v>0</v>
      </c>
      <c r="T61" s="20">
        <f t="shared" si="16"/>
        <v>0</v>
      </c>
      <c r="U61" s="22">
        <f t="shared" si="17"/>
        <v>0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/>
      <c r="C62" s="49"/>
      <c r="D62" s="49"/>
      <c r="E62" s="49">
        <f t="shared" si="21"/>
        <v>0</v>
      </c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>
        <f t="shared" si="22"/>
        <v>0</v>
      </c>
      <c r="Q62" s="51">
        <f t="shared" si="23"/>
        <v>0</v>
      </c>
      <c r="R62" s="28">
        <f t="shared" si="14"/>
        <v>0</v>
      </c>
      <c r="S62" s="29">
        <f t="shared" si="15"/>
        <v>0</v>
      </c>
      <c r="T62" s="28">
        <f t="shared" si="16"/>
        <v>0</v>
      </c>
      <c r="U62" s="30">
        <f t="shared" si="17"/>
        <v>0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671718000</v>
      </c>
      <c r="C64" s="55">
        <f t="shared" si="30"/>
        <v>-1618000</v>
      </c>
      <c r="D64" s="55">
        <f t="shared" si="30"/>
        <v>0</v>
      </c>
      <c r="E64" s="55">
        <f t="shared" si="30"/>
        <v>670100000</v>
      </c>
      <c r="F64" s="56">
        <f t="shared" si="30"/>
        <v>671718000</v>
      </c>
      <c r="G64" s="57">
        <f t="shared" si="30"/>
        <v>428080000</v>
      </c>
      <c r="H64" s="56">
        <f t="shared" si="30"/>
        <v>130540000</v>
      </c>
      <c r="I64" s="57">
        <f t="shared" si="30"/>
        <v>98720139</v>
      </c>
      <c r="J64" s="56">
        <f t="shared" si="30"/>
        <v>154830000</v>
      </c>
      <c r="K64" s="57">
        <f t="shared" si="30"/>
        <v>92544512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285370000</v>
      </c>
      <c r="Q64" s="57">
        <f t="shared" si="30"/>
        <v>191264651</v>
      </c>
      <c r="R64" s="38">
        <f t="shared" si="14"/>
        <v>18.607323425769877</v>
      </c>
      <c r="S64" s="39">
        <f t="shared" si="15"/>
        <v>-6.2556911513262756</v>
      </c>
      <c r="T64" s="38">
        <f t="shared" si="16"/>
        <v>42.586181166990002</v>
      </c>
      <c r="U64" s="39">
        <f t="shared" si="17"/>
        <v>28.54270273093568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109</v>
      </c>
    </row>
    <row r="67" spans="1:23" x14ac:dyDescent="0.2">
      <c r="A67" s="4"/>
    </row>
    <row r="68" spans="1:23" x14ac:dyDescent="0.2">
      <c r="A68" s="4" t="s">
        <v>110</v>
      </c>
    </row>
    <row r="69" spans="1:23" x14ac:dyDescent="0.2">
      <c r="A69" s="4" t="s">
        <v>111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112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</row>
    <row r="75" spans="1:23" x14ac:dyDescent="0.2">
      <c r="A75" s="5" t="s">
        <v>115</v>
      </c>
      <c r="G75" s="5" t="s">
        <v>116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117</v>
      </c>
      <c r="G77" s="5" t="s">
        <v>117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104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201445000</v>
      </c>
      <c r="C8" s="40">
        <f t="shared" si="0"/>
        <v>-138000</v>
      </c>
      <c r="D8" s="40">
        <f t="shared" si="0"/>
        <v>0</v>
      </c>
      <c r="E8" s="40">
        <f t="shared" si="0"/>
        <v>201307000</v>
      </c>
      <c r="F8" s="41">
        <f t="shared" si="0"/>
        <v>201445000</v>
      </c>
      <c r="G8" s="42">
        <f t="shared" si="0"/>
        <v>147384000</v>
      </c>
      <c r="H8" s="41">
        <f t="shared" si="0"/>
        <v>37716000</v>
      </c>
      <c r="I8" s="42">
        <f t="shared" si="0"/>
        <v>18667841</v>
      </c>
      <c r="J8" s="41">
        <f t="shared" si="0"/>
        <v>44158000</v>
      </c>
      <c r="K8" s="42">
        <f t="shared" si="0"/>
        <v>44312824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81874000</v>
      </c>
      <c r="Q8" s="42">
        <f t="shared" si="0"/>
        <v>62980665</v>
      </c>
      <c r="R8" s="16">
        <f>IF(($H8       =0),0,((($J8       -$H8       )/$H8       )*100))</f>
        <v>17.08028422950472</v>
      </c>
      <c r="S8" s="17">
        <f>IF(($I8       =0),0,((($K8       -$I8       )/$I8       )*100))</f>
        <v>137.37519512834933</v>
      </c>
      <c r="T8" s="16">
        <f>IF(($E8       =0),0,(($P8       /$E8       )*100))</f>
        <v>40.671213618999836</v>
      </c>
      <c r="U8" s="18">
        <f>IF(($E8       =0),0,(($Q8       /$E8       )*100))</f>
        <v>31.285879278912311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191890000</v>
      </c>
      <c r="C9" s="43">
        <f t="shared" si="2"/>
        <v>-138000</v>
      </c>
      <c r="D9" s="43">
        <f t="shared" si="2"/>
        <v>0</v>
      </c>
      <c r="E9" s="43">
        <f t="shared" si="2"/>
        <v>191752000</v>
      </c>
      <c r="F9" s="44">
        <f t="shared" si="2"/>
        <v>191890000</v>
      </c>
      <c r="G9" s="45">
        <f t="shared" si="2"/>
        <v>140296000</v>
      </c>
      <c r="H9" s="44">
        <f t="shared" si="2"/>
        <v>37373000</v>
      </c>
      <c r="I9" s="45">
        <f t="shared" si="2"/>
        <v>18480507</v>
      </c>
      <c r="J9" s="44">
        <f t="shared" si="2"/>
        <v>40809000</v>
      </c>
      <c r="K9" s="45">
        <f t="shared" si="2"/>
        <v>42722475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78182000</v>
      </c>
      <c r="Q9" s="45">
        <f t="shared" si="2"/>
        <v>61202982</v>
      </c>
      <c r="R9" s="20">
        <f>IF(($H9       =0),0,((($J9       -$H9       )/$H9       )*100))</f>
        <v>9.1938030128702533</v>
      </c>
      <c r="S9" s="21">
        <f>IF(($I9       =0),0,((($K9       -$I9       )/$I9       )*100))</f>
        <v>131.17588170064815</v>
      </c>
      <c r="T9" s="20">
        <f>IF(($E9       =0),0,(($P9       /$E9       )*100))</f>
        <v>40.772456089115103</v>
      </c>
      <c r="U9" s="22">
        <f>IF(($E9       =0),0,(($Q9       /$E9       )*100))</f>
        <v>31.917780257833034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>
        <v>112804000</v>
      </c>
      <c r="C10" s="46">
        <v>-138000</v>
      </c>
      <c r="D10" s="46"/>
      <c r="E10" s="46">
        <f t="shared" ref="E10:E41" si="4">$B10      +$C10      +$D10</f>
        <v>112666000</v>
      </c>
      <c r="F10" s="47">
        <v>112804000</v>
      </c>
      <c r="G10" s="48">
        <v>92804000</v>
      </c>
      <c r="H10" s="47">
        <v>24362000</v>
      </c>
      <c r="I10" s="48">
        <v>12072134</v>
      </c>
      <c r="J10" s="47">
        <v>28204000</v>
      </c>
      <c r="K10" s="48">
        <v>31335486</v>
      </c>
      <c r="L10" s="47"/>
      <c r="M10" s="48"/>
      <c r="N10" s="47"/>
      <c r="O10" s="48"/>
      <c r="P10" s="47">
        <f t="shared" ref="P10:P41" si="5">$H10      +$J10      +$L10      +$N10</f>
        <v>52566000</v>
      </c>
      <c r="Q10" s="48">
        <f t="shared" ref="Q10:Q41" si="6">$I10      +$K10      +$M10      +$O10</f>
        <v>43407620</v>
      </c>
      <c r="R10" s="24">
        <f t="shared" ref="R10:R41" si="7">IF(($H10      =0),0,((($J10      -$H10      )/$H10      )*100))</f>
        <v>15.770462195222068</v>
      </c>
      <c r="S10" s="25">
        <f t="shared" ref="S10:S41" si="8">IF(($I10      =0),0,((($K10      -$I10      )/$I10      )*100))</f>
        <v>159.5687390481252</v>
      </c>
      <c r="T10" s="24">
        <f t="shared" ref="T10:T41" si="9">IF(($E10      =0),0,(($P10      /$E10      )*100))</f>
        <v>46.65648909165143</v>
      </c>
      <c r="U10" s="26">
        <f t="shared" ref="U10:U41" si="10">IF(($E10      =0),0,(($Q10      /$E10      )*100))</f>
        <v>38.52770134734525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/>
      <c r="C12" s="46"/>
      <c r="D12" s="46"/>
      <c r="E12" s="46">
        <f t="shared" si="4"/>
        <v>0</v>
      </c>
      <c r="F12" s="47"/>
      <c r="G12" s="48"/>
      <c r="H12" s="47"/>
      <c r="I12" s="48"/>
      <c r="J12" s="47"/>
      <c r="K12" s="48"/>
      <c r="L12" s="47"/>
      <c r="M12" s="48"/>
      <c r="N12" s="47"/>
      <c r="O12" s="48"/>
      <c r="P12" s="47">
        <f t="shared" si="5"/>
        <v>0</v>
      </c>
      <c r="Q12" s="48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7"/>
      <c r="W12" s="48"/>
    </row>
    <row r="13" spans="1:23" x14ac:dyDescent="0.2">
      <c r="A13" s="23" t="s">
        <v>40</v>
      </c>
      <c r="B13" s="46">
        <v>2924000</v>
      </c>
      <c r="C13" s="46"/>
      <c r="D13" s="46"/>
      <c r="E13" s="46">
        <f t="shared" si="4"/>
        <v>2924000</v>
      </c>
      <c r="F13" s="47">
        <v>2924000</v>
      </c>
      <c r="G13" s="48">
        <v>2000000</v>
      </c>
      <c r="H13" s="47">
        <v>600000</v>
      </c>
      <c r="I13" s="48"/>
      <c r="J13" s="47">
        <v>1400000</v>
      </c>
      <c r="K13" s="48">
        <v>639073</v>
      </c>
      <c r="L13" s="47"/>
      <c r="M13" s="48"/>
      <c r="N13" s="47"/>
      <c r="O13" s="48"/>
      <c r="P13" s="47">
        <f t="shared" si="5"/>
        <v>2000000</v>
      </c>
      <c r="Q13" s="48">
        <f t="shared" si="6"/>
        <v>639073</v>
      </c>
      <c r="R13" s="24">
        <f t="shared" si="7"/>
        <v>133.33333333333331</v>
      </c>
      <c r="S13" s="25">
        <f t="shared" si="8"/>
        <v>0</v>
      </c>
      <c r="T13" s="24">
        <f t="shared" si="9"/>
        <v>68.399452804377574</v>
      </c>
      <c r="U13" s="26">
        <f t="shared" si="10"/>
        <v>21.856121751025992</v>
      </c>
      <c r="V13" s="47"/>
      <c r="W13" s="48"/>
    </row>
    <row r="14" spans="1:23" x14ac:dyDescent="0.2">
      <c r="A14" s="23" t="s">
        <v>41</v>
      </c>
      <c r="B14" s="46">
        <v>26162000</v>
      </c>
      <c r="C14" s="46"/>
      <c r="D14" s="46"/>
      <c r="E14" s="46">
        <f t="shared" si="4"/>
        <v>26162000</v>
      </c>
      <c r="F14" s="47">
        <v>26162000</v>
      </c>
      <c r="G14" s="48">
        <v>10492000</v>
      </c>
      <c r="H14" s="47">
        <v>6764000</v>
      </c>
      <c r="I14" s="48">
        <v>6408373</v>
      </c>
      <c r="J14" s="47">
        <v>1217000</v>
      </c>
      <c r="K14" s="48">
        <v>356284</v>
      </c>
      <c r="L14" s="47"/>
      <c r="M14" s="48"/>
      <c r="N14" s="47"/>
      <c r="O14" s="48"/>
      <c r="P14" s="47">
        <f t="shared" si="5"/>
        <v>7981000</v>
      </c>
      <c r="Q14" s="48">
        <f t="shared" si="6"/>
        <v>6764657</v>
      </c>
      <c r="R14" s="24">
        <f t="shared" si="7"/>
        <v>-82.007687758722653</v>
      </c>
      <c r="S14" s="25">
        <f t="shared" si="8"/>
        <v>-94.440336104031402</v>
      </c>
      <c r="T14" s="24">
        <f t="shared" si="9"/>
        <v>30.506077517009405</v>
      </c>
      <c r="U14" s="26">
        <f t="shared" si="10"/>
        <v>25.856803761180338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>
        <v>50000000</v>
      </c>
      <c r="C23" s="46"/>
      <c r="D23" s="46"/>
      <c r="E23" s="46">
        <f t="shared" si="4"/>
        <v>50000000</v>
      </c>
      <c r="F23" s="47">
        <v>50000000</v>
      </c>
      <c r="G23" s="48">
        <v>35000000</v>
      </c>
      <c r="H23" s="47">
        <v>5647000</v>
      </c>
      <c r="I23" s="48"/>
      <c r="J23" s="47">
        <v>9988000</v>
      </c>
      <c r="K23" s="48">
        <v>10391632</v>
      </c>
      <c r="L23" s="47"/>
      <c r="M23" s="48"/>
      <c r="N23" s="47"/>
      <c r="O23" s="48"/>
      <c r="P23" s="47">
        <f t="shared" si="5"/>
        <v>15635000</v>
      </c>
      <c r="Q23" s="48">
        <f t="shared" si="6"/>
        <v>10391632</v>
      </c>
      <c r="R23" s="24">
        <f t="shared" si="7"/>
        <v>76.872675757039133</v>
      </c>
      <c r="S23" s="25">
        <f t="shared" si="8"/>
        <v>0</v>
      </c>
      <c r="T23" s="24">
        <f t="shared" si="9"/>
        <v>31.269999999999996</v>
      </c>
      <c r="U23" s="26">
        <f t="shared" si="10"/>
        <v>20.783264000000003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/>
      <c r="C26" s="46"/>
      <c r="D26" s="46"/>
      <c r="E26" s="46">
        <f t="shared" si="4"/>
        <v>0</v>
      </c>
      <c r="F26" s="47"/>
      <c r="G26" s="48"/>
      <c r="H26" s="47"/>
      <c r="I26" s="48"/>
      <c r="J26" s="47"/>
      <c r="K26" s="48"/>
      <c r="L26" s="47"/>
      <c r="M26" s="48"/>
      <c r="N26" s="47"/>
      <c r="O26" s="48"/>
      <c r="P26" s="47">
        <f t="shared" si="5"/>
        <v>0</v>
      </c>
      <c r="Q26" s="48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9555000</v>
      </c>
      <c r="C27" s="43">
        <f t="shared" si="11"/>
        <v>0</v>
      </c>
      <c r="D27" s="43">
        <f t="shared" si="11"/>
        <v>0</v>
      </c>
      <c r="E27" s="43">
        <f t="shared" si="11"/>
        <v>9555000</v>
      </c>
      <c r="F27" s="44">
        <f t="shared" si="11"/>
        <v>9555000</v>
      </c>
      <c r="G27" s="45">
        <f t="shared" si="11"/>
        <v>7088000</v>
      </c>
      <c r="H27" s="44">
        <f t="shared" si="11"/>
        <v>343000</v>
      </c>
      <c r="I27" s="45">
        <f t="shared" si="11"/>
        <v>187334</v>
      </c>
      <c r="J27" s="44">
        <f t="shared" si="11"/>
        <v>3349000</v>
      </c>
      <c r="K27" s="45">
        <f t="shared" si="11"/>
        <v>1590349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3692000</v>
      </c>
      <c r="Q27" s="45">
        <f t="shared" si="11"/>
        <v>1777683</v>
      </c>
      <c r="R27" s="20">
        <f t="shared" si="7"/>
        <v>876.38483965014564</v>
      </c>
      <c r="S27" s="21">
        <f t="shared" si="8"/>
        <v>748.93772620026255</v>
      </c>
      <c r="T27" s="20">
        <f t="shared" si="9"/>
        <v>38.639455782312929</v>
      </c>
      <c r="U27" s="22">
        <f t="shared" si="10"/>
        <v>18.604740973312403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/>
      <c r="C29" s="46"/>
      <c r="D29" s="46"/>
      <c r="E29" s="46">
        <f t="shared" si="4"/>
        <v>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3000000</v>
      </c>
      <c r="C30" s="46"/>
      <c r="D30" s="46"/>
      <c r="E30" s="46">
        <f t="shared" si="4"/>
        <v>3000000</v>
      </c>
      <c r="F30" s="47">
        <v>3000000</v>
      </c>
      <c r="G30" s="48">
        <v>3000000</v>
      </c>
      <c r="H30" s="47">
        <v>223000</v>
      </c>
      <c r="I30" s="48">
        <v>67729</v>
      </c>
      <c r="J30" s="47">
        <v>145000</v>
      </c>
      <c r="K30" s="48">
        <v>304793</v>
      </c>
      <c r="L30" s="47"/>
      <c r="M30" s="48"/>
      <c r="N30" s="47"/>
      <c r="O30" s="48"/>
      <c r="P30" s="47">
        <f t="shared" si="5"/>
        <v>368000</v>
      </c>
      <c r="Q30" s="48">
        <f t="shared" si="6"/>
        <v>372522</v>
      </c>
      <c r="R30" s="24">
        <f t="shared" si="7"/>
        <v>-34.977578475336323</v>
      </c>
      <c r="S30" s="25">
        <f t="shared" si="8"/>
        <v>350.01845590515137</v>
      </c>
      <c r="T30" s="24">
        <f t="shared" si="9"/>
        <v>12.266666666666666</v>
      </c>
      <c r="U30" s="26">
        <f t="shared" si="10"/>
        <v>12.417400000000001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1555000</v>
      </c>
      <c r="C32" s="46"/>
      <c r="D32" s="46"/>
      <c r="E32" s="46">
        <f t="shared" si="4"/>
        <v>1555000</v>
      </c>
      <c r="F32" s="47">
        <v>1555000</v>
      </c>
      <c r="G32" s="48">
        <v>1088000</v>
      </c>
      <c r="H32" s="47">
        <v>120000</v>
      </c>
      <c r="I32" s="48">
        <v>119605</v>
      </c>
      <c r="J32" s="47">
        <v>245000</v>
      </c>
      <c r="K32" s="48">
        <v>368760</v>
      </c>
      <c r="L32" s="47"/>
      <c r="M32" s="48"/>
      <c r="N32" s="47"/>
      <c r="O32" s="48"/>
      <c r="P32" s="47">
        <f t="shared" si="5"/>
        <v>365000</v>
      </c>
      <c r="Q32" s="48">
        <f t="shared" si="6"/>
        <v>488365</v>
      </c>
      <c r="R32" s="24">
        <f t="shared" si="7"/>
        <v>104.16666666666667</v>
      </c>
      <c r="S32" s="25">
        <f t="shared" si="8"/>
        <v>208.31486977969149</v>
      </c>
      <c r="T32" s="24">
        <f t="shared" si="9"/>
        <v>23.472668810289392</v>
      </c>
      <c r="U32" s="26">
        <f t="shared" si="10"/>
        <v>31.406109324758841</v>
      </c>
      <c r="V32" s="47"/>
      <c r="W32" s="48"/>
    </row>
    <row r="33" spans="1:23" x14ac:dyDescent="0.2">
      <c r="A33" s="23" t="s">
        <v>60</v>
      </c>
      <c r="B33" s="46"/>
      <c r="C33" s="46"/>
      <c r="D33" s="46"/>
      <c r="E33" s="46">
        <f t="shared" si="4"/>
        <v>0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>
        <f t="shared" si="5"/>
        <v>0</v>
      </c>
      <c r="Q33" s="48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>
        <v>5000000</v>
      </c>
      <c r="C35" s="46"/>
      <c r="D35" s="46"/>
      <c r="E35" s="46">
        <f t="shared" si="4"/>
        <v>5000000</v>
      </c>
      <c r="F35" s="47">
        <v>5000000</v>
      </c>
      <c r="G35" s="48">
        <v>3000000</v>
      </c>
      <c r="H35" s="47"/>
      <c r="I35" s="48"/>
      <c r="J35" s="47">
        <v>2959000</v>
      </c>
      <c r="K35" s="48">
        <v>916796</v>
      </c>
      <c r="L35" s="47"/>
      <c r="M35" s="48"/>
      <c r="N35" s="47"/>
      <c r="O35" s="48"/>
      <c r="P35" s="47">
        <f t="shared" si="5"/>
        <v>2959000</v>
      </c>
      <c r="Q35" s="48">
        <f t="shared" si="6"/>
        <v>916796</v>
      </c>
      <c r="R35" s="24">
        <f t="shared" si="7"/>
        <v>0</v>
      </c>
      <c r="S35" s="25">
        <f t="shared" si="8"/>
        <v>0</v>
      </c>
      <c r="T35" s="24">
        <f t="shared" si="9"/>
        <v>59.18</v>
      </c>
      <c r="U35" s="26">
        <f t="shared" si="10"/>
        <v>18.335920000000002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3141000</v>
      </c>
      <c r="C42" s="52">
        <f t="shared" si="13"/>
        <v>0</v>
      </c>
      <c r="D42" s="52">
        <f t="shared" si="13"/>
        <v>0</v>
      </c>
      <c r="E42" s="52">
        <f t="shared" si="13"/>
        <v>3141000</v>
      </c>
      <c r="F42" s="53">
        <f t="shared" si="13"/>
        <v>3141000</v>
      </c>
      <c r="G42" s="54">
        <f t="shared" si="13"/>
        <v>0</v>
      </c>
      <c r="H42" s="53">
        <f t="shared" si="13"/>
        <v>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0</v>
      </c>
      <c r="Q42" s="54">
        <f t="shared" si="13"/>
        <v>0</v>
      </c>
      <c r="R42" s="33">
        <f t="shared" ref="R42:R64" si="14">IF(($H42      =0),0,((($J42      -$H42      )/$H42      )*100))</f>
        <v>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0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3141000</v>
      </c>
      <c r="C43" s="43">
        <f t="shared" si="19"/>
        <v>0</v>
      </c>
      <c r="D43" s="43">
        <f t="shared" si="19"/>
        <v>0</v>
      </c>
      <c r="E43" s="43">
        <f t="shared" si="19"/>
        <v>3141000</v>
      </c>
      <c r="F43" s="44">
        <f t="shared" si="19"/>
        <v>3141000</v>
      </c>
      <c r="G43" s="45">
        <f t="shared" si="19"/>
        <v>0</v>
      </c>
      <c r="H43" s="44">
        <f t="shared" si="19"/>
        <v>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3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3141000</v>
      </c>
      <c r="C45" s="46"/>
      <c r="D45" s="46"/>
      <c r="E45" s="46">
        <f t="shared" si="21"/>
        <v>3141000</v>
      </c>
      <c r="F45" s="47">
        <v>3141000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/>
      <c r="C46" s="46"/>
      <c r="D46" s="46"/>
      <c r="E46" s="46">
        <f t="shared" si="21"/>
        <v>0</v>
      </c>
      <c r="F46" s="47"/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0</v>
      </c>
      <c r="C55" s="43">
        <f t="shared" si="24"/>
        <v>0</v>
      </c>
      <c r="D55" s="43">
        <f t="shared" si="24"/>
        <v>0</v>
      </c>
      <c r="E55" s="43">
        <f t="shared" si="24"/>
        <v>0</v>
      </c>
      <c r="F55" s="44">
        <f t="shared" si="24"/>
        <v>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204586000</v>
      </c>
      <c r="C60" s="43">
        <f t="shared" si="26"/>
        <v>-138000</v>
      </c>
      <c r="D60" s="43">
        <f t="shared" si="26"/>
        <v>0</v>
      </c>
      <c r="E60" s="43">
        <f t="shared" si="26"/>
        <v>204448000</v>
      </c>
      <c r="F60" s="44">
        <f t="shared" si="26"/>
        <v>204586000</v>
      </c>
      <c r="G60" s="45">
        <f t="shared" si="26"/>
        <v>147384000</v>
      </c>
      <c r="H60" s="44">
        <f t="shared" si="26"/>
        <v>37716000</v>
      </c>
      <c r="I60" s="45">
        <f t="shared" si="26"/>
        <v>18667841</v>
      </c>
      <c r="J60" s="44">
        <f t="shared" si="26"/>
        <v>44158000</v>
      </c>
      <c r="K60" s="45">
        <f t="shared" si="26"/>
        <v>44312824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81874000</v>
      </c>
      <c r="Q60" s="45">
        <f t="shared" si="26"/>
        <v>62980665</v>
      </c>
      <c r="R60" s="20">
        <f t="shared" si="14"/>
        <v>17.08028422950472</v>
      </c>
      <c r="S60" s="21">
        <f t="shared" si="15"/>
        <v>137.37519512834933</v>
      </c>
      <c r="T60" s="20">
        <f t="shared" si="16"/>
        <v>40.046368758804199</v>
      </c>
      <c r="U60" s="22">
        <f t="shared" si="17"/>
        <v>30.805224311316326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0</v>
      </c>
      <c r="C61" s="43">
        <f t="shared" si="28"/>
        <v>0</v>
      </c>
      <c r="D61" s="43">
        <f t="shared" si="28"/>
        <v>0</v>
      </c>
      <c r="E61" s="43">
        <f t="shared" si="28"/>
        <v>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0</v>
      </c>
      <c r="J61" s="44">
        <f t="shared" si="28"/>
        <v>0</v>
      </c>
      <c r="K61" s="45">
        <f t="shared" si="28"/>
        <v>0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0</v>
      </c>
      <c r="R61" s="20">
        <f t="shared" si="14"/>
        <v>0</v>
      </c>
      <c r="S61" s="21">
        <f t="shared" si="15"/>
        <v>0</v>
      </c>
      <c r="T61" s="20">
        <f t="shared" si="16"/>
        <v>0</v>
      </c>
      <c r="U61" s="22">
        <f t="shared" si="17"/>
        <v>0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/>
      <c r="C62" s="49"/>
      <c r="D62" s="49"/>
      <c r="E62" s="49">
        <f t="shared" si="21"/>
        <v>0</v>
      </c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>
        <f t="shared" si="22"/>
        <v>0</v>
      </c>
      <c r="Q62" s="51">
        <f t="shared" si="23"/>
        <v>0</v>
      </c>
      <c r="R62" s="28">
        <f t="shared" si="14"/>
        <v>0</v>
      </c>
      <c r="S62" s="29">
        <f t="shared" si="15"/>
        <v>0</v>
      </c>
      <c r="T62" s="28">
        <f t="shared" si="16"/>
        <v>0</v>
      </c>
      <c r="U62" s="30">
        <f t="shared" si="17"/>
        <v>0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204586000</v>
      </c>
      <c r="C64" s="55">
        <f t="shared" si="30"/>
        <v>-138000</v>
      </c>
      <c r="D64" s="55">
        <f t="shared" si="30"/>
        <v>0</v>
      </c>
      <c r="E64" s="55">
        <f t="shared" si="30"/>
        <v>204448000</v>
      </c>
      <c r="F64" s="56">
        <f t="shared" si="30"/>
        <v>204586000</v>
      </c>
      <c r="G64" s="57">
        <f t="shared" si="30"/>
        <v>147384000</v>
      </c>
      <c r="H64" s="56">
        <f t="shared" si="30"/>
        <v>37716000</v>
      </c>
      <c r="I64" s="57">
        <f t="shared" si="30"/>
        <v>18667841</v>
      </c>
      <c r="J64" s="56">
        <f t="shared" si="30"/>
        <v>44158000</v>
      </c>
      <c r="K64" s="57">
        <f t="shared" si="30"/>
        <v>44312824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81874000</v>
      </c>
      <c r="Q64" s="57">
        <f t="shared" si="30"/>
        <v>62980665</v>
      </c>
      <c r="R64" s="38">
        <f t="shared" si="14"/>
        <v>17.08028422950472</v>
      </c>
      <c r="S64" s="39">
        <f t="shared" si="15"/>
        <v>137.37519512834933</v>
      </c>
      <c r="T64" s="38">
        <f t="shared" si="16"/>
        <v>40.046368758804199</v>
      </c>
      <c r="U64" s="39">
        <f t="shared" si="17"/>
        <v>30.805224311316326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109</v>
      </c>
    </row>
    <row r="67" spans="1:23" x14ac:dyDescent="0.2">
      <c r="A67" s="4"/>
    </row>
    <row r="68" spans="1:23" x14ac:dyDescent="0.2">
      <c r="A68" s="4" t="s">
        <v>110</v>
      </c>
    </row>
    <row r="69" spans="1:23" x14ac:dyDescent="0.2">
      <c r="A69" s="4" t="s">
        <v>111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112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</row>
    <row r="75" spans="1:23" x14ac:dyDescent="0.2">
      <c r="A75" s="5" t="s">
        <v>115</v>
      </c>
      <c r="G75" s="5" t="s">
        <v>116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117</v>
      </c>
      <c r="G77" s="5" t="s">
        <v>117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105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148128000</v>
      </c>
      <c r="C8" s="40">
        <f t="shared" si="0"/>
        <v>-222000</v>
      </c>
      <c r="D8" s="40">
        <f t="shared" si="0"/>
        <v>0</v>
      </c>
      <c r="E8" s="40">
        <f t="shared" si="0"/>
        <v>147906000</v>
      </c>
      <c r="F8" s="41">
        <f t="shared" si="0"/>
        <v>143128000</v>
      </c>
      <c r="G8" s="42">
        <f t="shared" si="0"/>
        <v>113686000</v>
      </c>
      <c r="H8" s="41">
        <f t="shared" si="0"/>
        <v>31430000</v>
      </c>
      <c r="I8" s="42">
        <f t="shared" si="0"/>
        <v>0</v>
      </c>
      <c r="J8" s="41">
        <f t="shared" si="0"/>
        <v>28527000</v>
      </c>
      <c r="K8" s="42">
        <f t="shared" si="0"/>
        <v>0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59957000</v>
      </c>
      <c r="Q8" s="42">
        <f t="shared" si="0"/>
        <v>0</v>
      </c>
      <c r="R8" s="16">
        <f>IF(($H8       =0),0,((($J8       -$H8       )/$H8       )*100))</f>
        <v>-9.2363983455297483</v>
      </c>
      <c r="S8" s="17">
        <f>IF(($I8       =0),0,((($K8       -$I8       )/$I8       )*100))</f>
        <v>0</v>
      </c>
      <c r="T8" s="16">
        <f>IF(($E8       =0),0,(($P8       /$E8       )*100))</f>
        <v>40.537233107514233</v>
      </c>
      <c r="U8" s="18">
        <f>IF(($E8       =0),0,(($Q8       /$E8       )*100))</f>
        <v>0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142951000</v>
      </c>
      <c r="C9" s="43">
        <f t="shared" si="2"/>
        <v>-222000</v>
      </c>
      <c r="D9" s="43">
        <f t="shared" si="2"/>
        <v>0</v>
      </c>
      <c r="E9" s="43">
        <f t="shared" si="2"/>
        <v>142729000</v>
      </c>
      <c r="F9" s="44">
        <f t="shared" si="2"/>
        <v>137951000</v>
      </c>
      <c r="G9" s="45">
        <f t="shared" si="2"/>
        <v>110142000</v>
      </c>
      <c r="H9" s="44">
        <f t="shared" si="2"/>
        <v>30938000</v>
      </c>
      <c r="I9" s="45">
        <f t="shared" si="2"/>
        <v>0</v>
      </c>
      <c r="J9" s="44">
        <f t="shared" si="2"/>
        <v>27708000</v>
      </c>
      <c r="K9" s="45">
        <f t="shared" si="2"/>
        <v>0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58646000</v>
      </c>
      <c r="Q9" s="45">
        <f t="shared" si="2"/>
        <v>0</v>
      </c>
      <c r="R9" s="20">
        <f>IF(($H9       =0),0,((($J9       -$H9       )/$H9       )*100))</f>
        <v>-10.440235309328335</v>
      </c>
      <c r="S9" s="21">
        <f>IF(($I9       =0),0,((($K9       -$I9       )/$I9       )*100))</f>
        <v>0</v>
      </c>
      <c r="T9" s="20">
        <f>IF(($E9       =0),0,(($P9       /$E9       )*100))</f>
        <v>41.08905688402497</v>
      </c>
      <c r="U9" s="22">
        <f>IF(($E9       =0),0,(($Q9       /$E9       )*100))</f>
        <v>0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>
        <v>77712000</v>
      </c>
      <c r="C10" s="46">
        <v>-222000</v>
      </c>
      <c r="D10" s="46"/>
      <c r="E10" s="46">
        <f t="shared" ref="E10:E41" si="4">$B10      +$C10      +$D10</f>
        <v>77490000</v>
      </c>
      <c r="F10" s="47">
        <v>77712000</v>
      </c>
      <c r="G10" s="48">
        <v>68142000</v>
      </c>
      <c r="H10" s="47">
        <v>23583000</v>
      </c>
      <c r="I10" s="48"/>
      <c r="J10" s="47">
        <v>23023000</v>
      </c>
      <c r="K10" s="48"/>
      <c r="L10" s="47"/>
      <c r="M10" s="48"/>
      <c r="N10" s="47"/>
      <c r="O10" s="48"/>
      <c r="P10" s="47">
        <f t="shared" ref="P10:P41" si="5">$H10      +$J10      +$L10      +$N10</f>
        <v>46606000</v>
      </c>
      <c r="Q10" s="48">
        <f t="shared" ref="Q10:Q41" si="6">$I10      +$K10      +$M10      +$O10</f>
        <v>0</v>
      </c>
      <c r="R10" s="24">
        <f t="shared" ref="R10:R41" si="7">IF(($H10      =0),0,((($J10      -$H10      )/$H10      )*100))</f>
        <v>-2.3745918670228554</v>
      </c>
      <c r="S10" s="25">
        <f t="shared" ref="S10:S41" si="8">IF(($I10      =0),0,((($K10      -$I10      )/$I10      )*100))</f>
        <v>0</v>
      </c>
      <c r="T10" s="24">
        <f t="shared" ref="T10:T41" si="9">IF(($E10      =0),0,(($P10      /$E10      )*100))</f>
        <v>60.144534778681127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/>
      <c r="C12" s="46"/>
      <c r="D12" s="46"/>
      <c r="E12" s="46">
        <f t="shared" si="4"/>
        <v>0</v>
      </c>
      <c r="F12" s="47"/>
      <c r="G12" s="48"/>
      <c r="H12" s="47"/>
      <c r="I12" s="48"/>
      <c r="J12" s="47"/>
      <c r="K12" s="48"/>
      <c r="L12" s="47"/>
      <c r="M12" s="48"/>
      <c r="N12" s="47"/>
      <c r="O12" s="48"/>
      <c r="P12" s="47">
        <f t="shared" si="5"/>
        <v>0</v>
      </c>
      <c r="Q12" s="48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7"/>
      <c r="W12" s="48"/>
    </row>
    <row r="13" spans="1:23" x14ac:dyDescent="0.2">
      <c r="A13" s="23" t="s">
        <v>40</v>
      </c>
      <c r="B13" s="46">
        <v>10243000</v>
      </c>
      <c r="C13" s="46"/>
      <c r="D13" s="46"/>
      <c r="E13" s="46">
        <f t="shared" si="4"/>
        <v>10243000</v>
      </c>
      <c r="F13" s="47">
        <v>5243000</v>
      </c>
      <c r="G13" s="48">
        <v>3000000</v>
      </c>
      <c r="H13" s="47"/>
      <c r="I13" s="48"/>
      <c r="J13" s="47">
        <v>446000</v>
      </c>
      <c r="K13" s="48"/>
      <c r="L13" s="47"/>
      <c r="M13" s="48"/>
      <c r="N13" s="47"/>
      <c r="O13" s="48"/>
      <c r="P13" s="47">
        <f t="shared" si="5"/>
        <v>446000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4.3541931074880402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>
        <v>5000000</v>
      </c>
      <c r="C14" s="46"/>
      <c r="D14" s="46"/>
      <c r="E14" s="46">
        <f t="shared" si="4"/>
        <v>5000000</v>
      </c>
      <c r="F14" s="47">
        <v>5000000</v>
      </c>
      <c r="G14" s="48">
        <v>5000000</v>
      </c>
      <c r="H14" s="47"/>
      <c r="I14" s="48"/>
      <c r="J14" s="47"/>
      <c r="K14" s="48"/>
      <c r="L14" s="47"/>
      <c r="M14" s="48"/>
      <c r="N14" s="47"/>
      <c r="O14" s="48"/>
      <c r="P14" s="47">
        <f t="shared" si="5"/>
        <v>0</v>
      </c>
      <c r="Q14" s="48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>
        <v>49996000</v>
      </c>
      <c r="C23" s="46"/>
      <c r="D23" s="46"/>
      <c r="E23" s="46">
        <f t="shared" si="4"/>
        <v>49996000</v>
      </c>
      <c r="F23" s="47">
        <v>49996000</v>
      </c>
      <c r="G23" s="48">
        <v>34000000</v>
      </c>
      <c r="H23" s="47">
        <v>7355000</v>
      </c>
      <c r="I23" s="48"/>
      <c r="J23" s="47">
        <v>4239000</v>
      </c>
      <c r="K23" s="48"/>
      <c r="L23" s="47"/>
      <c r="M23" s="48"/>
      <c r="N23" s="47"/>
      <c r="O23" s="48"/>
      <c r="P23" s="47">
        <f t="shared" si="5"/>
        <v>11594000</v>
      </c>
      <c r="Q23" s="48">
        <f t="shared" si="6"/>
        <v>0</v>
      </c>
      <c r="R23" s="24">
        <f t="shared" si="7"/>
        <v>-42.365737593473831</v>
      </c>
      <c r="S23" s="25">
        <f t="shared" si="8"/>
        <v>0</v>
      </c>
      <c r="T23" s="24">
        <f t="shared" si="9"/>
        <v>23.189855188415073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/>
      <c r="C26" s="46"/>
      <c r="D26" s="46"/>
      <c r="E26" s="46">
        <f t="shared" si="4"/>
        <v>0</v>
      </c>
      <c r="F26" s="47"/>
      <c r="G26" s="48"/>
      <c r="H26" s="47"/>
      <c r="I26" s="48"/>
      <c r="J26" s="47"/>
      <c r="K26" s="48"/>
      <c r="L26" s="47"/>
      <c r="M26" s="48"/>
      <c r="N26" s="47"/>
      <c r="O26" s="48"/>
      <c r="P26" s="47">
        <f t="shared" si="5"/>
        <v>0</v>
      </c>
      <c r="Q26" s="48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5177000</v>
      </c>
      <c r="C27" s="43">
        <f t="shared" si="11"/>
        <v>0</v>
      </c>
      <c r="D27" s="43">
        <f t="shared" si="11"/>
        <v>0</v>
      </c>
      <c r="E27" s="43">
        <f t="shared" si="11"/>
        <v>5177000</v>
      </c>
      <c r="F27" s="44">
        <f t="shared" si="11"/>
        <v>5177000</v>
      </c>
      <c r="G27" s="45">
        <f t="shared" si="11"/>
        <v>3544000</v>
      </c>
      <c r="H27" s="44">
        <f t="shared" si="11"/>
        <v>492000</v>
      </c>
      <c r="I27" s="45">
        <f t="shared" si="11"/>
        <v>0</v>
      </c>
      <c r="J27" s="44">
        <f t="shared" si="11"/>
        <v>819000</v>
      </c>
      <c r="K27" s="45">
        <f t="shared" si="11"/>
        <v>0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1311000</v>
      </c>
      <c r="Q27" s="45">
        <f t="shared" si="11"/>
        <v>0</v>
      </c>
      <c r="R27" s="20">
        <f t="shared" si="7"/>
        <v>66.463414634146346</v>
      </c>
      <c r="S27" s="21">
        <f t="shared" si="8"/>
        <v>0</v>
      </c>
      <c r="T27" s="20">
        <f t="shared" si="9"/>
        <v>25.323546455476141</v>
      </c>
      <c r="U27" s="22">
        <f t="shared" si="10"/>
        <v>0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/>
      <c r="C29" s="46"/>
      <c r="D29" s="46"/>
      <c r="E29" s="46">
        <f t="shared" si="4"/>
        <v>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3000000</v>
      </c>
      <c r="C30" s="46"/>
      <c r="D30" s="46"/>
      <c r="E30" s="46">
        <f t="shared" si="4"/>
        <v>3000000</v>
      </c>
      <c r="F30" s="47">
        <v>3000000</v>
      </c>
      <c r="G30" s="48">
        <v>3000000</v>
      </c>
      <c r="H30" s="47">
        <v>432000</v>
      </c>
      <c r="I30" s="48"/>
      <c r="J30" s="47">
        <v>819000</v>
      </c>
      <c r="K30" s="48"/>
      <c r="L30" s="47"/>
      <c r="M30" s="48"/>
      <c r="N30" s="47"/>
      <c r="O30" s="48"/>
      <c r="P30" s="47">
        <f t="shared" si="5"/>
        <v>1251000</v>
      </c>
      <c r="Q30" s="48">
        <f t="shared" si="6"/>
        <v>0</v>
      </c>
      <c r="R30" s="24">
        <f t="shared" si="7"/>
        <v>89.583333333333343</v>
      </c>
      <c r="S30" s="25">
        <f t="shared" si="8"/>
        <v>0</v>
      </c>
      <c r="T30" s="24">
        <f t="shared" si="9"/>
        <v>41.699999999999996</v>
      </c>
      <c r="U30" s="26">
        <f t="shared" si="10"/>
        <v>0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2177000</v>
      </c>
      <c r="C32" s="46"/>
      <c r="D32" s="46"/>
      <c r="E32" s="46">
        <f t="shared" si="4"/>
        <v>2177000</v>
      </c>
      <c r="F32" s="47">
        <v>2177000</v>
      </c>
      <c r="G32" s="48">
        <v>544000</v>
      </c>
      <c r="H32" s="47">
        <v>60000</v>
      </c>
      <c r="I32" s="48"/>
      <c r="J32" s="47"/>
      <c r="K32" s="48"/>
      <c r="L32" s="47"/>
      <c r="M32" s="48"/>
      <c r="N32" s="47"/>
      <c r="O32" s="48"/>
      <c r="P32" s="47">
        <f t="shared" si="5"/>
        <v>60000</v>
      </c>
      <c r="Q32" s="48">
        <f t="shared" si="6"/>
        <v>0</v>
      </c>
      <c r="R32" s="24">
        <f t="shared" si="7"/>
        <v>-100</v>
      </c>
      <c r="S32" s="25">
        <f t="shared" si="8"/>
        <v>0</v>
      </c>
      <c r="T32" s="24">
        <f t="shared" si="9"/>
        <v>2.7560863573725314</v>
      </c>
      <c r="U32" s="26">
        <f t="shared" si="10"/>
        <v>0</v>
      </c>
      <c r="V32" s="47"/>
      <c r="W32" s="48"/>
    </row>
    <row r="33" spans="1:23" x14ac:dyDescent="0.2">
      <c r="A33" s="23" t="s">
        <v>60</v>
      </c>
      <c r="B33" s="46"/>
      <c r="C33" s="46"/>
      <c r="D33" s="46"/>
      <c r="E33" s="46">
        <f t="shared" si="4"/>
        <v>0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>
        <f t="shared" si="5"/>
        <v>0</v>
      </c>
      <c r="Q33" s="48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/>
      <c r="C35" s="46"/>
      <c r="D35" s="46"/>
      <c r="E35" s="46">
        <f t="shared" si="4"/>
        <v>0</v>
      </c>
      <c r="F35" s="47"/>
      <c r="G35" s="48"/>
      <c r="H35" s="47"/>
      <c r="I35" s="48"/>
      <c r="J35" s="47"/>
      <c r="K35" s="48"/>
      <c r="L35" s="47"/>
      <c r="M35" s="48"/>
      <c r="N35" s="47"/>
      <c r="O35" s="48"/>
      <c r="P35" s="47">
        <f t="shared" si="5"/>
        <v>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54209000</v>
      </c>
      <c r="C42" s="52">
        <f t="shared" si="13"/>
        <v>0</v>
      </c>
      <c r="D42" s="52">
        <f t="shared" si="13"/>
        <v>0</v>
      </c>
      <c r="E42" s="52">
        <f t="shared" si="13"/>
        <v>54209000</v>
      </c>
      <c r="F42" s="53">
        <f t="shared" si="13"/>
        <v>54209000</v>
      </c>
      <c r="G42" s="54">
        <f t="shared" si="13"/>
        <v>0</v>
      </c>
      <c r="H42" s="53">
        <f t="shared" si="13"/>
        <v>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0</v>
      </c>
      <c r="Q42" s="54">
        <f t="shared" si="13"/>
        <v>0</v>
      </c>
      <c r="R42" s="33">
        <f t="shared" ref="R42:R64" si="14">IF(($H42      =0),0,((($J42      -$H42      )/$H42      )*100))</f>
        <v>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0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54209000</v>
      </c>
      <c r="C43" s="43">
        <f t="shared" si="19"/>
        <v>0</v>
      </c>
      <c r="D43" s="43">
        <f t="shared" si="19"/>
        <v>0</v>
      </c>
      <c r="E43" s="43">
        <f t="shared" si="19"/>
        <v>54209000</v>
      </c>
      <c r="F43" s="44">
        <f t="shared" si="19"/>
        <v>54209000</v>
      </c>
      <c r="G43" s="45">
        <f t="shared" si="19"/>
        <v>0</v>
      </c>
      <c r="H43" s="44">
        <f t="shared" si="19"/>
        <v>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>
        <v>53737000</v>
      </c>
      <c r="C44" s="49"/>
      <c r="D44" s="49"/>
      <c r="E44" s="49">
        <f t="shared" ref="E44:E63" si="21">$B44      +$C44      +$D44</f>
        <v>53737000</v>
      </c>
      <c r="F44" s="50">
        <v>53737000</v>
      </c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472000</v>
      </c>
      <c r="C45" s="46"/>
      <c r="D45" s="46"/>
      <c r="E45" s="46">
        <f t="shared" si="21"/>
        <v>472000</v>
      </c>
      <c r="F45" s="47">
        <v>472000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/>
      <c r="C46" s="46"/>
      <c r="D46" s="46"/>
      <c r="E46" s="46">
        <f t="shared" si="21"/>
        <v>0</v>
      </c>
      <c r="F46" s="47"/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0</v>
      </c>
      <c r="C55" s="43">
        <f t="shared" si="24"/>
        <v>0</v>
      </c>
      <c r="D55" s="43">
        <f t="shared" si="24"/>
        <v>0</v>
      </c>
      <c r="E55" s="43">
        <f t="shared" si="24"/>
        <v>0</v>
      </c>
      <c r="F55" s="44">
        <f t="shared" si="24"/>
        <v>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202337000</v>
      </c>
      <c r="C60" s="43">
        <f t="shared" si="26"/>
        <v>-222000</v>
      </c>
      <c r="D60" s="43">
        <f t="shared" si="26"/>
        <v>0</v>
      </c>
      <c r="E60" s="43">
        <f t="shared" si="26"/>
        <v>202115000</v>
      </c>
      <c r="F60" s="44">
        <f t="shared" si="26"/>
        <v>197337000</v>
      </c>
      <c r="G60" s="45">
        <f t="shared" si="26"/>
        <v>113686000</v>
      </c>
      <c r="H60" s="44">
        <f t="shared" si="26"/>
        <v>31430000</v>
      </c>
      <c r="I60" s="45">
        <f t="shared" si="26"/>
        <v>0</v>
      </c>
      <c r="J60" s="44">
        <f t="shared" si="26"/>
        <v>28527000</v>
      </c>
      <c r="K60" s="45">
        <f t="shared" si="26"/>
        <v>0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59957000</v>
      </c>
      <c r="Q60" s="45">
        <f t="shared" si="26"/>
        <v>0</v>
      </c>
      <c r="R60" s="20">
        <f t="shared" si="14"/>
        <v>-9.2363983455297483</v>
      </c>
      <c r="S60" s="21">
        <f t="shared" si="15"/>
        <v>0</v>
      </c>
      <c r="T60" s="20">
        <f t="shared" si="16"/>
        <v>29.664794795042425</v>
      </c>
      <c r="U60" s="22">
        <f t="shared" si="17"/>
        <v>0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0</v>
      </c>
      <c r="C61" s="43">
        <f t="shared" si="28"/>
        <v>0</v>
      </c>
      <c r="D61" s="43">
        <f t="shared" si="28"/>
        <v>0</v>
      </c>
      <c r="E61" s="43">
        <f t="shared" si="28"/>
        <v>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0</v>
      </c>
      <c r="J61" s="44">
        <f t="shared" si="28"/>
        <v>0</v>
      </c>
      <c r="K61" s="45">
        <f t="shared" si="28"/>
        <v>0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0</v>
      </c>
      <c r="R61" s="20">
        <f t="shared" si="14"/>
        <v>0</v>
      </c>
      <c r="S61" s="21">
        <f t="shared" si="15"/>
        <v>0</v>
      </c>
      <c r="T61" s="20">
        <f t="shared" si="16"/>
        <v>0</v>
      </c>
      <c r="U61" s="22">
        <f t="shared" si="17"/>
        <v>0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/>
      <c r="C62" s="49"/>
      <c r="D62" s="49"/>
      <c r="E62" s="49">
        <f t="shared" si="21"/>
        <v>0</v>
      </c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>
        <f t="shared" si="22"/>
        <v>0</v>
      </c>
      <c r="Q62" s="51">
        <f t="shared" si="23"/>
        <v>0</v>
      </c>
      <c r="R62" s="28">
        <f t="shared" si="14"/>
        <v>0</v>
      </c>
      <c r="S62" s="29">
        <f t="shared" si="15"/>
        <v>0</v>
      </c>
      <c r="T62" s="28">
        <f t="shared" si="16"/>
        <v>0</v>
      </c>
      <c r="U62" s="30">
        <f t="shared" si="17"/>
        <v>0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202337000</v>
      </c>
      <c r="C64" s="55">
        <f t="shared" si="30"/>
        <v>-222000</v>
      </c>
      <c r="D64" s="55">
        <f t="shared" si="30"/>
        <v>0</v>
      </c>
      <c r="E64" s="55">
        <f t="shared" si="30"/>
        <v>202115000</v>
      </c>
      <c r="F64" s="56">
        <f t="shared" si="30"/>
        <v>197337000</v>
      </c>
      <c r="G64" s="57">
        <f t="shared" si="30"/>
        <v>113686000</v>
      </c>
      <c r="H64" s="56">
        <f t="shared" si="30"/>
        <v>31430000</v>
      </c>
      <c r="I64" s="57">
        <f t="shared" si="30"/>
        <v>0</v>
      </c>
      <c r="J64" s="56">
        <f t="shared" si="30"/>
        <v>28527000</v>
      </c>
      <c r="K64" s="57">
        <f t="shared" si="30"/>
        <v>0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59957000</v>
      </c>
      <c r="Q64" s="57">
        <f t="shared" si="30"/>
        <v>0</v>
      </c>
      <c r="R64" s="38">
        <f t="shared" si="14"/>
        <v>-9.2363983455297483</v>
      </c>
      <c r="S64" s="39">
        <f t="shared" si="15"/>
        <v>0</v>
      </c>
      <c r="T64" s="38">
        <f t="shared" si="16"/>
        <v>29.664794795042425</v>
      </c>
      <c r="U64" s="39">
        <f t="shared" si="17"/>
        <v>0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109</v>
      </c>
    </row>
    <row r="67" spans="1:23" x14ac:dyDescent="0.2">
      <c r="A67" s="4"/>
    </row>
    <row r="68" spans="1:23" x14ac:dyDescent="0.2">
      <c r="A68" s="4" t="s">
        <v>110</v>
      </c>
    </row>
    <row r="69" spans="1:23" x14ac:dyDescent="0.2">
      <c r="A69" s="4" t="s">
        <v>111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112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</row>
    <row r="75" spans="1:23" x14ac:dyDescent="0.2">
      <c r="A75" s="5" t="s">
        <v>115</v>
      </c>
      <c r="G75" s="5" t="s">
        <v>116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117</v>
      </c>
      <c r="G77" s="5" t="s">
        <v>117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106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697817000</v>
      </c>
      <c r="C8" s="40">
        <f t="shared" si="0"/>
        <v>731000</v>
      </c>
      <c r="D8" s="40">
        <f t="shared" si="0"/>
        <v>0</v>
      </c>
      <c r="E8" s="40">
        <f t="shared" si="0"/>
        <v>698548000</v>
      </c>
      <c r="F8" s="41">
        <f t="shared" si="0"/>
        <v>697817000</v>
      </c>
      <c r="G8" s="42">
        <f t="shared" si="0"/>
        <v>147872000</v>
      </c>
      <c r="H8" s="41">
        <f t="shared" si="0"/>
        <v>23446000</v>
      </c>
      <c r="I8" s="42">
        <f t="shared" si="0"/>
        <v>18355161</v>
      </c>
      <c r="J8" s="41">
        <f t="shared" si="0"/>
        <v>116493000</v>
      </c>
      <c r="K8" s="42">
        <f t="shared" si="0"/>
        <v>140642542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139939000</v>
      </c>
      <c r="Q8" s="42">
        <f t="shared" si="0"/>
        <v>158997703</v>
      </c>
      <c r="R8" s="16">
        <f>IF(($H8       =0),0,((($J8       -$H8       )/$H8       )*100))</f>
        <v>396.85660667064747</v>
      </c>
      <c r="S8" s="17">
        <f>IF(($I8       =0),0,((($K8       -$I8       )/$I8       )*100))</f>
        <v>666.22886609384682</v>
      </c>
      <c r="T8" s="16">
        <f>IF(($E8       =0),0,(($P8       /$E8       )*100))</f>
        <v>20.032839547174998</v>
      </c>
      <c r="U8" s="18">
        <f>IF(($E8       =0),0,(($Q8       /$E8       )*100))</f>
        <v>22.761170742740656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694155000</v>
      </c>
      <c r="C9" s="43">
        <f t="shared" si="2"/>
        <v>731000</v>
      </c>
      <c r="D9" s="43">
        <f t="shared" si="2"/>
        <v>0</v>
      </c>
      <c r="E9" s="43">
        <f t="shared" si="2"/>
        <v>694886000</v>
      </c>
      <c r="F9" s="44">
        <f t="shared" si="2"/>
        <v>694155000</v>
      </c>
      <c r="G9" s="45">
        <f t="shared" si="2"/>
        <v>144829000</v>
      </c>
      <c r="H9" s="44">
        <f t="shared" si="2"/>
        <v>22700000</v>
      </c>
      <c r="I9" s="45">
        <f t="shared" si="2"/>
        <v>18164707</v>
      </c>
      <c r="J9" s="44">
        <f t="shared" si="2"/>
        <v>115427000</v>
      </c>
      <c r="K9" s="45">
        <f t="shared" si="2"/>
        <v>137834788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138127000</v>
      </c>
      <c r="Q9" s="45">
        <f t="shared" si="2"/>
        <v>155999495</v>
      </c>
      <c r="R9" s="20">
        <f>IF(($H9       =0),0,((($J9       -$H9       )/$H9       )*100))</f>
        <v>408.48898678414099</v>
      </c>
      <c r="S9" s="21">
        <f>IF(($I9       =0),0,((($K9       -$I9       )/$I9       )*100))</f>
        <v>658.80545719785073</v>
      </c>
      <c r="T9" s="20">
        <f>IF(($E9       =0),0,(($P9       /$E9       )*100))</f>
        <v>19.877648995662597</v>
      </c>
      <c r="U9" s="22">
        <f>IF(($E9       =0),0,(($Q9       /$E9       )*100))</f>
        <v>22.449652892704702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=0),0,((($J10      -$H10      )/$H10      )*100))</f>
        <v>0</v>
      </c>
      <c r="S10" s="25">
        <f t="shared" ref="S10:S41" si="8">IF(($I10      =0),0,((($K10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/>
      <c r="C12" s="46"/>
      <c r="D12" s="46"/>
      <c r="E12" s="46">
        <f t="shared" si="4"/>
        <v>0</v>
      </c>
      <c r="F12" s="47"/>
      <c r="G12" s="48"/>
      <c r="H12" s="47"/>
      <c r="I12" s="48"/>
      <c r="J12" s="47"/>
      <c r="K12" s="48"/>
      <c r="L12" s="47"/>
      <c r="M12" s="48"/>
      <c r="N12" s="47"/>
      <c r="O12" s="48"/>
      <c r="P12" s="47">
        <f t="shared" si="5"/>
        <v>0</v>
      </c>
      <c r="Q12" s="48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7"/>
      <c r="W12" s="48"/>
    </row>
    <row r="13" spans="1:23" x14ac:dyDescent="0.2">
      <c r="A13" s="23" t="s">
        <v>40</v>
      </c>
      <c r="B13" s="46">
        <v>3340000</v>
      </c>
      <c r="C13" s="46"/>
      <c r="D13" s="46"/>
      <c r="E13" s="46">
        <f t="shared" si="4"/>
        <v>3340000</v>
      </c>
      <c r="F13" s="47">
        <v>3340000</v>
      </c>
      <c r="G13" s="48">
        <v>3340000</v>
      </c>
      <c r="H13" s="47">
        <v>1000000</v>
      </c>
      <c r="I13" s="48">
        <v>2515020</v>
      </c>
      <c r="J13" s="47"/>
      <c r="K13" s="48">
        <v>-4276557</v>
      </c>
      <c r="L13" s="47"/>
      <c r="M13" s="48"/>
      <c r="N13" s="47"/>
      <c r="O13" s="48"/>
      <c r="P13" s="47">
        <f t="shared" si="5"/>
        <v>1000000</v>
      </c>
      <c r="Q13" s="48">
        <f t="shared" si="6"/>
        <v>-1761537</v>
      </c>
      <c r="R13" s="24">
        <f t="shared" si="7"/>
        <v>-100</v>
      </c>
      <c r="S13" s="25">
        <f t="shared" si="8"/>
        <v>-270.04067562086982</v>
      </c>
      <c r="T13" s="24">
        <f t="shared" si="9"/>
        <v>29.940119760479039</v>
      </c>
      <c r="U13" s="26">
        <f t="shared" si="10"/>
        <v>-52.740628742514971</v>
      </c>
      <c r="V13" s="47"/>
      <c r="W13" s="48"/>
    </row>
    <row r="14" spans="1:23" x14ac:dyDescent="0.2">
      <c r="A14" s="23" t="s">
        <v>41</v>
      </c>
      <c r="B14" s="46">
        <v>30000000</v>
      </c>
      <c r="C14" s="46"/>
      <c r="D14" s="46"/>
      <c r="E14" s="46">
        <f t="shared" si="4"/>
        <v>30000000</v>
      </c>
      <c r="F14" s="47">
        <v>30000000</v>
      </c>
      <c r="G14" s="48">
        <v>20000000</v>
      </c>
      <c r="H14" s="47">
        <v>4032000</v>
      </c>
      <c r="I14" s="48">
        <v>4056184</v>
      </c>
      <c r="J14" s="47">
        <v>11606000</v>
      </c>
      <c r="K14" s="48">
        <v>14316087</v>
      </c>
      <c r="L14" s="47"/>
      <c r="M14" s="48"/>
      <c r="N14" s="47"/>
      <c r="O14" s="48"/>
      <c r="P14" s="47">
        <f t="shared" si="5"/>
        <v>15638000</v>
      </c>
      <c r="Q14" s="48">
        <f t="shared" si="6"/>
        <v>18372271</v>
      </c>
      <c r="R14" s="24">
        <f t="shared" si="7"/>
        <v>187.84722222222223</v>
      </c>
      <c r="S14" s="25">
        <f t="shared" si="8"/>
        <v>252.94471355342853</v>
      </c>
      <c r="T14" s="24">
        <f t="shared" si="9"/>
        <v>52.126666666666665</v>
      </c>
      <c r="U14" s="26">
        <f t="shared" si="10"/>
        <v>61.240903333333328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>
        <v>600000000</v>
      </c>
      <c r="C22" s="46"/>
      <c r="D22" s="46"/>
      <c r="E22" s="46">
        <f t="shared" si="4"/>
        <v>600000000</v>
      </c>
      <c r="F22" s="47">
        <v>600000000</v>
      </c>
      <c r="G22" s="48">
        <v>85000000</v>
      </c>
      <c r="H22" s="47">
        <v>9876000</v>
      </c>
      <c r="I22" s="48">
        <v>9876467</v>
      </c>
      <c r="J22" s="47">
        <v>75124000</v>
      </c>
      <c r="K22" s="48">
        <v>98602248</v>
      </c>
      <c r="L22" s="47"/>
      <c r="M22" s="48"/>
      <c r="N22" s="47"/>
      <c r="O22" s="48"/>
      <c r="P22" s="47">
        <f t="shared" si="5"/>
        <v>85000000</v>
      </c>
      <c r="Q22" s="48">
        <f t="shared" si="6"/>
        <v>108478715</v>
      </c>
      <c r="R22" s="24">
        <f t="shared" si="7"/>
        <v>660.67233697853385</v>
      </c>
      <c r="S22" s="25">
        <f t="shared" si="8"/>
        <v>898.35546456035354</v>
      </c>
      <c r="T22" s="24">
        <f t="shared" si="9"/>
        <v>14.166666666666666</v>
      </c>
      <c r="U22" s="26">
        <f t="shared" si="10"/>
        <v>18.079785833333332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>
        <v>60815000</v>
      </c>
      <c r="C25" s="46">
        <v>731000</v>
      </c>
      <c r="D25" s="46"/>
      <c r="E25" s="46">
        <f t="shared" si="4"/>
        <v>61546000</v>
      </c>
      <c r="F25" s="47">
        <v>60815000</v>
      </c>
      <c r="G25" s="48">
        <v>36489000</v>
      </c>
      <c r="H25" s="47">
        <v>7792000</v>
      </c>
      <c r="I25" s="48">
        <v>1717036</v>
      </c>
      <c r="J25" s="47">
        <v>28697000</v>
      </c>
      <c r="K25" s="48">
        <v>29193010</v>
      </c>
      <c r="L25" s="47"/>
      <c r="M25" s="48"/>
      <c r="N25" s="47"/>
      <c r="O25" s="48"/>
      <c r="P25" s="47">
        <f t="shared" si="5"/>
        <v>36489000</v>
      </c>
      <c r="Q25" s="48">
        <f t="shared" si="6"/>
        <v>30910046</v>
      </c>
      <c r="R25" s="24">
        <f t="shared" si="7"/>
        <v>268.28798767967146</v>
      </c>
      <c r="S25" s="25">
        <f t="shared" si="8"/>
        <v>1600.1978991704309</v>
      </c>
      <c r="T25" s="24">
        <f t="shared" si="9"/>
        <v>59.287362298118481</v>
      </c>
      <c r="U25" s="26">
        <f t="shared" si="10"/>
        <v>50.222672472622101</v>
      </c>
      <c r="V25" s="47"/>
      <c r="W25" s="48"/>
    </row>
    <row r="26" spans="1:23" x14ac:dyDescent="0.2">
      <c r="A26" s="23" t="s">
        <v>53</v>
      </c>
      <c r="B26" s="46"/>
      <c r="C26" s="46"/>
      <c r="D26" s="46"/>
      <c r="E26" s="46">
        <f t="shared" si="4"/>
        <v>0</v>
      </c>
      <c r="F26" s="47"/>
      <c r="G26" s="48"/>
      <c r="H26" s="47"/>
      <c r="I26" s="48"/>
      <c r="J26" s="47"/>
      <c r="K26" s="48"/>
      <c r="L26" s="47"/>
      <c r="M26" s="48"/>
      <c r="N26" s="47"/>
      <c r="O26" s="48"/>
      <c r="P26" s="47">
        <f t="shared" si="5"/>
        <v>0</v>
      </c>
      <c r="Q26" s="48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3662000</v>
      </c>
      <c r="C27" s="43">
        <f t="shared" si="11"/>
        <v>0</v>
      </c>
      <c r="D27" s="43">
        <f t="shared" si="11"/>
        <v>0</v>
      </c>
      <c r="E27" s="43">
        <f t="shared" si="11"/>
        <v>3662000</v>
      </c>
      <c r="F27" s="44">
        <f t="shared" si="11"/>
        <v>3662000</v>
      </c>
      <c r="G27" s="45">
        <f t="shared" si="11"/>
        <v>3043000</v>
      </c>
      <c r="H27" s="44">
        <f t="shared" si="11"/>
        <v>746000</v>
      </c>
      <c r="I27" s="45">
        <f t="shared" si="11"/>
        <v>190454</v>
      </c>
      <c r="J27" s="44">
        <f t="shared" si="11"/>
        <v>1066000</v>
      </c>
      <c r="K27" s="45">
        <f t="shared" si="11"/>
        <v>2807754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1812000</v>
      </c>
      <c r="Q27" s="45">
        <f t="shared" si="11"/>
        <v>2998208</v>
      </c>
      <c r="R27" s="20">
        <f t="shared" si="7"/>
        <v>42.89544235924933</v>
      </c>
      <c r="S27" s="21">
        <f t="shared" si="8"/>
        <v>1374.2425992628141</v>
      </c>
      <c r="T27" s="20">
        <f t="shared" si="9"/>
        <v>49.481157837247409</v>
      </c>
      <c r="U27" s="22">
        <f t="shared" si="10"/>
        <v>81.87351174221736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/>
      <c r="C29" s="46"/>
      <c r="D29" s="46"/>
      <c r="E29" s="46">
        <f t="shared" si="4"/>
        <v>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1600000</v>
      </c>
      <c r="C30" s="46"/>
      <c r="D30" s="46"/>
      <c r="E30" s="46">
        <f t="shared" si="4"/>
        <v>1600000</v>
      </c>
      <c r="F30" s="47">
        <v>1600000</v>
      </c>
      <c r="G30" s="48">
        <v>1600000</v>
      </c>
      <c r="H30" s="47">
        <v>231000</v>
      </c>
      <c r="I30" s="48">
        <v>190454</v>
      </c>
      <c r="J30" s="47">
        <v>767000</v>
      </c>
      <c r="K30" s="48">
        <v>745754</v>
      </c>
      <c r="L30" s="47"/>
      <c r="M30" s="48"/>
      <c r="N30" s="47"/>
      <c r="O30" s="48"/>
      <c r="P30" s="47">
        <f t="shared" si="5"/>
        <v>998000</v>
      </c>
      <c r="Q30" s="48">
        <f t="shared" si="6"/>
        <v>936208</v>
      </c>
      <c r="R30" s="24">
        <f t="shared" si="7"/>
        <v>232.03463203463204</v>
      </c>
      <c r="S30" s="25">
        <f t="shared" si="8"/>
        <v>291.56646749346299</v>
      </c>
      <c r="T30" s="24">
        <f t="shared" si="9"/>
        <v>62.375</v>
      </c>
      <c r="U30" s="26">
        <f t="shared" si="10"/>
        <v>58.513000000000005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2062000</v>
      </c>
      <c r="C32" s="46"/>
      <c r="D32" s="46"/>
      <c r="E32" s="46">
        <f t="shared" si="4"/>
        <v>2062000</v>
      </c>
      <c r="F32" s="47">
        <v>2062000</v>
      </c>
      <c r="G32" s="48">
        <v>1443000</v>
      </c>
      <c r="H32" s="47">
        <v>515000</v>
      </c>
      <c r="I32" s="48"/>
      <c r="J32" s="47">
        <v>299000</v>
      </c>
      <c r="K32" s="48">
        <v>2062000</v>
      </c>
      <c r="L32" s="47"/>
      <c r="M32" s="48"/>
      <c r="N32" s="47"/>
      <c r="O32" s="48"/>
      <c r="P32" s="47">
        <f t="shared" si="5"/>
        <v>814000</v>
      </c>
      <c r="Q32" s="48">
        <f t="shared" si="6"/>
        <v>2062000</v>
      </c>
      <c r="R32" s="24">
        <f t="shared" si="7"/>
        <v>-41.941747572815537</v>
      </c>
      <c r="S32" s="25">
        <f t="shared" si="8"/>
        <v>0</v>
      </c>
      <c r="T32" s="24">
        <f t="shared" si="9"/>
        <v>39.476236663433561</v>
      </c>
      <c r="U32" s="26">
        <f t="shared" si="10"/>
        <v>100</v>
      </c>
      <c r="V32" s="47"/>
      <c r="W32" s="48"/>
    </row>
    <row r="33" spans="1:23" x14ac:dyDescent="0.2">
      <c r="A33" s="23" t="s">
        <v>60</v>
      </c>
      <c r="B33" s="46"/>
      <c r="C33" s="46"/>
      <c r="D33" s="46"/>
      <c r="E33" s="46">
        <f t="shared" si="4"/>
        <v>0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>
        <f t="shared" si="5"/>
        <v>0</v>
      </c>
      <c r="Q33" s="48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/>
      <c r="C35" s="46"/>
      <c r="D35" s="46"/>
      <c r="E35" s="46">
        <f t="shared" si="4"/>
        <v>0</v>
      </c>
      <c r="F35" s="47"/>
      <c r="G35" s="48"/>
      <c r="H35" s="47"/>
      <c r="I35" s="48"/>
      <c r="J35" s="47"/>
      <c r="K35" s="48"/>
      <c r="L35" s="47"/>
      <c r="M35" s="48"/>
      <c r="N35" s="47"/>
      <c r="O35" s="48"/>
      <c r="P35" s="47">
        <f t="shared" si="5"/>
        <v>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3448000</v>
      </c>
      <c r="C42" s="52">
        <f t="shared" si="13"/>
        <v>0</v>
      </c>
      <c r="D42" s="52">
        <f t="shared" si="13"/>
        <v>0</v>
      </c>
      <c r="E42" s="52">
        <f t="shared" si="13"/>
        <v>3448000</v>
      </c>
      <c r="F42" s="53">
        <f t="shared" si="13"/>
        <v>3448000</v>
      </c>
      <c r="G42" s="54">
        <f t="shared" si="13"/>
        <v>0</v>
      </c>
      <c r="H42" s="53">
        <f t="shared" si="13"/>
        <v>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0</v>
      </c>
      <c r="Q42" s="54">
        <f t="shared" si="13"/>
        <v>0</v>
      </c>
      <c r="R42" s="33">
        <f t="shared" ref="R42:R64" si="14">IF(($H42      =0),0,((($J42      -$H42      )/$H42      )*100))</f>
        <v>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0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3448000</v>
      </c>
      <c r="C43" s="43">
        <f t="shared" si="19"/>
        <v>0</v>
      </c>
      <c r="D43" s="43">
        <f t="shared" si="19"/>
        <v>0</v>
      </c>
      <c r="E43" s="43">
        <f t="shared" si="19"/>
        <v>3448000</v>
      </c>
      <c r="F43" s="44">
        <f t="shared" si="19"/>
        <v>3448000</v>
      </c>
      <c r="G43" s="45">
        <f t="shared" si="19"/>
        <v>0</v>
      </c>
      <c r="H43" s="44">
        <f t="shared" si="19"/>
        <v>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3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3448000</v>
      </c>
      <c r="C45" s="46"/>
      <c r="D45" s="46"/>
      <c r="E45" s="46">
        <f t="shared" si="21"/>
        <v>3448000</v>
      </c>
      <c r="F45" s="47">
        <v>3448000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/>
      <c r="C46" s="46"/>
      <c r="D46" s="46"/>
      <c r="E46" s="46">
        <f t="shared" si="21"/>
        <v>0</v>
      </c>
      <c r="F46" s="47"/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0</v>
      </c>
      <c r="C55" s="43">
        <f t="shared" si="24"/>
        <v>0</v>
      </c>
      <c r="D55" s="43">
        <f t="shared" si="24"/>
        <v>0</v>
      </c>
      <c r="E55" s="43">
        <f t="shared" si="24"/>
        <v>0</v>
      </c>
      <c r="F55" s="44">
        <f t="shared" si="24"/>
        <v>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701265000</v>
      </c>
      <c r="C60" s="43">
        <f t="shared" si="26"/>
        <v>731000</v>
      </c>
      <c r="D60" s="43">
        <f t="shared" si="26"/>
        <v>0</v>
      </c>
      <c r="E60" s="43">
        <f t="shared" si="26"/>
        <v>701996000</v>
      </c>
      <c r="F60" s="44">
        <f t="shared" si="26"/>
        <v>701265000</v>
      </c>
      <c r="G60" s="45">
        <f t="shared" si="26"/>
        <v>147872000</v>
      </c>
      <c r="H60" s="44">
        <f t="shared" si="26"/>
        <v>23446000</v>
      </c>
      <c r="I60" s="45">
        <f t="shared" si="26"/>
        <v>18355161</v>
      </c>
      <c r="J60" s="44">
        <f t="shared" si="26"/>
        <v>116493000</v>
      </c>
      <c r="K60" s="45">
        <f t="shared" si="26"/>
        <v>140642542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139939000</v>
      </c>
      <c r="Q60" s="45">
        <f t="shared" si="26"/>
        <v>158997703</v>
      </c>
      <c r="R60" s="20">
        <f t="shared" si="14"/>
        <v>396.85660667064747</v>
      </c>
      <c r="S60" s="21">
        <f t="shared" si="15"/>
        <v>666.22886609384682</v>
      </c>
      <c r="T60" s="20">
        <f t="shared" si="16"/>
        <v>19.934444070906387</v>
      </c>
      <c r="U60" s="22">
        <f t="shared" si="17"/>
        <v>22.649374497860386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0</v>
      </c>
      <c r="C61" s="43">
        <f t="shared" si="28"/>
        <v>0</v>
      </c>
      <c r="D61" s="43">
        <f t="shared" si="28"/>
        <v>0</v>
      </c>
      <c r="E61" s="43">
        <f t="shared" si="28"/>
        <v>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0</v>
      </c>
      <c r="J61" s="44">
        <f t="shared" si="28"/>
        <v>0</v>
      </c>
      <c r="K61" s="45">
        <f t="shared" si="28"/>
        <v>0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0</v>
      </c>
      <c r="R61" s="20">
        <f t="shared" si="14"/>
        <v>0</v>
      </c>
      <c r="S61" s="21">
        <f t="shared" si="15"/>
        <v>0</v>
      </c>
      <c r="T61" s="20">
        <f t="shared" si="16"/>
        <v>0</v>
      </c>
      <c r="U61" s="22">
        <f t="shared" si="17"/>
        <v>0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/>
      <c r="C62" s="49"/>
      <c r="D62" s="49"/>
      <c r="E62" s="49">
        <f t="shared" si="21"/>
        <v>0</v>
      </c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>
        <f t="shared" si="22"/>
        <v>0</v>
      </c>
      <c r="Q62" s="51">
        <f t="shared" si="23"/>
        <v>0</v>
      </c>
      <c r="R62" s="28">
        <f t="shared" si="14"/>
        <v>0</v>
      </c>
      <c r="S62" s="29">
        <f t="shared" si="15"/>
        <v>0</v>
      </c>
      <c r="T62" s="28">
        <f t="shared" si="16"/>
        <v>0</v>
      </c>
      <c r="U62" s="30">
        <f t="shared" si="17"/>
        <v>0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701265000</v>
      </c>
      <c r="C64" s="55">
        <f t="shared" si="30"/>
        <v>731000</v>
      </c>
      <c r="D64" s="55">
        <f t="shared" si="30"/>
        <v>0</v>
      </c>
      <c r="E64" s="55">
        <f t="shared" si="30"/>
        <v>701996000</v>
      </c>
      <c r="F64" s="56">
        <f t="shared" si="30"/>
        <v>701265000</v>
      </c>
      <c r="G64" s="57">
        <f t="shared" si="30"/>
        <v>147872000</v>
      </c>
      <c r="H64" s="56">
        <f t="shared" si="30"/>
        <v>23446000</v>
      </c>
      <c r="I64" s="57">
        <f t="shared" si="30"/>
        <v>18355161</v>
      </c>
      <c r="J64" s="56">
        <f t="shared" si="30"/>
        <v>116493000</v>
      </c>
      <c r="K64" s="57">
        <f t="shared" si="30"/>
        <v>140642542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139939000</v>
      </c>
      <c r="Q64" s="57">
        <f t="shared" si="30"/>
        <v>158997703</v>
      </c>
      <c r="R64" s="38">
        <f t="shared" si="14"/>
        <v>396.85660667064747</v>
      </c>
      <c r="S64" s="39">
        <f t="shared" si="15"/>
        <v>666.22886609384682</v>
      </c>
      <c r="T64" s="38">
        <f t="shared" si="16"/>
        <v>19.934444070906387</v>
      </c>
      <c r="U64" s="39">
        <f t="shared" si="17"/>
        <v>22.649374497860386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109</v>
      </c>
    </row>
    <row r="67" spans="1:23" x14ac:dyDescent="0.2">
      <c r="A67" s="4"/>
    </row>
    <row r="68" spans="1:23" x14ac:dyDescent="0.2">
      <c r="A68" s="4" t="s">
        <v>110</v>
      </c>
    </row>
    <row r="69" spans="1:23" x14ac:dyDescent="0.2">
      <c r="A69" s="4" t="s">
        <v>111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112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</row>
    <row r="75" spans="1:23" x14ac:dyDescent="0.2">
      <c r="A75" s="5" t="s">
        <v>115</v>
      </c>
      <c r="G75" s="5" t="s">
        <v>116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117</v>
      </c>
      <c r="G77" s="5" t="s">
        <v>117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107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78172000</v>
      </c>
      <c r="C8" s="40">
        <f t="shared" si="0"/>
        <v>-2194000</v>
      </c>
      <c r="D8" s="40">
        <f t="shared" si="0"/>
        <v>0</v>
      </c>
      <c r="E8" s="40">
        <f t="shared" si="0"/>
        <v>75978000</v>
      </c>
      <c r="F8" s="41">
        <f t="shared" si="0"/>
        <v>78172000</v>
      </c>
      <c r="G8" s="42">
        <f t="shared" si="0"/>
        <v>49517000</v>
      </c>
      <c r="H8" s="41">
        <f t="shared" si="0"/>
        <v>2258000</v>
      </c>
      <c r="I8" s="42">
        <f t="shared" si="0"/>
        <v>567097</v>
      </c>
      <c r="J8" s="41">
        <f t="shared" si="0"/>
        <v>23486000</v>
      </c>
      <c r="K8" s="42">
        <f t="shared" si="0"/>
        <v>21267144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25744000</v>
      </c>
      <c r="Q8" s="42">
        <f t="shared" si="0"/>
        <v>21834241</v>
      </c>
      <c r="R8" s="16">
        <f>IF(($H8       =0),0,((($J8       -$H8       )/$H8       )*100))</f>
        <v>940.12400354295846</v>
      </c>
      <c r="S8" s="17">
        <f>IF(($I8       =0),0,((($K8       -$I8       )/$I8       )*100))</f>
        <v>3650.1774828644834</v>
      </c>
      <c r="T8" s="16">
        <f>IF(($E8       =0),0,(($P8       /$E8       )*100))</f>
        <v>33.883492589960248</v>
      </c>
      <c r="U8" s="18">
        <f>IF(($E8       =0),0,(($Q8       /$E8       )*100))</f>
        <v>28.737583247782251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69551000</v>
      </c>
      <c r="C9" s="43">
        <f t="shared" si="2"/>
        <v>-2194000</v>
      </c>
      <c r="D9" s="43">
        <f t="shared" si="2"/>
        <v>0</v>
      </c>
      <c r="E9" s="43">
        <f t="shared" si="2"/>
        <v>67357000</v>
      </c>
      <c r="F9" s="44">
        <f t="shared" si="2"/>
        <v>69551000</v>
      </c>
      <c r="G9" s="45">
        <f t="shared" si="2"/>
        <v>43753000</v>
      </c>
      <c r="H9" s="44">
        <f t="shared" si="2"/>
        <v>1967000</v>
      </c>
      <c r="I9" s="45">
        <f t="shared" si="2"/>
        <v>567097</v>
      </c>
      <c r="J9" s="44">
        <f t="shared" si="2"/>
        <v>23192000</v>
      </c>
      <c r="K9" s="45">
        <f t="shared" si="2"/>
        <v>21267144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25159000</v>
      </c>
      <c r="Q9" s="45">
        <f t="shared" si="2"/>
        <v>21834241</v>
      </c>
      <c r="R9" s="20">
        <f>IF(($H9       =0),0,((($J9       -$H9       )/$H9       )*100))</f>
        <v>1079.0543975597357</v>
      </c>
      <c r="S9" s="21">
        <f>IF(($I9       =0),0,((($K9       -$I9       )/$I9       )*100))</f>
        <v>3650.1774828644834</v>
      </c>
      <c r="T9" s="20">
        <f>IF(($E9       =0),0,(($P9       /$E9       )*100))</f>
        <v>37.351722909274464</v>
      </c>
      <c r="U9" s="22">
        <f>IF(($E9       =0),0,(($Q9       /$E9       )*100))</f>
        <v>32.415696957999913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=0),0,((($J10      -$H10      )/$H10      )*100))</f>
        <v>0</v>
      </c>
      <c r="S10" s="25">
        <f t="shared" ref="S10:S41" si="8">IF(($I10      =0),0,((($K10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/>
      <c r="C12" s="46"/>
      <c r="D12" s="46"/>
      <c r="E12" s="46">
        <f t="shared" si="4"/>
        <v>0</v>
      </c>
      <c r="F12" s="47"/>
      <c r="G12" s="48"/>
      <c r="H12" s="47"/>
      <c r="I12" s="48"/>
      <c r="J12" s="47"/>
      <c r="K12" s="48"/>
      <c r="L12" s="47"/>
      <c r="M12" s="48"/>
      <c r="N12" s="47"/>
      <c r="O12" s="48"/>
      <c r="P12" s="47">
        <f t="shared" si="5"/>
        <v>0</v>
      </c>
      <c r="Q12" s="48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7"/>
      <c r="W12" s="48"/>
    </row>
    <row r="13" spans="1:23" x14ac:dyDescent="0.2">
      <c r="A13" s="23" t="s">
        <v>40</v>
      </c>
      <c r="B13" s="46">
        <v>5056000</v>
      </c>
      <c r="C13" s="46"/>
      <c r="D13" s="46"/>
      <c r="E13" s="46">
        <f t="shared" si="4"/>
        <v>5056000</v>
      </c>
      <c r="F13" s="47">
        <v>5056000</v>
      </c>
      <c r="G13" s="48">
        <v>5056000</v>
      </c>
      <c r="H13" s="47">
        <v>1065000</v>
      </c>
      <c r="I13" s="48"/>
      <c r="J13" s="47">
        <v>2885000</v>
      </c>
      <c r="K13" s="48">
        <v>960000</v>
      </c>
      <c r="L13" s="47"/>
      <c r="M13" s="48"/>
      <c r="N13" s="47"/>
      <c r="O13" s="48"/>
      <c r="P13" s="47">
        <f t="shared" si="5"/>
        <v>3950000</v>
      </c>
      <c r="Q13" s="48">
        <f t="shared" si="6"/>
        <v>960000</v>
      </c>
      <c r="R13" s="24">
        <f t="shared" si="7"/>
        <v>170.89201877934272</v>
      </c>
      <c r="S13" s="25">
        <f t="shared" si="8"/>
        <v>0</v>
      </c>
      <c r="T13" s="24">
        <f t="shared" si="9"/>
        <v>78.125</v>
      </c>
      <c r="U13" s="26">
        <f t="shared" si="10"/>
        <v>18.9873417721519</v>
      </c>
      <c r="V13" s="47"/>
      <c r="W13" s="48"/>
    </row>
    <row r="14" spans="1:23" x14ac:dyDescent="0.2">
      <c r="A14" s="23" t="s">
        <v>41</v>
      </c>
      <c r="B14" s="46"/>
      <c r="C14" s="46"/>
      <c r="D14" s="46"/>
      <c r="E14" s="46">
        <f t="shared" si="4"/>
        <v>0</v>
      </c>
      <c r="F14" s="47"/>
      <c r="G14" s="48"/>
      <c r="H14" s="47"/>
      <c r="I14" s="48"/>
      <c r="J14" s="47"/>
      <c r="K14" s="48"/>
      <c r="L14" s="47"/>
      <c r="M14" s="48"/>
      <c r="N14" s="47"/>
      <c r="O14" s="48"/>
      <c r="P14" s="47">
        <f t="shared" si="5"/>
        <v>0</v>
      </c>
      <c r="Q14" s="48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>
        <v>64495000</v>
      </c>
      <c r="C25" s="46">
        <v>-2194000</v>
      </c>
      <c r="D25" s="46"/>
      <c r="E25" s="46">
        <f t="shared" si="4"/>
        <v>62301000</v>
      </c>
      <c r="F25" s="47">
        <v>64495000</v>
      </c>
      <c r="G25" s="48">
        <v>38697000</v>
      </c>
      <c r="H25" s="47">
        <v>902000</v>
      </c>
      <c r="I25" s="48">
        <v>567097</v>
      </c>
      <c r="J25" s="47">
        <v>20307000</v>
      </c>
      <c r="K25" s="48">
        <v>20307144</v>
      </c>
      <c r="L25" s="47"/>
      <c r="M25" s="48"/>
      <c r="N25" s="47"/>
      <c r="O25" s="48"/>
      <c r="P25" s="47">
        <f t="shared" si="5"/>
        <v>21209000</v>
      </c>
      <c r="Q25" s="48">
        <f t="shared" si="6"/>
        <v>20874241</v>
      </c>
      <c r="R25" s="24">
        <f t="shared" si="7"/>
        <v>2151.3303769401327</v>
      </c>
      <c r="S25" s="25">
        <f t="shared" si="8"/>
        <v>3480.8942738191172</v>
      </c>
      <c r="T25" s="24">
        <f t="shared" si="9"/>
        <v>34.042792250525672</v>
      </c>
      <c r="U25" s="26">
        <f t="shared" si="10"/>
        <v>33.505467006950127</v>
      </c>
      <c r="V25" s="47"/>
      <c r="W25" s="48"/>
    </row>
    <row r="26" spans="1:23" x14ac:dyDescent="0.2">
      <c r="A26" s="23" t="s">
        <v>53</v>
      </c>
      <c r="B26" s="46"/>
      <c r="C26" s="46"/>
      <c r="D26" s="46"/>
      <c r="E26" s="46">
        <f t="shared" si="4"/>
        <v>0</v>
      </c>
      <c r="F26" s="47"/>
      <c r="G26" s="48"/>
      <c r="H26" s="47"/>
      <c r="I26" s="48"/>
      <c r="J26" s="47"/>
      <c r="K26" s="48"/>
      <c r="L26" s="47"/>
      <c r="M26" s="48"/>
      <c r="N26" s="47"/>
      <c r="O26" s="48"/>
      <c r="P26" s="47">
        <f t="shared" si="5"/>
        <v>0</v>
      </c>
      <c r="Q26" s="48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8621000</v>
      </c>
      <c r="C27" s="43">
        <f t="shared" si="11"/>
        <v>0</v>
      </c>
      <c r="D27" s="43">
        <f t="shared" si="11"/>
        <v>0</v>
      </c>
      <c r="E27" s="43">
        <f t="shared" si="11"/>
        <v>8621000</v>
      </c>
      <c r="F27" s="44">
        <f t="shared" si="11"/>
        <v>8621000</v>
      </c>
      <c r="G27" s="45">
        <f t="shared" si="11"/>
        <v>5764000</v>
      </c>
      <c r="H27" s="44">
        <f t="shared" si="11"/>
        <v>291000</v>
      </c>
      <c r="I27" s="45">
        <f t="shared" si="11"/>
        <v>0</v>
      </c>
      <c r="J27" s="44">
        <f t="shared" si="11"/>
        <v>294000</v>
      </c>
      <c r="K27" s="45">
        <f t="shared" si="11"/>
        <v>0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585000</v>
      </c>
      <c r="Q27" s="45">
        <f t="shared" si="11"/>
        <v>0</v>
      </c>
      <c r="R27" s="20">
        <f t="shared" si="7"/>
        <v>1.0309278350515463</v>
      </c>
      <c r="S27" s="21">
        <f t="shared" si="8"/>
        <v>0</v>
      </c>
      <c r="T27" s="20">
        <f t="shared" si="9"/>
        <v>6.7857557127943391</v>
      </c>
      <c r="U27" s="22">
        <f t="shared" si="10"/>
        <v>0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/>
      <c r="C29" s="46"/>
      <c r="D29" s="46"/>
      <c r="E29" s="46">
        <f t="shared" si="4"/>
        <v>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1600000</v>
      </c>
      <c r="C30" s="46"/>
      <c r="D30" s="46"/>
      <c r="E30" s="46">
        <f t="shared" si="4"/>
        <v>1600000</v>
      </c>
      <c r="F30" s="47">
        <v>1600000</v>
      </c>
      <c r="G30" s="48">
        <v>1600000</v>
      </c>
      <c r="H30" s="47"/>
      <c r="I30" s="48"/>
      <c r="J30" s="47"/>
      <c r="K30" s="48"/>
      <c r="L30" s="47"/>
      <c r="M30" s="48"/>
      <c r="N30" s="47"/>
      <c r="O30" s="48"/>
      <c r="P30" s="47">
        <f t="shared" si="5"/>
        <v>0</v>
      </c>
      <c r="Q30" s="48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2021000</v>
      </c>
      <c r="C32" s="46"/>
      <c r="D32" s="46"/>
      <c r="E32" s="46">
        <f t="shared" si="4"/>
        <v>2021000</v>
      </c>
      <c r="F32" s="47">
        <v>2021000</v>
      </c>
      <c r="G32" s="48">
        <v>1414000</v>
      </c>
      <c r="H32" s="47">
        <v>291000</v>
      </c>
      <c r="I32" s="48"/>
      <c r="J32" s="47">
        <v>294000</v>
      </c>
      <c r="K32" s="48"/>
      <c r="L32" s="47"/>
      <c r="M32" s="48"/>
      <c r="N32" s="47"/>
      <c r="O32" s="48"/>
      <c r="P32" s="47">
        <f t="shared" si="5"/>
        <v>585000</v>
      </c>
      <c r="Q32" s="48">
        <f t="shared" si="6"/>
        <v>0</v>
      </c>
      <c r="R32" s="24">
        <f t="shared" si="7"/>
        <v>1.0309278350515463</v>
      </c>
      <c r="S32" s="25">
        <f t="shared" si="8"/>
        <v>0</v>
      </c>
      <c r="T32" s="24">
        <f t="shared" si="9"/>
        <v>28.946066303809996</v>
      </c>
      <c r="U32" s="26">
        <f t="shared" si="10"/>
        <v>0</v>
      </c>
      <c r="V32" s="47"/>
      <c r="W32" s="48"/>
    </row>
    <row r="33" spans="1:23" x14ac:dyDescent="0.2">
      <c r="A33" s="23" t="s">
        <v>60</v>
      </c>
      <c r="B33" s="46"/>
      <c r="C33" s="46"/>
      <c r="D33" s="46"/>
      <c r="E33" s="46">
        <f t="shared" si="4"/>
        <v>0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>
        <f t="shared" si="5"/>
        <v>0</v>
      </c>
      <c r="Q33" s="48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>
        <v>5000000</v>
      </c>
      <c r="C35" s="46"/>
      <c r="D35" s="46"/>
      <c r="E35" s="46">
        <f t="shared" si="4"/>
        <v>5000000</v>
      </c>
      <c r="F35" s="47">
        <v>5000000</v>
      </c>
      <c r="G35" s="48">
        <v>2750000</v>
      </c>
      <c r="H35" s="47"/>
      <c r="I35" s="48"/>
      <c r="J35" s="47"/>
      <c r="K35" s="48"/>
      <c r="L35" s="47"/>
      <c r="M35" s="48"/>
      <c r="N35" s="47"/>
      <c r="O35" s="48"/>
      <c r="P35" s="47">
        <f t="shared" si="5"/>
        <v>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0</v>
      </c>
      <c r="C42" s="52">
        <f t="shared" si="13"/>
        <v>0</v>
      </c>
      <c r="D42" s="52">
        <f t="shared" si="13"/>
        <v>0</v>
      </c>
      <c r="E42" s="52">
        <f t="shared" si="13"/>
        <v>0</v>
      </c>
      <c r="F42" s="53">
        <f t="shared" si="13"/>
        <v>0</v>
      </c>
      <c r="G42" s="54">
        <f t="shared" si="13"/>
        <v>0</v>
      </c>
      <c r="H42" s="53">
        <f t="shared" si="13"/>
        <v>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0</v>
      </c>
      <c r="Q42" s="54">
        <f t="shared" si="13"/>
        <v>0</v>
      </c>
      <c r="R42" s="33">
        <f t="shared" ref="R42:R64" si="14">IF(($H42      =0),0,((($J42      -$H42      )/$H42      )*100))</f>
        <v>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0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0</v>
      </c>
      <c r="C43" s="43">
        <f t="shared" si="19"/>
        <v>0</v>
      </c>
      <c r="D43" s="43">
        <f t="shared" si="19"/>
        <v>0</v>
      </c>
      <c r="E43" s="43">
        <f t="shared" si="19"/>
        <v>0</v>
      </c>
      <c r="F43" s="44">
        <f t="shared" si="19"/>
        <v>0</v>
      </c>
      <c r="G43" s="45">
        <f t="shared" si="19"/>
        <v>0</v>
      </c>
      <c r="H43" s="44">
        <f t="shared" si="19"/>
        <v>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3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/>
      <c r="C45" s="46"/>
      <c r="D45" s="46"/>
      <c r="E45" s="46">
        <f t="shared" si="21"/>
        <v>0</v>
      </c>
      <c r="F45" s="47"/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/>
      <c r="C46" s="46"/>
      <c r="D46" s="46"/>
      <c r="E46" s="46">
        <f t="shared" si="21"/>
        <v>0</v>
      </c>
      <c r="F46" s="47"/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0</v>
      </c>
      <c r="C55" s="43">
        <f t="shared" si="24"/>
        <v>0</v>
      </c>
      <c r="D55" s="43">
        <f t="shared" si="24"/>
        <v>0</v>
      </c>
      <c r="E55" s="43">
        <f t="shared" si="24"/>
        <v>0</v>
      </c>
      <c r="F55" s="44">
        <f t="shared" si="24"/>
        <v>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78172000</v>
      </c>
      <c r="C60" s="43">
        <f t="shared" si="26"/>
        <v>-2194000</v>
      </c>
      <c r="D60" s="43">
        <f t="shared" si="26"/>
        <v>0</v>
      </c>
      <c r="E60" s="43">
        <f t="shared" si="26"/>
        <v>75978000</v>
      </c>
      <c r="F60" s="44">
        <f t="shared" si="26"/>
        <v>78172000</v>
      </c>
      <c r="G60" s="45">
        <f t="shared" si="26"/>
        <v>49517000</v>
      </c>
      <c r="H60" s="44">
        <f t="shared" si="26"/>
        <v>2258000</v>
      </c>
      <c r="I60" s="45">
        <f t="shared" si="26"/>
        <v>567097</v>
      </c>
      <c r="J60" s="44">
        <f t="shared" si="26"/>
        <v>23486000</v>
      </c>
      <c r="K60" s="45">
        <f t="shared" si="26"/>
        <v>21267144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25744000</v>
      </c>
      <c r="Q60" s="45">
        <f t="shared" si="26"/>
        <v>21834241</v>
      </c>
      <c r="R60" s="20">
        <f t="shared" si="14"/>
        <v>940.12400354295846</v>
      </c>
      <c r="S60" s="21">
        <f t="shared" si="15"/>
        <v>3650.1774828644834</v>
      </c>
      <c r="T60" s="20">
        <f t="shared" si="16"/>
        <v>33.883492589960248</v>
      </c>
      <c r="U60" s="22">
        <f t="shared" si="17"/>
        <v>28.737583247782251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0</v>
      </c>
      <c r="C61" s="43">
        <f t="shared" si="28"/>
        <v>0</v>
      </c>
      <c r="D61" s="43">
        <f t="shared" si="28"/>
        <v>0</v>
      </c>
      <c r="E61" s="43">
        <f t="shared" si="28"/>
        <v>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0</v>
      </c>
      <c r="J61" s="44">
        <f t="shared" si="28"/>
        <v>0</v>
      </c>
      <c r="K61" s="45">
        <f t="shared" si="28"/>
        <v>0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0</v>
      </c>
      <c r="R61" s="20">
        <f t="shared" si="14"/>
        <v>0</v>
      </c>
      <c r="S61" s="21">
        <f t="shared" si="15"/>
        <v>0</v>
      </c>
      <c r="T61" s="20">
        <f t="shared" si="16"/>
        <v>0</v>
      </c>
      <c r="U61" s="22">
        <f t="shared" si="17"/>
        <v>0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/>
      <c r="C62" s="49"/>
      <c r="D62" s="49"/>
      <c r="E62" s="49">
        <f t="shared" si="21"/>
        <v>0</v>
      </c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>
        <f t="shared" si="22"/>
        <v>0</v>
      </c>
      <c r="Q62" s="51">
        <f t="shared" si="23"/>
        <v>0</v>
      </c>
      <c r="R62" s="28">
        <f t="shared" si="14"/>
        <v>0</v>
      </c>
      <c r="S62" s="29">
        <f t="shared" si="15"/>
        <v>0</v>
      </c>
      <c r="T62" s="28">
        <f t="shared" si="16"/>
        <v>0</v>
      </c>
      <c r="U62" s="30">
        <f t="shared" si="17"/>
        <v>0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78172000</v>
      </c>
      <c r="C64" s="55">
        <f t="shared" si="30"/>
        <v>-2194000</v>
      </c>
      <c r="D64" s="55">
        <f t="shared" si="30"/>
        <v>0</v>
      </c>
      <c r="E64" s="55">
        <f t="shared" si="30"/>
        <v>75978000</v>
      </c>
      <c r="F64" s="56">
        <f t="shared" si="30"/>
        <v>78172000</v>
      </c>
      <c r="G64" s="57">
        <f t="shared" si="30"/>
        <v>49517000</v>
      </c>
      <c r="H64" s="56">
        <f t="shared" si="30"/>
        <v>2258000</v>
      </c>
      <c r="I64" s="57">
        <f t="shared" si="30"/>
        <v>567097</v>
      </c>
      <c r="J64" s="56">
        <f t="shared" si="30"/>
        <v>23486000</v>
      </c>
      <c r="K64" s="57">
        <f t="shared" si="30"/>
        <v>21267144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25744000</v>
      </c>
      <c r="Q64" s="57">
        <f t="shared" si="30"/>
        <v>21834241</v>
      </c>
      <c r="R64" s="38">
        <f t="shared" si="14"/>
        <v>940.12400354295846</v>
      </c>
      <c r="S64" s="39">
        <f t="shared" si="15"/>
        <v>3650.1774828644834</v>
      </c>
      <c r="T64" s="38">
        <f t="shared" si="16"/>
        <v>33.883492589960248</v>
      </c>
      <c r="U64" s="39">
        <f t="shared" si="17"/>
        <v>28.737583247782251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109</v>
      </c>
    </row>
    <row r="67" spans="1:23" x14ac:dyDescent="0.2">
      <c r="A67" s="4"/>
    </row>
    <row r="68" spans="1:23" x14ac:dyDescent="0.2">
      <c r="A68" s="4" t="s">
        <v>110</v>
      </c>
    </row>
    <row r="69" spans="1:23" x14ac:dyDescent="0.2">
      <c r="A69" s="4" t="s">
        <v>111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112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</row>
    <row r="75" spans="1:23" x14ac:dyDescent="0.2">
      <c r="A75" s="5" t="s">
        <v>115</v>
      </c>
      <c r="G75" s="5" t="s">
        <v>116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117</v>
      </c>
      <c r="G77" s="5" t="s">
        <v>117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188034000</v>
      </c>
      <c r="C8" s="40">
        <f t="shared" si="0"/>
        <v>-441000</v>
      </c>
      <c r="D8" s="40">
        <f t="shared" si="0"/>
        <v>0</v>
      </c>
      <c r="E8" s="40">
        <f t="shared" si="0"/>
        <v>187593000</v>
      </c>
      <c r="F8" s="41">
        <f t="shared" si="0"/>
        <v>188034000</v>
      </c>
      <c r="G8" s="42">
        <f t="shared" si="0"/>
        <v>121627000</v>
      </c>
      <c r="H8" s="41">
        <f t="shared" si="0"/>
        <v>17836000</v>
      </c>
      <c r="I8" s="42">
        <f t="shared" si="0"/>
        <v>28534502</v>
      </c>
      <c r="J8" s="41">
        <f t="shared" si="0"/>
        <v>98850000</v>
      </c>
      <c r="K8" s="42">
        <f t="shared" si="0"/>
        <v>89209890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116686000</v>
      </c>
      <c r="Q8" s="42">
        <f t="shared" si="0"/>
        <v>117744392</v>
      </c>
      <c r="R8" s="16">
        <f>IF(($H8       =0),0,((($J8       -$H8       )/$H8       )*100))</f>
        <v>454.21619197129399</v>
      </c>
      <c r="S8" s="17">
        <f>IF(($I8       =0),0,((($K8       -$I8       )/$I8       )*100))</f>
        <v>212.63867860739256</v>
      </c>
      <c r="T8" s="16">
        <f>IF(($E8       =0),0,(($P8       /$E8       )*100))</f>
        <v>62.201681299408826</v>
      </c>
      <c r="U8" s="18">
        <f>IF(($E8       =0),0,(($Q8       /$E8       )*100))</f>
        <v>62.765877191579648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183574000</v>
      </c>
      <c r="C9" s="43">
        <f t="shared" si="2"/>
        <v>-441000</v>
      </c>
      <c r="D9" s="43">
        <f t="shared" si="2"/>
        <v>0</v>
      </c>
      <c r="E9" s="43">
        <f t="shared" si="2"/>
        <v>183133000</v>
      </c>
      <c r="F9" s="44">
        <f t="shared" si="2"/>
        <v>183574000</v>
      </c>
      <c r="G9" s="45">
        <f t="shared" si="2"/>
        <v>118262000</v>
      </c>
      <c r="H9" s="44">
        <f t="shared" si="2"/>
        <v>17579000</v>
      </c>
      <c r="I9" s="45">
        <f t="shared" si="2"/>
        <v>27314100</v>
      </c>
      <c r="J9" s="44">
        <f t="shared" si="2"/>
        <v>97763000</v>
      </c>
      <c r="K9" s="45">
        <f t="shared" si="2"/>
        <v>87990976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115342000</v>
      </c>
      <c r="Q9" s="45">
        <f t="shared" si="2"/>
        <v>115305076</v>
      </c>
      <c r="R9" s="20">
        <f>IF(($H9       =0),0,((($J9       -$H9       )/$H9       )*100))</f>
        <v>456.13516127197221</v>
      </c>
      <c r="S9" s="21">
        <f>IF(($I9       =0),0,((($K9       -$I9       )/$I9       )*100))</f>
        <v>222.14488487630933</v>
      </c>
      <c r="T9" s="20">
        <f>IF(($E9       =0),0,(($P9       /$E9       )*100))</f>
        <v>62.982641031381561</v>
      </c>
      <c r="U9" s="22">
        <f>IF(($E9       =0),0,(($Q9       /$E9       )*100))</f>
        <v>62.962478635745597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>
        <v>139514000</v>
      </c>
      <c r="C10" s="46">
        <v>-441000</v>
      </c>
      <c r="D10" s="46"/>
      <c r="E10" s="46">
        <f t="shared" ref="E10:E41" si="4">$B10      +$C10      +$D10</f>
        <v>139073000</v>
      </c>
      <c r="F10" s="47">
        <v>139514000</v>
      </c>
      <c r="G10" s="48">
        <v>89640000</v>
      </c>
      <c r="H10" s="47">
        <v>14828000</v>
      </c>
      <c r="I10" s="48">
        <v>20795400</v>
      </c>
      <c r="J10" s="47">
        <v>74655000</v>
      </c>
      <c r="K10" s="48">
        <v>67161863</v>
      </c>
      <c r="L10" s="47"/>
      <c r="M10" s="48"/>
      <c r="N10" s="47"/>
      <c r="O10" s="48"/>
      <c r="P10" s="47">
        <f t="shared" ref="P10:P41" si="5">$H10      +$J10      +$L10      +$N10</f>
        <v>89483000</v>
      </c>
      <c r="Q10" s="48">
        <f t="shared" ref="Q10:Q41" si="6">$I10      +$K10      +$M10      +$O10</f>
        <v>87957263</v>
      </c>
      <c r="R10" s="24">
        <f t="shared" ref="R10:R41" si="7">IF(($H10      =0),0,((($J10      -$H10      )/$H10      )*100))</f>
        <v>403.47315888858918</v>
      </c>
      <c r="S10" s="25">
        <f t="shared" ref="S10:S41" si="8">IF(($I10      =0),0,((($K10      -$I10      )/$I10      )*100))</f>
        <v>222.96499706665895</v>
      </c>
      <c r="T10" s="24">
        <f t="shared" ref="T10:T41" si="9">IF(($E10      =0),0,(($P10      /$E10      )*100))</f>
        <v>64.342467624916409</v>
      </c>
      <c r="U10" s="26">
        <f t="shared" ref="U10:U41" si="10">IF(($E10      =0),0,(($Q10      /$E10      )*100))</f>
        <v>63.245391269333375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/>
      <c r="C12" s="46"/>
      <c r="D12" s="46"/>
      <c r="E12" s="46">
        <f t="shared" si="4"/>
        <v>0</v>
      </c>
      <c r="F12" s="47"/>
      <c r="G12" s="48"/>
      <c r="H12" s="47"/>
      <c r="I12" s="48"/>
      <c r="J12" s="47"/>
      <c r="K12" s="48"/>
      <c r="L12" s="47"/>
      <c r="M12" s="48"/>
      <c r="N12" s="47"/>
      <c r="O12" s="48"/>
      <c r="P12" s="47">
        <f t="shared" si="5"/>
        <v>0</v>
      </c>
      <c r="Q12" s="48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7"/>
      <c r="W12" s="48"/>
    </row>
    <row r="13" spans="1:23" x14ac:dyDescent="0.2">
      <c r="A13" s="23" t="s">
        <v>40</v>
      </c>
      <c r="B13" s="46">
        <v>26092000</v>
      </c>
      <c r="C13" s="46"/>
      <c r="D13" s="46"/>
      <c r="E13" s="46">
        <f t="shared" si="4"/>
        <v>26092000</v>
      </c>
      <c r="F13" s="47">
        <v>26092000</v>
      </c>
      <c r="G13" s="48">
        <v>15654000</v>
      </c>
      <c r="H13" s="47">
        <v>258000</v>
      </c>
      <c r="I13" s="48">
        <v>4024950</v>
      </c>
      <c r="J13" s="47">
        <v>15396000</v>
      </c>
      <c r="K13" s="48">
        <v>13117763</v>
      </c>
      <c r="L13" s="47"/>
      <c r="M13" s="48"/>
      <c r="N13" s="47"/>
      <c r="O13" s="48"/>
      <c r="P13" s="47">
        <f t="shared" si="5"/>
        <v>15654000</v>
      </c>
      <c r="Q13" s="48">
        <f t="shared" si="6"/>
        <v>17142713</v>
      </c>
      <c r="R13" s="24">
        <f t="shared" si="7"/>
        <v>5867.4418604651164</v>
      </c>
      <c r="S13" s="25">
        <f t="shared" si="8"/>
        <v>225.91120386588653</v>
      </c>
      <c r="T13" s="24">
        <f t="shared" si="9"/>
        <v>59.995400889161431</v>
      </c>
      <c r="U13" s="26">
        <f t="shared" si="10"/>
        <v>65.701030967346313</v>
      </c>
      <c r="V13" s="47"/>
      <c r="W13" s="48"/>
    </row>
    <row r="14" spans="1:23" x14ac:dyDescent="0.2">
      <c r="A14" s="23" t="s">
        <v>41</v>
      </c>
      <c r="B14" s="46"/>
      <c r="C14" s="46"/>
      <c r="D14" s="46"/>
      <c r="E14" s="46">
        <f t="shared" si="4"/>
        <v>0</v>
      </c>
      <c r="F14" s="47"/>
      <c r="G14" s="48"/>
      <c r="H14" s="47"/>
      <c r="I14" s="48"/>
      <c r="J14" s="47"/>
      <c r="K14" s="48"/>
      <c r="L14" s="47"/>
      <c r="M14" s="48"/>
      <c r="N14" s="47"/>
      <c r="O14" s="48"/>
      <c r="P14" s="47">
        <f t="shared" si="5"/>
        <v>0</v>
      </c>
      <c r="Q14" s="48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>
        <v>17968000</v>
      </c>
      <c r="C23" s="46"/>
      <c r="D23" s="46"/>
      <c r="E23" s="46">
        <f t="shared" si="4"/>
        <v>17968000</v>
      </c>
      <c r="F23" s="47">
        <v>17968000</v>
      </c>
      <c r="G23" s="48">
        <v>12968000</v>
      </c>
      <c r="H23" s="47">
        <v>2493000</v>
      </c>
      <c r="I23" s="48">
        <v>2493750</v>
      </c>
      <c r="J23" s="47">
        <v>7712000</v>
      </c>
      <c r="K23" s="48">
        <v>7711350</v>
      </c>
      <c r="L23" s="47"/>
      <c r="M23" s="48"/>
      <c r="N23" s="47"/>
      <c r="O23" s="48"/>
      <c r="P23" s="47">
        <f t="shared" si="5"/>
        <v>10205000</v>
      </c>
      <c r="Q23" s="48">
        <f t="shared" si="6"/>
        <v>10205100</v>
      </c>
      <c r="R23" s="24">
        <f t="shared" si="7"/>
        <v>209.34616927396709</v>
      </c>
      <c r="S23" s="25">
        <f t="shared" si="8"/>
        <v>209.22706766917292</v>
      </c>
      <c r="T23" s="24">
        <f t="shared" si="9"/>
        <v>56.795414069456804</v>
      </c>
      <c r="U23" s="26">
        <f t="shared" si="10"/>
        <v>56.795970614425649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/>
      <c r="C26" s="46"/>
      <c r="D26" s="46"/>
      <c r="E26" s="46">
        <f t="shared" si="4"/>
        <v>0</v>
      </c>
      <c r="F26" s="47"/>
      <c r="G26" s="48"/>
      <c r="H26" s="47"/>
      <c r="I26" s="48"/>
      <c r="J26" s="47"/>
      <c r="K26" s="48"/>
      <c r="L26" s="47"/>
      <c r="M26" s="48"/>
      <c r="N26" s="47"/>
      <c r="O26" s="48"/>
      <c r="P26" s="47">
        <f t="shared" si="5"/>
        <v>0</v>
      </c>
      <c r="Q26" s="48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4460000</v>
      </c>
      <c r="C27" s="43">
        <f t="shared" si="11"/>
        <v>0</v>
      </c>
      <c r="D27" s="43">
        <f t="shared" si="11"/>
        <v>0</v>
      </c>
      <c r="E27" s="43">
        <f t="shared" si="11"/>
        <v>4460000</v>
      </c>
      <c r="F27" s="44">
        <f t="shared" si="11"/>
        <v>4460000</v>
      </c>
      <c r="G27" s="45">
        <f t="shared" si="11"/>
        <v>3365000</v>
      </c>
      <c r="H27" s="44">
        <f t="shared" si="11"/>
        <v>257000</v>
      </c>
      <c r="I27" s="45">
        <f t="shared" si="11"/>
        <v>1220402</v>
      </c>
      <c r="J27" s="44">
        <f t="shared" si="11"/>
        <v>1087000</v>
      </c>
      <c r="K27" s="45">
        <f t="shared" si="11"/>
        <v>1218914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1344000</v>
      </c>
      <c r="Q27" s="45">
        <f t="shared" si="11"/>
        <v>2439316</v>
      </c>
      <c r="R27" s="20">
        <f t="shared" si="7"/>
        <v>322.95719844357978</v>
      </c>
      <c r="S27" s="21">
        <f t="shared" si="8"/>
        <v>-0.12192703715660906</v>
      </c>
      <c r="T27" s="20">
        <f t="shared" si="9"/>
        <v>30.134529147982065</v>
      </c>
      <c r="U27" s="22">
        <f t="shared" si="10"/>
        <v>54.693183856502245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/>
      <c r="C29" s="46"/>
      <c r="D29" s="46"/>
      <c r="E29" s="46">
        <f t="shared" si="4"/>
        <v>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3000000</v>
      </c>
      <c r="C30" s="46"/>
      <c r="D30" s="46"/>
      <c r="E30" s="46">
        <f t="shared" si="4"/>
        <v>3000000</v>
      </c>
      <c r="F30" s="47">
        <v>3000000</v>
      </c>
      <c r="G30" s="48">
        <v>3000000</v>
      </c>
      <c r="H30" s="47">
        <v>257000</v>
      </c>
      <c r="I30" s="48">
        <v>256846</v>
      </c>
      <c r="J30" s="47">
        <v>722000</v>
      </c>
      <c r="K30" s="48">
        <v>722470</v>
      </c>
      <c r="L30" s="47"/>
      <c r="M30" s="48"/>
      <c r="N30" s="47"/>
      <c r="O30" s="48"/>
      <c r="P30" s="47">
        <f t="shared" si="5"/>
        <v>979000</v>
      </c>
      <c r="Q30" s="48">
        <f t="shared" si="6"/>
        <v>979316</v>
      </c>
      <c r="R30" s="24">
        <f t="shared" si="7"/>
        <v>180.93385214007782</v>
      </c>
      <c r="S30" s="25">
        <f t="shared" si="8"/>
        <v>181.28528378872943</v>
      </c>
      <c r="T30" s="24">
        <f t="shared" si="9"/>
        <v>32.633333333333333</v>
      </c>
      <c r="U30" s="26">
        <f t="shared" si="10"/>
        <v>32.643866666666668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1460000</v>
      </c>
      <c r="C32" s="46"/>
      <c r="D32" s="46"/>
      <c r="E32" s="46">
        <f t="shared" si="4"/>
        <v>1460000</v>
      </c>
      <c r="F32" s="47">
        <v>1460000</v>
      </c>
      <c r="G32" s="48">
        <v>365000</v>
      </c>
      <c r="H32" s="47"/>
      <c r="I32" s="48">
        <v>963556</v>
      </c>
      <c r="J32" s="47">
        <v>365000</v>
      </c>
      <c r="K32" s="48">
        <v>496444</v>
      </c>
      <c r="L32" s="47"/>
      <c r="M32" s="48"/>
      <c r="N32" s="47"/>
      <c r="O32" s="48"/>
      <c r="P32" s="47">
        <f t="shared" si="5"/>
        <v>365000</v>
      </c>
      <c r="Q32" s="48">
        <f t="shared" si="6"/>
        <v>1460000</v>
      </c>
      <c r="R32" s="24">
        <f t="shared" si="7"/>
        <v>0</v>
      </c>
      <c r="S32" s="25">
        <f t="shared" si="8"/>
        <v>-48.47792966885163</v>
      </c>
      <c r="T32" s="24">
        <f t="shared" si="9"/>
        <v>25</v>
      </c>
      <c r="U32" s="26">
        <f t="shared" si="10"/>
        <v>100</v>
      </c>
      <c r="V32" s="47"/>
      <c r="W32" s="48"/>
    </row>
    <row r="33" spans="1:23" x14ac:dyDescent="0.2">
      <c r="A33" s="23" t="s">
        <v>60</v>
      </c>
      <c r="B33" s="46"/>
      <c r="C33" s="46"/>
      <c r="D33" s="46"/>
      <c r="E33" s="46">
        <f t="shared" si="4"/>
        <v>0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>
        <f t="shared" si="5"/>
        <v>0</v>
      </c>
      <c r="Q33" s="48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/>
      <c r="C35" s="46"/>
      <c r="D35" s="46"/>
      <c r="E35" s="46">
        <f t="shared" si="4"/>
        <v>0</v>
      </c>
      <c r="F35" s="47"/>
      <c r="G35" s="48"/>
      <c r="H35" s="47"/>
      <c r="I35" s="48"/>
      <c r="J35" s="47"/>
      <c r="K35" s="48"/>
      <c r="L35" s="47"/>
      <c r="M35" s="48"/>
      <c r="N35" s="47"/>
      <c r="O35" s="48"/>
      <c r="P35" s="47">
        <f t="shared" si="5"/>
        <v>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215121000</v>
      </c>
      <c r="C42" s="52">
        <f t="shared" si="13"/>
        <v>0</v>
      </c>
      <c r="D42" s="52">
        <f t="shared" si="13"/>
        <v>0</v>
      </c>
      <c r="E42" s="52">
        <f t="shared" si="13"/>
        <v>215121000</v>
      </c>
      <c r="F42" s="53">
        <f t="shared" si="13"/>
        <v>215121000</v>
      </c>
      <c r="G42" s="54">
        <f t="shared" si="13"/>
        <v>0</v>
      </c>
      <c r="H42" s="53">
        <f t="shared" si="13"/>
        <v>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0</v>
      </c>
      <c r="Q42" s="54">
        <f t="shared" si="13"/>
        <v>0</v>
      </c>
      <c r="R42" s="33">
        <f t="shared" ref="R42:R64" si="14">IF(($H42      =0),0,((($J42      -$H42      )/$H42      )*100))</f>
        <v>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0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215121000</v>
      </c>
      <c r="C43" s="43">
        <f t="shared" si="19"/>
        <v>0</v>
      </c>
      <c r="D43" s="43">
        <f t="shared" si="19"/>
        <v>0</v>
      </c>
      <c r="E43" s="43">
        <f t="shared" si="19"/>
        <v>215121000</v>
      </c>
      <c r="F43" s="44">
        <f t="shared" si="19"/>
        <v>215121000</v>
      </c>
      <c r="G43" s="45">
        <f t="shared" si="19"/>
        <v>0</v>
      </c>
      <c r="H43" s="44">
        <f t="shared" si="19"/>
        <v>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>
        <v>201000000</v>
      </c>
      <c r="C44" s="49"/>
      <c r="D44" s="49"/>
      <c r="E44" s="49">
        <f t="shared" ref="E44:E63" si="21">$B44      +$C44      +$D44</f>
        <v>201000000</v>
      </c>
      <c r="F44" s="50">
        <v>201000000</v>
      </c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14121000</v>
      </c>
      <c r="C45" s="46"/>
      <c r="D45" s="46"/>
      <c r="E45" s="46">
        <f t="shared" si="21"/>
        <v>14121000</v>
      </c>
      <c r="F45" s="47">
        <v>14121000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/>
      <c r="C46" s="46"/>
      <c r="D46" s="46"/>
      <c r="E46" s="46">
        <f t="shared" si="21"/>
        <v>0</v>
      </c>
      <c r="F46" s="47"/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0</v>
      </c>
      <c r="C55" s="43">
        <f t="shared" si="24"/>
        <v>0</v>
      </c>
      <c r="D55" s="43">
        <f t="shared" si="24"/>
        <v>0</v>
      </c>
      <c r="E55" s="43">
        <f t="shared" si="24"/>
        <v>0</v>
      </c>
      <c r="F55" s="44">
        <f t="shared" si="24"/>
        <v>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403155000</v>
      </c>
      <c r="C60" s="43">
        <f t="shared" si="26"/>
        <v>-441000</v>
      </c>
      <c r="D60" s="43">
        <f t="shared" si="26"/>
        <v>0</v>
      </c>
      <c r="E60" s="43">
        <f t="shared" si="26"/>
        <v>402714000</v>
      </c>
      <c r="F60" s="44">
        <f t="shared" si="26"/>
        <v>403155000</v>
      </c>
      <c r="G60" s="45">
        <f t="shared" si="26"/>
        <v>121627000</v>
      </c>
      <c r="H60" s="44">
        <f t="shared" si="26"/>
        <v>17836000</v>
      </c>
      <c r="I60" s="45">
        <f t="shared" si="26"/>
        <v>28534502</v>
      </c>
      <c r="J60" s="44">
        <f t="shared" si="26"/>
        <v>98850000</v>
      </c>
      <c r="K60" s="45">
        <f t="shared" si="26"/>
        <v>89209890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116686000</v>
      </c>
      <c r="Q60" s="45">
        <f t="shared" si="26"/>
        <v>117744392</v>
      </c>
      <c r="R60" s="20">
        <f t="shared" si="14"/>
        <v>454.21619197129399</v>
      </c>
      <c r="S60" s="21">
        <f t="shared" si="15"/>
        <v>212.63867860739256</v>
      </c>
      <c r="T60" s="20">
        <f t="shared" si="16"/>
        <v>28.97490526775826</v>
      </c>
      <c r="U60" s="22">
        <f t="shared" si="17"/>
        <v>29.237720069329598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0</v>
      </c>
      <c r="C61" s="43">
        <f t="shared" si="28"/>
        <v>0</v>
      </c>
      <c r="D61" s="43">
        <f t="shared" si="28"/>
        <v>0</v>
      </c>
      <c r="E61" s="43">
        <f t="shared" si="28"/>
        <v>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0</v>
      </c>
      <c r="J61" s="44">
        <f t="shared" si="28"/>
        <v>0</v>
      </c>
      <c r="K61" s="45">
        <f t="shared" si="28"/>
        <v>0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0</v>
      </c>
      <c r="R61" s="20">
        <f t="shared" si="14"/>
        <v>0</v>
      </c>
      <c r="S61" s="21">
        <f t="shared" si="15"/>
        <v>0</v>
      </c>
      <c r="T61" s="20">
        <f t="shared" si="16"/>
        <v>0</v>
      </c>
      <c r="U61" s="22">
        <f t="shared" si="17"/>
        <v>0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/>
      <c r="C62" s="49"/>
      <c r="D62" s="49"/>
      <c r="E62" s="49">
        <f t="shared" si="21"/>
        <v>0</v>
      </c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>
        <f t="shared" si="22"/>
        <v>0</v>
      </c>
      <c r="Q62" s="51">
        <f t="shared" si="23"/>
        <v>0</v>
      </c>
      <c r="R62" s="28">
        <f t="shared" si="14"/>
        <v>0</v>
      </c>
      <c r="S62" s="29">
        <f t="shared" si="15"/>
        <v>0</v>
      </c>
      <c r="T62" s="28">
        <f t="shared" si="16"/>
        <v>0</v>
      </c>
      <c r="U62" s="30">
        <f t="shared" si="17"/>
        <v>0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403155000</v>
      </c>
      <c r="C64" s="55">
        <f t="shared" si="30"/>
        <v>-441000</v>
      </c>
      <c r="D64" s="55">
        <f t="shared" si="30"/>
        <v>0</v>
      </c>
      <c r="E64" s="55">
        <f t="shared" si="30"/>
        <v>402714000</v>
      </c>
      <c r="F64" s="56">
        <f t="shared" si="30"/>
        <v>403155000</v>
      </c>
      <c r="G64" s="57">
        <f t="shared" si="30"/>
        <v>121627000</v>
      </c>
      <c r="H64" s="56">
        <f t="shared" si="30"/>
        <v>17836000</v>
      </c>
      <c r="I64" s="57">
        <f t="shared" si="30"/>
        <v>28534502</v>
      </c>
      <c r="J64" s="56">
        <f t="shared" si="30"/>
        <v>98850000</v>
      </c>
      <c r="K64" s="57">
        <f t="shared" si="30"/>
        <v>89209890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116686000</v>
      </c>
      <c r="Q64" s="57">
        <f t="shared" si="30"/>
        <v>117744392</v>
      </c>
      <c r="R64" s="38">
        <f t="shared" si="14"/>
        <v>454.21619197129399</v>
      </c>
      <c r="S64" s="39">
        <f t="shared" si="15"/>
        <v>212.63867860739256</v>
      </c>
      <c r="T64" s="38">
        <f t="shared" si="16"/>
        <v>28.97490526775826</v>
      </c>
      <c r="U64" s="39">
        <f t="shared" si="17"/>
        <v>29.237720069329598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109</v>
      </c>
    </row>
    <row r="67" spans="1:23" x14ac:dyDescent="0.2">
      <c r="A67" s="4"/>
    </row>
    <row r="68" spans="1:23" x14ac:dyDescent="0.2">
      <c r="A68" s="4" t="s">
        <v>110</v>
      </c>
    </row>
    <row r="69" spans="1:23" x14ac:dyDescent="0.2">
      <c r="A69" s="4" t="s">
        <v>111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112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</row>
    <row r="75" spans="1:23" x14ac:dyDescent="0.2">
      <c r="A75" s="5" t="s">
        <v>115</v>
      </c>
      <c r="G75" s="5" t="s">
        <v>116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117</v>
      </c>
      <c r="G77" s="5" t="s">
        <v>117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108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558336000</v>
      </c>
      <c r="C8" s="40">
        <f t="shared" si="0"/>
        <v>6582000</v>
      </c>
      <c r="D8" s="40">
        <f t="shared" si="0"/>
        <v>0</v>
      </c>
      <c r="E8" s="40">
        <f t="shared" si="0"/>
        <v>564918000</v>
      </c>
      <c r="F8" s="41">
        <f t="shared" si="0"/>
        <v>558336000</v>
      </c>
      <c r="G8" s="42">
        <f t="shared" si="0"/>
        <v>425918000</v>
      </c>
      <c r="H8" s="41">
        <f t="shared" si="0"/>
        <v>141960000</v>
      </c>
      <c r="I8" s="42">
        <f t="shared" si="0"/>
        <v>141580180</v>
      </c>
      <c r="J8" s="41">
        <f t="shared" si="0"/>
        <v>219934000</v>
      </c>
      <c r="K8" s="42">
        <f t="shared" si="0"/>
        <v>244371887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361894000</v>
      </c>
      <c r="Q8" s="42">
        <f t="shared" si="0"/>
        <v>385952067</v>
      </c>
      <c r="R8" s="16">
        <f>IF(($H8       =0),0,((($J8       -$H8       )/$H8       )*100))</f>
        <v>54.926739926739934</v>
      </c>
      <c r="S8" s="17">
        <f>IF(($I8       =0),0,((($K8       -$I8       )/$I8       )*100))</f>
        <v>72.603175811755577</v>
      </c>
      <c r="T8" s="16">
        <f>IF(($E8       =0),0,(($P8       /$E8       )*100))</f>
        <v>64.061332795202134</v>
      </c>
      <c r="U8" s="18">
        <f>IF(($E8       =0),0,(($Q8       /$E8       )*100))</f>
        <v>68.320015825305632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548570000</v>
      </c>
      <c r="C9" s="43">
        <f t="shared" si="2"/>
        <v>6582000</v>
      </c>
      <c r="D9" s="43">
        <f t="shared" si="2"/>
        <v>0</v>
      </c>
      <c r="E9" s="43">
        <f t="shared" si="2"/>
        <v>555152000</v>
      </c>
      <c r="F9" s="44">
        <f t="shared" si="2"/>
        <v>548570000</v>
      </c>
      <c r="G9" s="45">
        <f t="shared" si="2"/>
        <v>419142000</v>
      </c>
      <c r="H9" s="44">
        <f t="shared" si="2"/>
        <v>139872000</v>
      </c>
      <c r="I9" s="45">
        <f t="shared" si="2"/>
        <v>139782490</v>
      </c>
      <c r="J9" s="44">
        <f t="shared" si="2"/>
        <v>218623000</v>
      </c>
      <c r="K9" s="45">
        <f t="shared" si="2"/>
        <v>241940471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358495000</v>
      </c>
      <c r="Q9" s="45">
        <f t="shared" si="2"/>
        <v>381722961</v>
      </c>
      <c r="R9" s="20">
        <f>IF(($H9       =0),0,((($J9       -$H9       )/$H9       )*100))</f>
        <v>56.302190574239305</v>
      </c>
      <c r="S9" s="21">
        <f>IF(($I9       =0),0,((($K9       -$I9       )/$I9       )*100))</f>
        <v>73.083532136249687</v>
      </c>
      <c r="T9" s="20">
        <f>IF(($E9       =0),0,(($P9       /$E9       )*100))</f>
        <v>64.576008012220072</v>
      </c>
      <c r="U9" s="22">
        <f>IF(($E9       =0),0,(($Q9       /$E9       )*100))</f>
        <v>68.760080302331616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=0),0,((($J10      -$H10      )/$H10      )*100))</f>
        <v>0</v>
      </c>
      <c r="S10" s="25">
        <f t="shared" ref="S10:S41" si="8">IF(($I10      =0),0,((($K10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>
        <v>184733000</v>
      </c>
      <c r="C12" s="46"/>
      <c r="D12" s="46"/>
      <c r="E12" s="46">
        <f t="shared" si="4"/>
        <v>184733000</v>
      </c>
      <c r="F12" s="47">
        <v>184733000</v>
      </c>
      <c r="G12" s="48">
        <v>99756000</v>
      </c>
      <c r="H12" s="47">
        <v>11304000</v>
      </c>
      <c r="I12" s="48">
        <v>11646654</v>
      </c>
      <c r="J12" s="47">
        <v>88452000</v>
      </c>
      <c r="K12" s="48">
        <v>106592496</v>
      </c>
      <c r="L12" s="47"/>
      <c r="M12" s="48"/>
      <c r="N12" s="47"/>
      <c r="O12" s="48"/>
      <c r="P12" s="47">
        <f t="shared" si="5"/>
        <v>99756000</v>
      </c>
      <c r="Q12" s="48">
        <f t="shared" si="6"/>
        <v>118239150</v>
      </c>
      <c r="R12" s="24">
        <f t="shared" si="7"/>
        <v>682.484076433121</v>
      </c>
      <c r="S12" s="25">
        <f t="shared" si="8"/>
        <v>815.21990779497708</v>
      </c>
      <c r="T12" s="24">
        <f t="shared" si="9"/>
        <v>54.00009743792392</v>
      </c>
      <c r="U12" s="26">
        <f t="shared" si="10"/>
        <v>64.005429457649683</v>
      </c>
      <c r="V12" s="47"/>
      <c r="W12" s="48"/>
    </row>
    <row r="13" spans="1:23" x14ac:dyDescent="0.2">
      <c r="A13" s="23" t="s">
        <v>40</v>
      </c>
      <c r="B13" s="46"/>
      <c r="C13" s="46"/>
      <c r="D13" s="46"/>
      <c r="E13" s="46">
        <f t="shared" si="4"/>
        <v>0</v>
      </c>
      <c r="F13" s="47"/>
      <c r="G13" s="48"/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>
        <v>5000000</v>
      </c>
      <c r="C14" s="46"/>
      <c r="D14" s="46"/>
      <c r="E14" s="46">
        <f t="shared" si="4"/>
        <v>5000000</v>
      </c>
      <c r="F14" s="47">
        <v>5000000</v>
      </c>
      <c r="G14" s="48">
        <v>5000000</v>
      </c>
      <c r="H14" s="47">
        <v>114000</v>
      </c>
      <c r="I14" s="48">
        <v>114252</v>
      </c>
      <c r="J14" s="47">
        <v>346000</v>
      </c>
      <c r="K14" s="48">
        <v>283510</v>
      </c>
      <c r="L14" s="47"/>
      <c r="M14" s="48"/>
      <c r="N14" s="47"/>
      <c r="O14" s="48"/>
      <c r="P14" s="47">
        <f t="shared" si="5"/>
        <v>460000</v>
      </c>
      <c r="Q14" s="48">
        <f t="shared" si="6"/>
        <v>397762</v>
      </c>
      <c r="R14" s="24">
        <f t="shared" si="7"/>
        <v>203.50877192982458</v>
      </c>
      <c r="S14" s="25">
        <f t="shared" si="8"/>
        <v>148.14445261352097</v>
      </c>
      <c r="T14" s="24">
        <f t="shared" si="9"/>
        <v>9.1999999999999993</v>
      </c>
      <c r="U14" s="26">
        <f t="shared" si="10"/>
        <v>7.9552399999999999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>
        <v>294000000</v>
      </c>
      <c r="C22" s="46"/>
      <c r="D22" s="46"/>
      <c r="E22" s="46">
        <f t="shared" si="4"/>
        <v>294000000</v>
      </c>
      <c r="F22" s="47">
        <v>294000000</v>
      </c>
      <c r="G22" s="48">
        <v>270000000</v>
      </c>
      <c r="H22" s="47">
        <v>113041000</v>
      </c>
      <c r="I22" s="48">
        <v>113528543</v>
      </c>
      <c r="J22" s="47">
        <v>101407000</v>
      </c>
      <c r="K22" s="48">
        <v>102332400</v>
      </c>
      <c r="L22" s="47"/>
      <c r="M22" s="48"/>
      <c r="N22" s="47"/>
      <c r="O22" s="48"/>
      <c r="P22" s="47">
        <f t="shared" si="5"/>
        <v>214448000</v>
      </c>
      <c r="Q22" s="48">
        <f t="shared" si="6"/>
        <v>215860943</v>
      </c>
      <c r="R22" s="24">
        <f t="shared" si="7"/>
        <v>-10.291841013437603</v>
      </c>
      <c r="S22" s="25">
        <f t="shared" si="8"/>
        <v>-9.8619630835921157</v>
      </c>
      <c r="T22" s="24">
        <f t="shared" si="9"/>
        <v>72.941496598639461</v>
      </c>
      <c r="U22" s="26">
        <f t="shared" si="10"/>
        <v>73.422089455782313</v>
      </c>
      <c r="V22" s="47"/>
      <c r="W22" s="48"/>
    </row>
    <row r="23" spans="1:23" x14ac:dyDescent="0.2">
      <c r="A23" s="23" t="s">
        <v>50</v>
      </c>
      <c r="B23" s="46">
        <v>4000000</v>
      </c>
      <c r="C23" s="46"/>
      <c r="D23" s="46"/>
      <c r="E23" s="46">
        <f t="shared" si="4"/>
        <v>4000000</v>
      </c>
      <c r="F23" s="47">
        <v>4000000</v>
      </c>
      <c r="G23" s="48">
        <v>1800000</v>
      </c>
      <c r="H23" s="47">
        <v>250000</v>
      </c>
      <c r="I23" s="48">
        <v>443087</v>
      </c>
      <c r="J23" s="47">
        <v>995000</v>
      </c>
      <c r="K23" s="48">
        <v>802554</v>
      </c>
      <c r="L23" s="47"/>
      <c r="M23" s="48"/>
      <c r="N23" s="47"/>
      <c r="O23" s="48"/>
      <c r="P23" s="47">
        <f t="shared" si="5"/>
        <v>1245000</v>
      </c>
      <c r="Q23" s="48">
        <f t="shared" si="6"/>
        <v>1245641</v>
      </c>
      <c r="R23" s="24">
        <f t="shared" si="7"/>
        <v>298</v>
      </c>
      <c r="S23" s="25">
        <f t="shared" si="8"/>
        <v>81.127859765689365</v>
      </c>
      <c r="T23" s="24">
        <f t="shared" si="9"/>
        <v>31.125000000000004</v>
      </c>
      <c r="U23" s="26">
        <f t="shared" si="10"/>
        <v>31.141024999999999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>
        <v>60837000</v>
      </c>
      <c r="C25" s="46">
        <v>6582000</v>
      </c>
      <c r="D25" s="46"/>
      <c r="E25" s="46">
        <f t="shared" si="4"/>
        <v>67419000</v>
      </c>
      <c r="F25" s="47">
        <v>60837000</v>
      </c>
      <c r="G25" s="48">
        <v>42586000</v>
      </c>
      <c r="H25" s="47">
        <v>15163000</v>
      </c>
      <c r="I25" s="48">
        <v>14049954</v>
      </c>
      <c r="J25" s="47">
        <v>27423000</v>
      </c>
      <c r="K25" s="48">
        <v>31929511</v>
      </c>
      <c r="L25" s="47"/>
      <c r="M25" s="48"/>
      <c r="N25" s="47"/>
      <c r="O25" s="48"/>
      <c r="P25" s="47">
        <f t="shared" si="5"/>
        <v>42586000</v>
      </c>
      <c r="Q25" s="48">
        <f t="shared" si="6"/>
        <v>45979465</v>
      </c>
      <c r="R25" s="24">
        <f t="shared" si="7"/>
        <v>80.854712128206813</v>
      </c>
      <c r="S25" s="25">
        <f t="shared" si="8"/>
        <v>127.25705009425654</v>
      </c>
      <c r="T25" s="24">
        <f t="shared" si="9"/>
        <v>63.166169774099288</v>
      </c>
      <c r="U25" s="26">
        <f t="shared" si="10"/>
        <v>68.199565404411217</v>
      </c>
      <c r="V25" s="47"/>
      <c r="W25" s="48"/>
    </row>
    <row r="26" spans="1:23" x14ac:dyDescent="0.2">
      <c r="A26" s="23" t="s">
        <v>53</v>
      </c>
      <c r="B26" s="46"/>
      <c r="C26" s="46"/>
      <c r="D26" s="46"/>
      <c r="E26" s="46">
        <f t="shared" si="4"/>
        <v>0</v>
      </c>
      <c r="F26" s="47"/>
      <c r="G26" s="48"/>
      <c r="H26" s="47"/>
      <c r="I26" s="48"/>
      <c r="J26" s="47"/>
      <c r="K26" s="48"/>
      <c r="L26" s="47"/>
      <c r="M26" s="48"/>
      <c r="N26" s="47"/>
      <c r="O26" s="48"/>
      <c r="P26" s="47">
        <f t="shared" si="5"/>
        <v>0</v>
      </c>
      <c r="Q26" s="48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9766000</v>
      </c>
      <c r="C27" s="43">
        <f t="shared" si="11"/>
        <v>0</v>
      </c>
      <c r="D27" s="43">
        <f t="shared" si="11"/>
        <v>0</v>
      </c>
      <c r="E27" s="43">
        <f t="shared" si="11"/>
        <v>9766000</v>
      </c>
      <c r="F27" s="44">
        <f t="shared" si="11"/>
        <v>9766000</v>
      </c>
      <c r="G27" s="45">
        <f t="shared" si="11"/>
        <v>6776000</v>
      </c>
      <c r="H27" s="44">
        <f t="shared" si="11"/>
        <v>2088000</v>
      </c>
      <c r="I27" s="45">
        <f t="shared" si="11"/>
        <v>1797690</v>
      </c>
      <c r="J27" s="44">
        <f t="shared" si="11"/>
        <v>1311000</v>
      </c>
      <c r="K27" s="45">
        <f t="shared" si="11"/>
        <v>2431416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3399000</v>
      </c>
      <c r="Q27" s="45">
        <f t="shared" si="11"/>
        <v>4229106</v>
      </c>
      <c r="R27" s="20">
        <f t="shared" si="7"/>
        <v>-37.212643678160916</v>
      </c>
      <c r="S27" s="21">
        <f t="shared" si="8"/>
        <v>35.252240375148105</v>
      </c>
      <c r="T27" s="20">
        <f t="shared" si="9"/>
        <v>34.804423510137212</v>
      </c>
      <c r="U27" s="22">
        <f t="shared" si="10"/>
        <v>43.304382551710013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/>
      <c r="C29" s="46"/>
      <c r="D29" s="46"/>
      <c r="E29" s="46">
        <f t="shared" si="4"/>
        <v>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1800000</v>
      </c>
      <c r="C30" s="46"/>
      <c r="D30" s="46"/>
      <c r="E30" s="46">
        <f t="shared" si="4"/>
        <v>1800000</v>
      </c>
      <c r="F30" s="47">
        <v>1800000</v>
      </c>
      <c r="G30" s="48">
        <v>1800000</v>
      </c>
      <c r="H30" s="47">
        <v>247000</v>
      </c>
      <c r="I30" s="48">
        <v>119000</v>
      </c>
      <c r="J30" s="47">
        <v>344000</v>
      </c>
      <c r="K30" s="48">
        <v>505029</v>
      </c>
      <c r="L30" s="47"/>
      <c r="M30" s="48"/>
      <c r="N30" s="47"/>
      <c r="O30" s="48"/>
      <c r="P30" s="47">
        <f t="shared" si="5"/>
        <v>591000</v>
      </c>
      <c r="Q30" s="48">
        <f t="shared" si="6"/>
        <v>624029</v>
      </c>
      <c r="R30" s="24">
        <f t="shared" si="7"/>
        <v>39.271255060728741</v>
      </c>
      <c r="S30" s="25">
        <f t="shared" si="8"/>
        <v>324.39411764705881</v>
      </c>
      <c r="T30" s="24">
        <f t="shared" si="9"/>
        <v>32.833333333333329</v>
      </c>
      <c r="U30" s="26">
        <f t="shared" si="10"/>
        <v>34.668277777777782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1966000</v>
      </c>
      <c r="C32" s="46"/>
      <c r="D32" s="46"/>
      <c r="E32" s="46">
        <f t="shared" si="4"/>
        <v>1966000</v>
      </c>
      <c r="F32" s="47">
        <v>1966000</v>
      </c>
      <c r="G32" s="48">
        <v>1376000</v>
      </c>
      <c r="H32" s="47">
        <v>197000</v>
      </c>
      <c r="I32" s="48">
        <v>355216</v>
      </c>
      <c r="J32" s="47">
        <v>295000</v>
      </c>
      <c r="K32" s="48">
        <v>1253079</v>
      </c>
      <c r="L32" s="47"/>
      <c r="M32" s="48"/>
      <c r="N32" s="47"/>
      <c r="O32" s="48"/>
      <c r="P32" s="47">
        <f t="shared" si="5"/>
        <v>492000</v>
      </c>
      <c r="Q32" s="48">
        <f t="shared" si="6"/>
        <v>1608295</v>
      </c>
      <c r="R32" s="24">
        <f t="shared" si="7"/>
        <v>49.746192893401016</v>
      </c>
      <c r="S32" s="25">
        <f t="shared" si="8"/>
        <v>252.7653596684834</v>
      </c>
      <c r="T32" s="24">
        <f t="shared" si="9"/>
        <v>25.025432349949135</v>
      </c>
      <c r="U32" s="26">
        <f t="shared" si="10"/>
        <v>81.805442522889109</v>
      </c>
      <c r="V32" s="47"/>
      <c r="W32" s="48"/>
    </row>
    <row r="33" spans="1:23" x14ac:dyDescent="0.2">
      <c r="A33" s="23" t="s">
        <v>60</v>
      </c>
      <c r="B33" s="46">
        <v>6000000</v>
      </c>
      <c r="C33" s="46"/>
      <c r="D33" s="46"/>
      <c r="E33" s="46">
        <f t="shared" si="4"/>
        <v>6000000</v>
      </c>
      <c r="F33" s="47">
        <v>6000000</v>
      </c>
      <c r="G33" s="48">
        <v>3600000</v>
      </c>
      <c r="H33" s="47">
        <v>1644000</v>
      </c>
      <c r="I33" s="48">
        <v>1323474</v>
      </c>
      <c r="J33" s="47">
        <v>672000</v>
      </c>
      <c r="K33" s="48">
        <v>673308</v>
      </c>
      <c r="L33" s="47"/>
      <c r="M33" s="48"/>
      <c r="N33" s="47"/>
      <c r="O33" s="48"/>
      <c r="P33" s="47">
        <f t="shared" si="5"/>
        <v>2316000</v>
      </c>
      <c r="Q33" s="48">
        <f t="shared" si="6"/>
        <v>1996782</v>
      </c>
      <c r="R33" s="24">
        <f t="shared" si="7"/>
        <v>-59.12408759124088</v>
      </c>
      <c r="S33" s="25">
        <f t="shared" si="8"/>
        <v>-49.125710063061305</v>
      </c>
      <c r="T33" s="24">
        <f t="shared" si="9"/>
        <v>38.6</v>
      </c>
      <c r="U33" s="26">
        <f t="shared" si="10"/>
        <v>33.279699999999998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/>
      <c r="C35" s="46"/>
      <c r="D35" s="46"/>
      <c r="E35" s="46">
        <f t="shared" si="4"/>
        <v>0</v>
      </c>
      <c r="F35" s="47"/>
      <c r="G35" s="48"/>
      <c r="H35" s="47"/>
      <c r="I35" s="48"/>
      <c r="J35" s="47"/>
      <c r="K35" s="48"/>
      <c r="L35" s="47"/>
      <c r="M35" s="48"/>
      <c r="N35" s="47"/>
      <c r="O35" s="48"/>
      <c r="P35" s="47">
        <f t="shared" si="5"/>
        <v>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0</v>
      </c>
      <c r="C42" s="52">
        <f t="shared" si="13"/>
        <v>0</v>
      </c>
      <c r="D42" s="52">
        <f t="shared" si="13"/>
        <v>0</v>
      </c>
      <c r="E42" s="52">
        <f t="shared" si="13"/>
        <v>0</v>
      </c>
      <c r="F42" s="53">
        <f t="shared" si="13"/>
        <v>0</v>
      </c>
      <c r="G42" s="54">
        <f t="shared" si="13"/>
        <v>0</v>
      </c>
      <c r="H42" s="53">
        <f t="shared" si="13"/>
        <v>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0</v>
      </c>
      <c r="Q42" s="54">
        <f t="shared" si="13"/>
        <v>0</v>
      </c>
      <c r="R42" s="33">
        <f t="shared" ref="R42:R64" si="14">IF(($H42      =0),0,((($J42      -$H42      )/$H42      )*100))</f>
        <v>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0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0</v>
      </c>
      <c r="C43" s="43">
        <f t="shared" si="19"/>
        <v>0</v>
      </c>
      <c r="D43" s="43">
        <f t="shared" si="19"/>
        <v>0</v>
      </c>
      <c r="E43" s="43">
        <f t="shared" si="19"/>
        <v>0</v>
      </c>
      <c r="F43" s="44">
        <f t="shared" si="19"/>
        <v>0</v>
      </c>
      <c r="G43" s="45">
        <f t="shared" si="19"/>
        <v>0</v>
      </c>
      <c r="H43" s="44">
        <f t="shared" si="19"/>
        <v>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3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/>
      <c r="C45" s="46"/>
      <c r="D45" s="46"/>
      <c r="E45" s="46">
        <f t="shared" si="21"/>
        <v>0</v>
      </c>
      <c r="F45" s="47"/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/>
      <c r="C46" s="46"/>
      <c r="D46" s="46"/>
      <c r="E46" s="46">
        <f t="shared" si="21"/>
        <v>0</v>
      </c>
      <c r="F46" s="47"/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0</v>
      </c>
      <c r="C55" s="43">
        <f t="shared" si="24"/>
        <v>0</v>
      </c>
      <c r="D55" s="43">
        <f t="shared" si="24"/>
        <v>0</v>
      </c>
      <c r="E55" s="43">
        <f t="shared" si="24"/>
        <v>0</v>
      </c>
      <c r="F55" s="44">
        <f t="shared" si="24"/>
        <v>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558336000</v>
      </c>
      <c r="C60" s="43">
        <f t="shared" si="26"/>
        <v>6582000</v>
      </c>
      <c r="D60" s="43">
        <f t="shared" si="26"/>
        <v>0</v>
      </c>
      <c r="E60" s="43">
        <f t="shared" si="26"/>
        <v>564918000</v>
      </c>
      <c r="F60" s="44">
        <f t="shared" si="26"/>
        <v>558336000</v>
      </c>
      <c r="G60" s="45">
        <f t="shared" si="26"/>
        <v>425918000</v>
      </c>
      <c r="H60" s="44">
        <f t="shared" si="26"/>
        <v>141960000</v>
      </c>
      <c r="I60" s="45">
        <f t="shared" si="26"/>
        <v>141580180</v>
      </c>
      <c r="J60" s="44">
        <f t="shared" si="26"/>
        <v>219934000</v>
      </c>
      <c r="K60" s="45">
        <f t="shared" si="26"/>
        <v>244371887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361894000</v>
      </c>
      <c r="Q60" s="45">
        <f t="shared" si="26"/>
        <v>385952067</v>
      </c>
      <c r="R60" s="20">
        <f t="shared" si="14"/>
        <v>54.926739926739934</v>
      </c>
      <c r="S60" s="21">
        <f t="shared" si="15"/>
        <v>72.603175811755577</v>
      </c>
      <c r="T60" s="20">
        <f t="shared" si="16"/>
        <v>64.061332795202134</v>
      </c>
      <c r="U60" s="22">
        <f t="shared" si="17"/>
        <v>68.320015825305632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0</v>
      </c>
      <c r="C61" s="43">
        <f t="shared" si="28"/>
        <v>0</v>
      </c>
      <c r="D61" s="43">
        <f t="shared" si="28"/>
        <v>0</v>
      </c>
      <c r="E61" s="43">
        <f t="shared" si="28"/>
        <v>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0</v>
      </c>
      <c r="J61" s="44">
        <f t="shared" si="28"/>
        <v>0</v>
      </c>
      <c r="K61" s="45">
        <f t="shared" si="28"/>
        <v>0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0</v>
      </c>
      <c r="R61" s="20">
        <f t="shared" si="14"/>
        <v>0</v>
      </c>
      <c r="S61" s="21">
        <f t="shared" si="15"/>
        <v>0</v>
      </c>
      <c r="T61" s="20">
        <f t="shared" si="16"/>
        <v>0</v>
      </c>
      <c r="U61" s="22">
        <f t="shared" si="17"/>
        <v>0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/>
      <c r="C62" s="49"/>
      <c r="D62" s="49"/>
      <c r="E62" s="49">
        <f t="shared" si="21"/>
        <v>0</v>
      </c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>
        <f t="shared" si="22"/>
        <v>0</v>
      </c>
      <c r="Q62" s="51">
        <f t="shared" si="23"/>
        <v>0</v>
      </c>
      <c r="R62" s="28">
        <f t="shared" si="14"/>
        <v>0</v>
      </c>
      <c r="S62" s="29">
        <f t="shared" si="15"/>
        <v>0</v>
      </c>
      <c r="T62" s="28">
        <f t="shared" si="16"/>
        <v>0</v>
      </c>
      <c r="U62" s="30">
        <f t="shared" si="17"/>
        <v>0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558336000</v>
      </c>
      <c r="C64" s="55">
        <f t="shared" si="30"/>
        <v>6582000</v>
      </c>
      <c r="D64" s="55">
        <f t="shared" si="30"/>
        <v>0</v>
      </c>
      <c r="E64" s="55">
        <f t="shared" si="30"/>
        <v>564918000</v>
      </c>
      <c r="F64" s="56">
        <f t="shared" si="30"/>
        <v>558336000</v>
      </c>
      <c r="G64" s="57">
        <f t="shared" si="30"/>
        <v>425918000</v>
      </c>
      <c r="H64" s="56">
        <f t="shared" si="30"/>
        <v>141960000</v>
      </c>
      <c r="I64" s="57">
        <f t="shared" si="30"/>
        <v>141580180</v>
      </c>
      <c r="J64" s="56">
        <f t="shared" si="30"/>
        <v>219934000</v>
      </c>
      <c r="K64" s="57">
        <f t="shared" si="30"/>
        <v>244371887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361894000</v>
      </c>
      <c r="Q64" s="57">
        <f t="shared" si="30"/>
        <v>385952067</v>
      </c>
      <c r="R64" s="38">
        <f t="shared" si="14"/>
        <v>54.926739926739934</v>
      </c>
      <c r="S64" s="39">
        <f t="shared" si="15"/>
        <v>72.603175811755577</v>
      </c>
      <c r="T64" s="38">
        <f t="shared" si="16"/>
        <v>64.061332795202134</v>
      </c>
      <c r="U64" s="39">
        <f t="shared" si="17"/>
        <v>68.320015825305632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109</v>
      </c>
    </row>
    <row r="67" spans="1:23" x14ac:dyDescent="0.2">
      <c r="A67" s="4"/>
    </row>
    <row r="68" spans="1:23" x14ac:dyDescent="0.2">
      <c r="A68" s="4" t="s">
        <v>110</v>
      </c>
    </row>
    <row r="69" spans="1:23" x14ac:dyDescent="0.2">
      <c r="A69" s="4" t="s">
        <v>111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112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</row>
    <row r="75" spans="1:23" x14ac:dyDescent="0.2">
      <c r="A75" s="5" t="s">
        <v>115</v>
      </c>
      <c r="G75" s="5" t="s">
        <v>116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117</v>
      </c>
      <c r="G77" s="5" t="s">
        <v>117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177162000</v>
      </c>
      <c r="C8" s="40">
        <f t="shared" si="0"/>
        <v>-395000</v>
      </c>
      <c r="D8" s="40">
        <f t="shared" si="0"/>
        <v>0</v>
      </c>
      <c r="E8" s="40">
        <f t="shared" si="0"/>
        <v>176767000</v>
      </c>
      <c r="F8" s="41">
        <f t="shared" si="0"/>
        <v>177162000</v>
      </c>
      <c r="G8" s="42">
        <f t="shared" si="0"/>
        <v>106479000</v>
      </c>
      <c r="H8" s="41">
        <f t="shared" si="0"/>
        <v>15477000</v>
      </c>
      <c r="I8" s="42">
        <f t="shared" si="0"/>
        <v>198095</v>
      </c>
      <c r="J8" s="41">
        <f t="shared" si="0"/>
        <v>82575000</v>
      </c>
      <c r="K8" s="42">
        <f t="shared" si="0"/>
        <v>46082207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98052000</v>
      </c>
      <c r="Q8" s="42">
        <f t="shared" si="0"/>
        <v>46280302</v>
      </c>
      <c r="R8" s="16">
        <f>IF(($H8       =0),0,((($J8       -$H8       )/$H8       )*100))</f>
        <v>433.53363054855595</v>
      </c>
      <c r="S8" s="17">
        <f>IF(($I8       =0),0,((($K8       -$I8       )/$I8       )*100))</f>
        <v>23162.680532067945</v>
      </c>
      <c r="T8" s="16">
        <f>IF(($E8       =0),0,(($P8       /$E8       )*100))</f>
        <v>55.469629512295846</v>
      </c>
      <c r="U8" s="18">
        <f>IF(($E8       =0),0,(($Q8       /$E8       )*100))</f>
        <v>26.181528226422351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165793000</v>
      </c>
      <c r="C9" s="43">
        <f t="shared" si="2"/>
        <v>-395000</v>
      </c>
      <c r="D9" s="43">
        <f t="shared" si="2"/>
        <v>0</v>
      </c>
      <c r="E9" s="43">
        <f t="shared" si="2"/>
        <v>165398000</v>
      </c>
      <c r="F9" s="44">
        <f t="shared" si="2"/>
        <v>165793000</v>
      </c>
      <c r="G9" s="45">
        <f t="shared" si="2"/>
        <v>99812000</v>
      </c>
      <c r="H9" s="44">
        <f t="shared" si="2"/>
        <v>15178000</v>
      </c>
      <c r="I9" s="45">
        <f t="shared" si="2"/>
        <v>0</v>
      </c>
      <c r="J9" s="44">
        <f t="shared" si="2"/>
        <v>81279000</v>
      </c>
      <c r="K9" s="45">
        <f t="shared" si="2"/>
        <v>45757706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96457000</v>
      </c>
      <c r="Q9" s="45">
        <f t="shared" si="2"/>
        <v>45757706</v>
      </c>
      <c r="R9" s="20">
        <f>IF(($H9       =0),0,((($J9       -$H9       )/$H9       )*100))</f>
        <v>435.50533667149818</v>
      </c>
      <c r="S9" s="21">
        <f>IF(($I9       =0),0,((($K9       -$I9       )/$I9       )*100))</f>
        <v>0</v>
      </c>
      <c r="T9" s="20">
        <f>IF(($E9       =0),0,(($P9       /$E9       )*100))</f>
        <v>58.318117510489856</v>
      </c>
      <c r="U9" s="22">
        <f>IF(($E9       =0),0,(($Q9       /$E9       )*100))</f>
        <v>27.665211187559702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>
        <v>160793000</v>
      </c>
      <c r="C10" s="46">
        <v>-395000</v>
      </c>
      <c r="D10" s="46"/>
      <c r="E10" s="46">
        <f t="shared" ref="E10:E41" si="4">$B10      +$C10      +$D10</f>
        <v>160398000</v>
      </c>
      <c r="F10" s="47">
        <v>160793000</v>
      </c>
      <c r="G10" s="48">
        <v>99812000</v>
      </c>
      <c r="H10" s="47">
        <v>15178000</v>
      </c>
      <c r="I10" s="48"/>
      <c r="J10" s="47">
        <v>81279000</v>
      </c>
      <c r="K10" s="48">
        <v>45757706</v>
      </c>
      <c r="L10" s="47"/>
      <c r="M10" s="48"/>
      <c r="N10" s="47"/>
      <c r="O10" s="48"/>
      <c r="P10" s="47">
        <f t="shared" ref="P10:P41" si="5">$H10      +$J10      +$L10      +$N10</f>
        <v>96457000</v>
      </c>
      <c r="Q10" s="48">
        <f t="shared" ref="Q10:Q41" si="6">$I10      +$K10      +$M10      +$O10</f>
        <v>45757706</v>
      </c>
      <c r="R10" s="24">
        <f t="shared" ref="R10:R41" si="7">IF(($H10      =0),0,((($J10      -$H10      )/$H10      )*100))</f>
        <v>435.50533667149818</v>
      </c>
      <c r="S10" s="25">
        <f t="shared" ref="S10:S41" si="8">IF(($I10      =0),0,((($K10      -$I10      )/$I10      )*100))</f>
        <v>0</v>
      </c>
      <c r="T10" s="24">
        <f t="shared" ref="T10:T41" si="9">IF(($E10      =0),0,(($P10      /$E10      )*100))</f>
        <v>60.136036608935271</v>
      </c>
      <c r="U10" s="26">
        <f t="shared" ref="U10:U41" si="10">IF(($E10      =0),0,(($Q10      /$E10      )*100))</f>
        <v>28.527603835459299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/>
      <c r="C12" s="46"/>
      <c r="D12" s="46"/>
      <c r="E12" s="46">
        <f t="shared" si="4"/>
        <v>0</v>
      </c>
      <c r="F12" s="47"/>
      <c r="G12" s="48"/>
      <c r="H12" s="47"/>
      <c r="I12" s="48"/>
      <c r="J12" s="47"/>
      <c r="K12" s="48"/>
      <c r="L12" s="47"/>
      <c r="M12" s="48"/>
      <c r="N12" s="47"/>
      <c r="O12" s="48"/>
      <c r="P12" s="47">
        <f t="shared" si="5"/>
        <v>0</v>
      </c>
      <c r="Q12" s="48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7"/>
      <c r="W12" s="48"/>
    </row>
    <row r="13" spans="1:23" x14ac:dyDescent="0.2">
      <c r="A13" s="23" t="s">
        <v>40</v>
      </c>
      <c r="B13" s="46"/>
      <c r="C13" s="46"/>
      <c r="D13" s="46"/>
      <c r="E13" s="46">
        <f t="shared" si="4"/>
        <v>0</v>
      </c>
      <c r="F13" s="47"/>
      <c r="G13" s="48"/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>
        <v>5000000</v>
      </c>
      <c r="C14" s="46"/>
      <c r="D14" s="46"/>
      <c r="E14" s="46">
        <f t="shared" si="4"/>
        <v>5000000</v>
      </c>
      <c r="F14" s="47">
        <v>5000000</v>
      </c>
      <c r="G14" s="48"/>
      <c r="H14" s="47"/>
      <c r="I14" s="48"/>
      <c r="J14" s="47"/>
      <c r="K14" s="48"/>
      <c r="L14" s="47"/>
      <c r="M14" s="48"/>
      <c r="N14" s="47"/>
      <c r="O14" s="48"/>
      <c r="P14" s="47">
        <f t="shared" si="5"/>
        <v>0</v>
      </c>
      <c r="Q14" s="48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/>
      <c r="C26" s="46"/>
      <c r="D26" s="46"/>
      <c r="E26" s="46">
        <f t="shared" si="4"/>
        <v>0</v>
      </c>
      <c r="F26" s="47"/>
      <c r="G26" s="48"/>
      <c r="H26" s="47"/>
      <c r="I26" s="48"/>
      <c r="J26" s="47"/>
      <c r="K26" s="48"/>
      <c r="L26" s="47"/>
      <c r="M26" s="48"/>
      <c r="N26" s="47"/>
      <c r="O26" s="48"/>
      <c r="P26" s="47">
        <f t="shared" si="5"/>
        <v>0</v>
      </c>
      <c r="Q26" s="48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11369000</v>
      </c>
      <c r="C27" s="43">
        <f t="shared" si="11"/>
        <v>0</v>
      </c>
      <c r="D27" s="43">
        <f t="shared" si="11"/>
        <v>0</v>
      </c>
      <c r="E27" s="43">
        <f t="shared" si="11"/>
        <v>11369000</v>
      </c>
      <c r="F27" s="44">
        <f t="shared" si="11"/>
        <v>11369000</v>
      </c>
      <c r="G27" s="45">
        <f t="shared" si="11"/>
        <v>6667000</v>
      </c>
      <c r="H27" s="44">
        <f t="shared" si="11"/>
        <v>299000</v>
      </c>
      <c r="I27" s="45">
        <f t="shared" si="11"/>
        <v>198095</v>
      </c>
      <c r="J27" s="44">
        <f t="shared" si="11"/>
        <v>1296000</v>
      </c>
      <c r="K27" s="45">
        <f t="shared" si="11"/>
        <v>324501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1595000</v>
      </c>
      <c r="Q27" s="45">
        <f t="shared" si="11"/>
        <v>522596</v>
      </c>
      <c r="R27" s="20">
        <f t="shared" si="7"/>
        <v>333.44481605351172</v>
      </c>
      <c r="S27" s="21">
        <f t="shared" si="8"/>
        <v>63.810797849516646</v>
      </c>
      <c r="T27" s="20">
        <f t="shared" si="9"/>
        <v>14.029378133520979</v>
      </c>
      <c r="U27" s="22">
        <f t="shared" si="10"/>
        <v>4.5966751693200809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/>
      <c r="C29" s="46"/>
      <c r="D29" s="46"/>
      <c r="E29" s="46">
        <f t="shared" si="4"/>
        <v>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2000000</v>
      </c>
      <c r="C30" s="46"/>
      <c r="D30" s="46"/>
      <c r="E30" s="46">
        <f t="shared" si="4"/>
        <v>2000000</v>
      </c>
      <c r="F30" s="47">
        <v>2000000</v>
      </c>
      <c r="G30" s="48">
        <v>2000000</v>
      </c>
      <c r="H30" s="47">
        <v>299000</v>
      </c>
      <c r="I30" s="48">
        <v>198095</v>
      </c>
      <c r="J30" s="47">
        <v>329000</v>
      </c>
      <c r="K30" s="48">
        <v>324501</v>
      </c>
      <c r="L30" s="47"/>
      <c r="M30" s="48"/>
      <c r="N30" s="47"/>
      <c r="O30" s="48"/>
      <c r="P30" s="47">
        <f t="shared" si="5"/>
        <v>628000</v>
      </c>
      <c r="Q30" s="48">
        <f t="shared" si="6"/>
        <v>522596</v>
      </c>
      <c r="R30" s="24">
        <f t="shared" si="7"/>
        <v>10.033444816053512</v>
      </c>
      <c r="S30" s="25">
        <f t="shared" si="8"/>
        <v>63.810797849516646</v>
      </c>
      <c r="T30" s="24">
        <f t="shared" si="9"/>
        <v>31.4</v>
      </c>
      <c r="U30" s="26">
        <f t="shared" si="10"/>
        <v>26.129799999999996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3869000</v>
      </c>
      <c r="C32" s="46"/>
      <c r="D32" s="46"/>
      <c r="E32" s="46">
        <f t="shared" si="4"/>
        <v>3869000</v>
      </c>
      <c r="F32" s="47">
        <v>3869000</v>
      </c>
      <c r="G32" s="48">
        <v>967000</v>
      </c>
      <c r="H32" s="47"/>
      <c r="I32" s="48"/>
      <c r="J32" s="47">
        <v>967000</v>
      </c>
      <c r="K32" s="48"/>
      <c r="L32" s="47"/>
      <c r="M32" s="48"/>
      <c r="N32" s="47"/>
      <c r="O32" s="48"/>
      <c r="P32" s="47">
        <f t="shared" si="5"/>
        <v>967000</v>
      </c>
      <c r="Q32" s="48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24.993538382010854</v>
      </c>
      <c r="U32" s="26">
        <f t="shared" si="10"/>
        <v>0</v>
      </c>
      <c r="V32" s="47"/>
      <c r="W32" s="48"/>
    </row>
    <row r="33" spans="1:23" x14ac:dyDescent="0.2">
      <c r="A33" s="23" t="s">
        <v>60</v>
      </c>
      <c r="B33" s="46"/>
      <c r="C33" s="46"/>
      <c r="D33" s="46"/>
      <c r="E33" s="46">
        <f t="shared" si="4"/>
        <v>0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>
        <f t="shared" si="5"/>
        <v>0</v>
      </c>
      <c r="Q33" s="48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>
        <v>5500000</v>
      </c>
      <c r="C35" s="46"/>
      <c r="D35" s="46"/>
      <c r="E35" s="46">
        <f t="shared" si="4"/>
        <v>5500000</v>
      </c>
      <c r="F35" s="47">
        <v>5500000</v>
      </c>
      <c r="G35" s="48">
        <v>3700000</v>
      </c>
      <c r="H35" s="47"/>
      <c r="I35" s="48"/>
      <c r="J35" s="47"/>
      <c r="K35" s="48"/>
      <c r="L35" s="47"/>
      <c r="M35" s="48"/>
      <c r="N35" s="47"/>
      <c r="O35" s="48"/>
      <c r="P35" s="47">
        <f t="shared" si="5"/>
        <v>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595219000</v>
      </c>
      <c r="C42" s="52">
        <f t="shared" si="13"/>
        <v>0</v>
      </c>
      <c r="D42" s="52">
        <f t="shared" si="13"/>
        <v>0</v>
      </c>
      <c r="E42" s="52">
        <f t="shared" si="13"/>
        <v>595219000</v>
      </c>
      <c r="F42" s="53">
        <f t="shared" si="13"/>
        <v>595219000</v>
      </c>
      <c r="G42" s="54">
        <f t="shared" si="13"/>
        <v>0</v>
      </c>
      <c r="H42" s="53">
        <f t="shared" si="13"/>
        <v>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0</v>
      </c>
      <c r="Q42" s="54">
        <f t="shared" si="13"/>
        <v>0</v>
      </c>
      <c r="R42" s="33">
        <f t="shared" ref="R42:R64" si="14">IF(($H42      =0),0,((($J42      -$H42      )/$H42      )*100))</f>
        <v>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0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595219000</v>
      </c>
      <c r="C43" s="43">
        <f t="shared" si="19"/>
        <v>0</v>
      </c>
      <c r="D43" s="43">
        <f t="shared" si="19"/>
        <v>0</v>
      </c>
      <c r="E43" s="43">
        <f t="shared" si="19"/>
        <v>595219000</v>
      </c>
      <c r="F43" s="44">
        <f t="shared" si="19"/>
        <v>595219000</v>
      </c>
      <c r="G43" s="45">
        <f t="shared" si="19"/>
        <v>0</v>
      </c>
      <c r="H43" s="44">
        <f t="shared" si="19"/>
        <v>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>
        <v>556863000</v>
      </c>
      <c r="C44" s="49"/>
      <c r="D44" s="49"/>
      <c r="E44" s="49">
        <f t="shared" ref="E44:E63" si="21">$B44      +$C44      +$D44</f>
        <v>556863000</v>
      </c>
      <c r="F44" s="50">
        <v>556863000</v>
      </c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47000</v>
      </c>
      <c r="C45" s="46"/>
      <c r="D45" s="46"/>
      <c r="E45" s="46">
        <f t="shared" si="21"/>
        <v>47000</v>
      </c>
      <c r="F45" s="47">
        <v>47000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/>
      <c r="C46" s="46"/>
      <c r="D46" s="46"/>
      <c r="E46" s="46">
        <f t="shared" si="21"/>
        <v>0</v>
      </c>
      <c r="F46" s="47"/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>
        <v>38309000</v>
      </c>
      <c r="C53" s="46"/>
      <c r="D53" s="46"/>
      <c r="E53" s="46">
        <f t="shared" si="21"/>
        <v>38309000</v>
      </c>
      <c r="F53" s="47">
        <v>38309000</v>
      </c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0</v>
      </c>
      <c r="C55" s="43">
        <f t="shared" si="24"/>
        <v>0</v>
      </c>
      <c r="D55" s="43">
        <f t="shared" si="24"/>
        <v>0</v>
      </c>
      <c r="E55" s="43">
        <f t="shared" si="24"/>
        <v>0</v>
      </c>
      <c r="F55" s="44">
        <f t="shared" si="24"/>
        <v>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772381000</v>
      </c>
      <c r="C60" s="43">
        <f t="shared" si="26"/>
        <v>-395000</v>
      </c>
      <c r="D60" s="43">
        <f t="shared" si="26"/>
        <v>0</v>
      </c>
      <c r="E60" s="43">
        <f t="shared" si="26"/>
        <v>771986000</v>
      </c>
      <c r="F60" s="44">
        <f t="shared" si="26"/>
        <v>772381000</v>
      </c>
      <c r="G60" s="45">
        <f t="shared" si="26"/>
        <v>106479000</v>
      </c>
      <c r="H60" s="44">
        <f t="shared" si="26"/>
        <v>15477000</v>
      </c>
      <c r="I60" s="45">
        <f t="shared" si="26"/>
        <v>198095</v>
      </c>
      <c r="J60" s="44">
        <f t="shared" si="26"/>
        <v>82575000</v>
      </c>
      <c r="K60" s="45">
        <f t="shared" si="26"/>
        <v>46082207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98052000</v>
      </c>
      <c r="Q60" s="45">
        <f t="shared" si="26"/>
        <v>46280302</v>
      </c>
      <c r="R60" s="20">
        <f t="shared" si="14"/>
        <v>433.53363054855595</v>
      </c>
      <c r="S60" s="21">
        <f t="shared" si="15"/>
        <v>23162.680532067945</v>
      </c>
      <c r="T60" s="20">
        <f t="shared" si="16"/>
        <v>12.70126660328037</v>
      </c>
      <c r="U60" s="22">
        <f t="shared" si="17"/>
        <v>5.9949664890295944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0</v>
      </c>
      <c r="C61" s="43">
        <f t="shared" si="28"/>
        <v>0</v>
      </c>
      <c r="D61" s="43">
        <f t="shared" si="28"/>
        <v>0</v>
      </c>
      <c r="E61" s="43">
        <f t="shared" si="28"/>
        <v>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0</v>
      </c>
      <c r="J61" s="44">
        <f t="shared" si="28"/>
        <v>0</v>
      </c>
      <c r="K61" s="45">
        <f t="shared" si="28"/>
        <v>0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0</v>
      </c>
      <c r="R61" s="20">
        <f t="shared" si="14"/>
        <v>0</v>
      </c>
      <c r="S61" s="21">
        <f t="shared" si="15"/>
        <v>0</v>
      </c>
      <c r="T61" s="20">
        <f t="shared" si="16"/>
        <v>0</v>
      </c>
      <c r="U61" s="22">
        <f t="shared" si="17"/>
        <v>0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/>
      <c r="C62" s="49"/>
      <c r="D62" s="49"/>
      <c r="E62" s="49">
        <f t="shared" si="21"/>
        <v>0</v>
      </c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>
        <f t="shared" si="22"/>
        <v>0</v>
      </c>
      <c r="Q62" s="51">
        <f t="shared" si="23"/>
        <v>0</v>
      </c>
      <c r="R62" s="28">
        <f t="shared" si="14"/>
        <v>0</v>
      </c>
      <c r="S62" s="29">
        <f t="shared" si="15"/>
        <v>0</v>
      </c>
      <c r="T62" s="28">
        <f t="shared" si="16"/>
        <v>0</v>
      </c>
      <c r="U62" s="30">
        <f t="shared" si="17"/>
        <v>0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772381000</v>
      </c>
      <c r="C64" s="55">
        <f t="shared" si="30"/>
        <v>-395000</v>
      </c>
      <c r="D64" s="55">
        <f t="shared" si="30"/>
        <v>0</v>
      </c>
      <c r="E64" s="55">
        <f t="shared" si="30"/>
        <v>771986000</v>
      </c>
      <c r="F64" s="56">
        <f t="shared" si="30"/>
        <v>772381000</v>
      </c>
      <c r="G64" s="57">
        <f t="shared" si="30"/>
        <v>106479000</v>
      </c>
      <c r="H64" s="56">
        <f t="shared" si="30"/>
        <v>15477000</v>
      </c>
      <c r="I64" s="57">
        <f t="shared" si="30"/>
        <v>198095</v>
      </c>
      <c r="J64" s="56">
        <f t="shared" si="30"/>
        <v>82575000</v>
      </c>
      <c r="K64" s="57">
        <f t="shared" si="30"/>
        <v>46082207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98052000</v>
      </c>
      <c r="Q64" s="57">
        <f t="shared" si="30"/>
        <v>46280302</v>
      </c>
      <c r="R64" s="38">
        <f t="shared" si="14"/>
        <v>433.53363054855595</v>
      </c>
      <c r="S64" s="39">
        <f t="shared" si="15"/>
        <v>23162.680532067945</v>
      </c>
      <c r="T64" s="38">
        <f t="shared" si="16"/>
        <v>12.70126660328037</v>
      </c>
      <c r="U64" s="39">
        <f t="shared" si="17"/>
        <v>5.9949664890295944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109</v>
      </c>
    </row>
    <row r="67" spans="1:23" x14ac:dyDescent="0.2">
      <c r="A67" s="4"/>
    </row>
    <row r="68" spans="1:23" x14ac:dyDescent="0.2">
      <c r="A68" s="4" t="s">
        <v>110</v>
      </c>
    </row>
    <row r="69" spans="1:23" x14ac:dyDescent="0.2">
      <c r="A69" s="4" t="s">
        <v>111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112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</row>
    <row r="75" spans="1:23" x14ac:dyDescent="0.2">
      <c r="A75" s="5" t="s">
        <v>115</v>
      </c>
      <c r="G75" s="5" t="s">
        <v>116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117</v>
      </c>
      <c r="G77" s="5" t="s">
        <v>117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317526000</v>
      </c>
      <c r="C8" s="40">
        <f t="shared" si="0"/>
        <v>522000</v>
      </c>
      <c r="D8" s="40">
        <f t="shared" si="0"/>
        <v>0</v>
      </c>
      <c r="E8" s="40">
        <f t="shared" si="0"/>
        <v>318048000</v>
      </c>
      <c r="F8" s="41">
        <f t="shared" si="0"/>
        <v>317526000</v>
      </c>
      <c r="G8" s="42">
        <f t="shared" si="0"/>
        <v>192088000</v>
      </c>
      <c r="H8" s="41">
        <f t="shared" si="0"/>
        <v>77033000</v>
      </c>
      <c r="I8" s="42">
        <f t="shared" si="0"/>
        <v>64012070</v>
      </c>
      <c r="J8" s="41">
        <f t="shared" si="0"/>
        <v>51220000</v>
      </c>
      <c r="K8" s="42">
        <f t="shared" si="0"/>
        <v>102523189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128253000</v>
      </c>
      <c r="Q8" s="42">
        <f t="shared" si="0"/>
        <v>166535259</v>
      </c>
      <c r="R8" s="16">
        <f>IF(($H8       =0),0,((($J8       -$H8       )/$H8       )*100))</f>
        <v>-33.509015616683755</v>
      </c>
      <c r="S8" s="17">
        <f>IF(($I8       =0),0,((($K8       -$I8       )/$I8       )*100))</f>
        <v>60.162277208032798</v>
      </c>
      <c r="T8" s="16">
        <f>IF(($E8       =0),0,(($P8       /$E8       )*100))</f>
        <v>40.325045276184731</v>
      </c>
      <c r="U8" s="18">
        <f>IF(($E8       =0),0,(($Q8       /$E8       )*100))</f>
        <v>52.361674652882584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313225000</v>
      </c>
      <c r="C9" s="43">
        <f t="shared" si="2"/>
        <v>522000</v>
      </c>
      <c r="D9" s="43">
        <f t="shared" si="2"/>
        <v>0</v>
      </c>
      <c r="E9" s="43">
        <f t="shared" si="2"/>
        <v>313747000</v>
      </c>
      <c r="F9" s="44">
        <f t="shared" si="2"/>
        <v>313225000</v>
      </c>
      <c r="G9" s="45">
        <f t="shared" si="2"/>
        <v>188538000</v>
      </c>
      <c r="H9" s="44">
        <f t="shared" si="2"/>
        <v>75253000</v>
      </c>
      <c r="I9" s="45">
        <f t="shared" si="2"/>
        <v>63939069</v>
      </c>
      <c r="J9" s="44">
        <f t="shared" si="2"/>
        <v>51220000</v>
      </c>
      <c r="K9" s="45">
        <f t="shared" si="2"/>
        <v>102349696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126473000</v>
      </c>
      <c r="Q9" s="45">
        <f t="shared" si="2"/>
        <v>166288765</v>
      </c>
      <c r="R9" s="20">
        <f>IF(($H9       =0),0,((($J9       -$H9       )/$H9       )*100))</f>
        <v>-31.936268321528711</v>
      </c>
      <c r="S9" s="21">
        <f>IF(($I9       =0),0,((($K9       -$I9       )/$I9       )*100))</f>
        <v>60.073797758925764</v>
      </c>
      <c r="T9" s="20">
        <f>IF(($E9       =0),0,(($P9       /$E9       )*100))</f>
        <v>40.310504961003616</v>
      </c>
      <c r="U9" s="22">
        <f>IF(($E9       =0),0,(($Q9       /$E9       )*100))</f>
        <v>53.000909968860256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=0),0,((($J10      -$H10      )/$H10      )*100))</f>
        <v>0</v>
      </c>
      <c r="S10" s="25">
        <f t="shared" ref="S10:S41" si="8">IF(($I10      =0),0,((($K10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/>
      <c r="C12" s="46"/>
      <c r="D12" s="46"/>
      <c r="E12" s="46">
        <f t="shared" si="4"/>
        <v>0</v>
      </c>
      <c r="F12" s="47"/>
      <c r="G12" s="48"/>
      <c r="H12" s="47"/>
      <c r="I12" s="48"/>
      <c r="J12" s="47"/>
      <c r="K12" s="48"/>
      <c r="L12" s="47"/>
      <c r="M12" s="48"/>
      <c r="N12" s="47"/>
      <c r="O12" s="48"/>
      <c r="P12" s="47">
        <f t="shared" si="5"/>
        <v>0</v>
      </c>
      <c r="Q12" s="48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7"/>
      <c r="W12" s="48"/>
    </row>
    <row r="13" spans="1:23" x14ac:dyDescent="0.2">
      <c r="A13" s="23" t="s">
        <v>40</v>
      </c>
      <c r="B13" s="46"/>
      <c r="C13" s="46"/>
      <c r="D13" s="46"/>
      <c r="E13" s="46">
        <f t="shared" si="4"/>
        <v>0</v>
      </c>
      <c r="F13" s="47"/>
      <c r="G13" s="48"/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>
        <v>61286000</v>
      </c>
      <c r="C14" s="46"/>
      <c r="D14" s="46"/>
      <c r="E14" s="46">
        <f t="shared" si="4"/>
        <v>61286000</v>
      </c>
      <c r="F14" s="47">
        <v>61286000</v>
      </c>
      <c r="G14" s="48">
        <v>47762000</v>
      </c>
      <c r="H14" s="47">
        <v>35000000</v>
      </c>
      <c r="I14" s="48">
        <v>20665899</v>
      </c>
      <c r="J14" s="47"/>
      <c r="K14" s="48">
        <v>15626294</v>
      </c>
      <c r="L14" s="47"/>
      <c r="M14" s="48"/>
      <c r="N14" s="47"/>
      <c r="O14" s="48"/>
      <c r="P14" s="47">
        <f t="shared" si="5"/>
        <v>35000000</v>
      </c>
      <c r="Q14" s="48">
        <f t="shared" si="6"/>
        <v>36292193</v>
      </c>
      <c r="R14" s="24">
        <f t="shared" si="7"/>
        <v>-100</v>
      </c>
      <c r="S14" s="25">
        <f t="shared" si="8"/>
        <v>-24.386091309165884</v>
      </c>
      <c r="T14" s="24">
        <f t="shared" si="9"/>
        <v>57.109290865776849</v>
      </c>
      <c r="U14" s="26">
        <f t="shared" si="10"/>
        <v>59.21775446268316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>
        <v>100000000</v>
      </c>
      <c r="C23" s="46"/>
      <c r="D23" s="46"/>
      <c r="E23" s="46">
        <f t="shared" si="4"/>
        <v>100000000</v>
      </c>
      <c r="F23" s="47">
        <v>100000000</v>
      </c>
      <c r="G23" s="48">
        <v>80000000</v>
      </c>
      <c r="H23" s="47">
        <v>30000000</v>
      </c>
      <c r="I23" s="48">
        <v>12258714</v>
      </c>
      <c r="J23" s="47">
        <v>21004000</v>
      </c>
      <c r="K23" s="48">
        <v>42643876</v>
      </c>
      <c r="L23" s="47"/>
      <c r="M23" s="48"/>
      <c r="N23" s="47"/>
      <c r="O23" s="48"/>
      <c r="P23" s="47">
        <f t="shared" si="5"/>
        <v>51004000</v>
      </c>
      <c r="Q23" s="48">
        <f t="shared" si="6"/>
        <v>54902590</v>
      </c>
      <c r="R23" s="24">
        <f t="shared" si="7"/>
        <v>-29.986666666666668</v>
      </c>
      <c r="S23" s="25">
        <f t="shared" si="8"/>
        <v>247.86582018309588</v>
      </c>
      <c r="T23" s="24">
        <f t="shared" si="9"/>
        <v>51.004000000000005</v>
      </c>
      <c r="U23" s="26">
        <f t="shared" si="10"/>
        <v>54.902589999999996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>
        <v>151939000</v>
      </c>
      <c r="C25" s="46">
        <v>522000</v>
      </c>
      <c r="D25" s="46"/>
      <c r="E25" s="46">
        <f t="shared" si="4"/>
        <v>152461000</v>
      </c>
      <c r="F25" s="47">
        <v>151939000</v>
      </c>
      <c r="G25" s="48">
        <v>60776000</v>
      </c>
      <c r="H25" s="47">
        <v>10253000</v>
      </c>
      <c r="I25" s="48">
        <v>31014456</v>
      </c>
      <c r="J25" s="47">
        <v>30216000</v>
      </c>
      <c r="K25" s="48">
        <v>44079526</v>
      </c>
      <c r="L25" s="47"/>
      <c r="M25" s="48"/>
      <c r="N25" s="47"/>
      <c r="O25" s="48"/>
      <c r="P25" s="47">
        <f t="shared" si="5"/>
        <v>40469000</v>
      </c>
      <c r="Q25" s="48">
        <f t="shared" si="6"/>
        <v>75093982</v>
      </c>
      <c r="R25" s="24">
        <f t="shared" si="7"/>
        <v>194.70398907636789</v>
      </c>
      <c r="S25" s="25">
        <f t="shared" si="8"/>
        <v>42.125742911628052</v>
      </c>
      <c r="T25" s="24">
        <f t="shared" si="9"/>
        <v>26.54383744039459</v>
      </c>
      <c r="U25" s="26">
        <f t="shared" si="10"/>
        <v>49.254551655833296</v>
      </c>
      <c r="V25" s="47"/>
      <c r="W25" s="48"/>
    </row>
    <row r="26" spans="1:23" x14ac:dyDescent="0.2">
      <c r="A26" s="23" t="s">
        <v>53</v>
      </c>
      <c r="B26" s="46"/>
      <c r="C26" s="46"/>
      <c r="D26" s="46"/>
      <c r="E26" s="46">
        <f t="shared" si="4"/>
        <v>0</v>
      </c>
      <c r="F26" s="47"/>
      <c r="G26" s="48"/>
      <c r="H26" s="47"/>
      <c r="I26" s="48"/>
      <c r="J26" s="47"/>
      <c r="K26" s="48"/>
      <c r="L26" s="47"/>
      <c r="M26" s="48"/>
      <c r="N26" s="47"/>
      <c r="O26" s="48"/>
      <c r="P26" s="47">
        <f t="shared" si="5"/>
        <v>0</v>
      </c>
      <c r="Q26" s="48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4301000</v>
      </c>
      <c r="C27" s="43">
        <f t="shared" si="11"/>
        <v>0</v>
      </c>
      <c r="D27" s="43">
        <f t="shared" si="11"/>
        <v>0</v>
      </c>
      <c r="E27" s="43">
        <f t="shared" si="11"/>
        <v>4301000</v>
      </c>
      <c r="F27" s="44">
        <f t="shared" si="11"/>
        <v>4301000</v>
      </c>
      <c r="G27" s="45">
        <f t="shared" si="11"/>
        <v>3550000</v>
      </c>
      <c r="H27" s="44">
        <f t="shared" si="11"/>
        <v>1780000</v>
      </c>
      <c r="I27" s="45">
        <f t="shared" si="11"/>
        <v>73001</v>
      </c>
      <c r="J27" s="44">
        <f t="shared" si="11"/>
        <v>0</v>
      </c>
      <c r="K27" s="45">
        <f t="shared" si="11"/>
        <v>173493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1780000</v>
      </c>
      <c r="Q27" s="45">
        <f t="shared" si="11"/>
        <v>246494</v>
      </c>
      <c r="R27" s="20">
        <f t="shared" si="7"/>
        <v>-100</v>
      </c>
      <c r="S27" s="21">
        <f t="shared" si="8"/>
        <v>137.65838824125697</v>
      </c>
      <c r="T27" s="20">
        <f t="shared" si="9"/>
        <v>41.385724250174377</v>
      </c>
      <c r="U27" s="22">
        <f t="shared" si="10"/>
        <v>5.7310857940013946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/>
      <c r="C29" s="46"/>
      <c r="D29" s="46"/>
      <c r="E29" s="46">
        <f t="shared" si="4"/>
        <v>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1800000</v>
      </c>
      <c r="C30" s="46"/>
      <c r="D30" s="46"/>
      <c r="E30" s="46">
        <f t="shared" si="4"/>
        <v>1800000</v>
      </c>
      <c r="F30" s="47">
        <v>1800000</v>
      </c>
      <c r="G30" s="48">
        <v>1800000</v>
      </c>
      <c r="H30" s="47">
        <v>1255000</v>
      </c>
      <c r="I30" s="48"/>
      <c r="J30" s="47"/>
      <c r="K30" s="48"/>
      <c r="L30" s="47"/>
      <c r="M30" s="48"/>
      <c r="N30" s="47"/>
      <c r="O30" s="48"/>
      <c r="P30" s="47">
        <f t="shared" si="5"/>
        <v>1255000</v>
      </c>
      <c r="Q30" s="48">
        <f t="shared" si="6"/>
        <v>0</v>
      </c>
      <c r="R30" s="24">
        <f t="shared" si="7"/>
        <v>-100</v>
      </c>
      <c r="S30" s="25">
        <f t="shared" si="8"/>
        <v>0</v>
      </c>
      <c r="T30" s="24">
        <f t="shared" si="9"/>
        <v>69.722222222222214</v>
      </c>
      <c r="U30" s="26">
        <f t="shared" si="10"/>
        <v>0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2501000</v>
      </c>
      <c r="C32" s="46"/>
      <c r="D32" s="46"/>
      <c r="E32" s="46">
        <f t="shared" si="4"/>
        <v>2501000</v>
      </c>
      <c r="F32" s="47">
        <v>2501000</v>
      </c>
      <c r="G32" s="48">
        <v>1750000</v>
      </c>
      <c r="H32" s="47">
        <v>525000</v>
      </c>
      <c r="I32" s="48">
        <v>73001</v>
      </c>
      <c r="J32" s="47"/>
      <c r="K32" s="48">
        <v>173493</v>
      </c>
      <c r="L32" s="47"/>
      <c r="M32" s="48"/>
      <c r="N32" s="47"/>
      <c r="O32" s="48"/>
      <c r="P32" s="47">
        <f t="shared" si="5"/>
        <v>525000</v>
      </c>
      <c r="Q32" s="48">
        <f t="shared" si="6"/>
        <v>246494</v>
      </c>
      <c r="R32" s="24">
        <f t="shared" si="7"/>
        <v>-100</v>
      </c>
      <c r="S32" s="25">
        <f t="shared" si="8"/>
        <v>137.65838824125697</v>
      </c>
      <c r="T32" s="24">
        <f t="shared" si="9"/>
        <v>20.991603358656537</v>
      </c>
      <c r="U32" s="26">
        <f t="shared" si="10"/>
        <v>9.8558176729308276</v>
      </c>
      <c r="V32" s="47"/>
      <c r="W32" s="48"/>
    </row>
    <row r="33" spans="1:23" x14ac:dyDescent="0.2">
      <c r="A33" s="23" t="s">
        <v>60</v>
      </c>
      <c r="B33" s="46"/>
      <c r="C33" s="46"/>
      <c r="D33" s="46"/>
      <c r="E33" s="46">
        <f t="shared" si="4"/>
        <v>0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>
        <f t="shared" si="5"/>
        <v>0</v>
      </c>
      <c r="Q33" s="48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/>
      <c r="C35" s="46"/>
      <c r="D35" s="46"/>
      <c r="E35" s="46">
        <f t="shared" si="4"/>
        <v>0</v>
      </c>
      <c r="F35" s="47"/>
      <c r="G35" s="48"/>
      <c r="H35" s="47"/>
      <c r="I35" s="48"/>
      <c r="J35" s="47"/>
      <c r="K35" s="48"/>
      <c r="L35" s="47"/>
      <c r="M35" s="48"/>
      <c r="N35" s="47"/>
      <c r="O35" s="48"/>
      <c r="P35" s="47">
        <f t="shared" si="5"/>
        <v>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54884000</v>
      </c>
      <c r="C42" s="52">
        <f t="shared" si="13"/>
        <v>0</v>
      </c>
      <c r="D42" s="52">
        <f t="shared" si="13"/>
        <v>0</v>
      </c>
      <c r="E42" s="52">
        <f t="shared" si="13"/>
        <v>54884000</v>
      </c>
      <c r="F42" s="53">
        <f t="shared" si="13"/>
        <v>54884000</v>
      </c>
      <c r="G42" s="54">
        <f t="shared" si="13"/>
        <v>0</v>
      </c>
      <c r="H42" s="53">
        <f t="shared" si="13"/>
        <v>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0</v>
      </c>
      <c r="Q42" s="54">
        <f t="shared" si="13"/>
        <v>0</v>
      </c>
      <c r="R42" s="33">
        <f t="shared" ref="R42:R64" si="14">IF(($H42      =0),0,((($J42      -$H42      )/$H42      )*100))</f>
        <v>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0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54884000</v>
      </c>
      <c r="C43" s="43">
        <f t="shared" si="19"/>
        <v>0</v>
      </c>
      <c r="D43" s="43">
        <f t="shared" si="19"/>
        <v>0</v>
      </c>
      <c r="E43" s="43">
        <f t="shared" si="19"/>
        <v>54884000</v>
      </c>
      <c r="F43" s="44">
        <f t="shared" si="19"/>
        <v>54884000</v>
      </c>
      <c r="G43" s="45">
        <f t="shared" si="19"/>
        <v>0</v>
      </c>
      <c r="H43" s="44">
        <f t="shared" si="19"/>
        <v>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3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26459000</v>
      </c>
      <c r="C45" s="46"/>
      <c r="D45" s="46"/>
      <c r="E45" s="46">
        <f t="shared" si="21"/>
        <v>26459000</v>
      </c>
      <c r="F45" s="47">
        <v>26459000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/>
      <c r="C46" s="46"/>
      <c r="D46" s="46"/>
      <c r="E46" s="46">
        <f t="shared" si="21"/>
        <v>0</v>
      </c>
      <c r="F46" s="47"/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>
        <v>28425000</v>
      </c>
      <c r="C52" s="46"/>
      <c r="D52" s="46"/>
      <c r="E52" s="46">
        <f t="shared" si="21"/>
        <v>28425000</v>
      </c>
      <c r="F52" s="47">
        <v>28425000</v>
      </c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0</v>
      </c>
      <c r="C55" s="43">
        <f t="shared" si="24"/>
        <v>0</v>
      </c>
      <c r="D55" s="43">
        <f t="shared" si="24"/>
        <v>0</v>
      </c>
      <c r="E55" s="43">
        <f t="shared" si="24"/>
        <v>0</v>
      </c>
      <c r="F55" s="44">
        <f t="shared" si="24"/>
        <v>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372410000</v>
      </c>
      <c r="C60" s="43">
        <f t="shared" si="26"/>
        <v>522000</v>
      </c>
      <c r="D60" s="43">
        <f t="shared" si="26"/>
        <v>0</v>
      </c>
      <c r="E60" s="43">
        <f t="shared" si="26"/>
        <v>372932000</v>
      </c>
      <c r="F60" s="44">
        <f t="shared" si="26"/>
        <v>372410000</v>
      </c>
      <c r="G60" s="45">
        <f t="shared" si="26"/>
        <v>192088000</v>
      </c>
      <c r="H60" s="44">
        <f t="shared" si="26"/>
        <v>77033000</v>
      </c>
      <c r="I60" s="45">
        <f t="shared" si="26"/>
        <v>64012070</v>
      </c>
      <c r="J60" s="44">
        <f t="shared" si="26"/>
        <v>51220000</v>
      </c>
      <c r="K60" s="45">
        <f t="shared" si="26"/>
        <v>102523189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128253000</v>
      </c>
      <c r="Q60" s="45">
        <f t="shared" si="26"/>
        <v>166535259</v>
      </c>
      <c r="R60" s="20">
        <f t="shared" si="14"/>
        <v>-33.509015616683755</v>
      </c>
      <c r="S60" s="21">
        <f t="shared" si="15"/>
        <v>60.162277208032798</v>
      </c>
      <c r="T60" s="20">
        <f t="shared" si="16"/>
        <v>34.390451878626664</v>
      </c>
      <c r="U60" s="22">
        <f t="shared" si="17"/>
        <v>44.655663498975684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0</v>
      </c>
      <c r="C61" s="43">
        <f t="shared" si="28"/>
        <v>0</v>
      </c>
      <c r="D61" s="43">
        <f t="shared" si="28"/>
        <v>0</v>
      </c>
      <c r="E61" s="43">
        <f t="shared" si="28"/>
        <v>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0</v>
      </c>
      <c r="J61" s="44">
        <f t="shared" si="28"/>
        <v>0</v>
      </c>
      <c r="K61" s="45">
        <f t="shared" si="28"/>
        <v>0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0</v>
      </c>
      <c r="R61" s="20">
        <f t="shared" si="14"/>
        <v>0</v>
      </c>
      <c r="S61" s="21">
        <f t="shared" si="15"/>
        <v>0</v>
      </c>
      <c r="T61" s="20">
        <f t="shared" si="16"/>
        <v>0</v>
      </c>
      <c r="U61" s="22">
        <f t="shared" si="17"/>
        <v>0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/>
      <c r="C62" s="49"/>
      <c r="D62" s="49"/>
      <c r="E62" s="49">
        <f t="shared" si="21"/>
        <v>0</v>
      </c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>
        <f t="shared" si="22"/>
        <v>0</v>
      </c>
      <c r="Q62" s="51">
        <f t="shared" si="23"/>
        <v>0</v>
      </c>
      <c r="R62" s="28">
        <f t="shared" si="14"/>
        <v>0</v>
      </c>
      <c r="S62" s="29">
        <f t="shared" si="15"/>
        <v>0</v>
      </c>
      <c r="T62" s="28">
        <f t="shared" si="16"/>
        <v>0</v>
      </c>
      <c r="U62" s="30">
        <f t="shared" si="17"/>
        <v>0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372410000</v>
      </c>
      <c r="C64" s="55">
        <f t="shared" si="30"/>
        <v>522000</v>
      </c>
      <c r="D64" s="55">
        <f t="shared" si="30"/>
        <v>0</v>
      </c>
      <c r="E64" s="55">
        <f t="shared" si="30"/>
        <v>372932000</v>
      </c>
      <c r="F64" s="56">
        <f t="shared" si="30"/>
        <v>372410000</v>
      </c>
      <c r="G64" s="57">
        <f t="shared" si="30"/>
        <v>192088000</v>
      </c>
      <c r="H64" s="56">
        <f t="shared" si="30"/>
        <v>77033000</v>
      </c>
      <c r="I64" s="57">
        <f t="shared" si="30"/>
        <v>64012070</v>
      </c>
      <c r="J64" s="56">
        <f t="shared" si="30"/>
        <v>51220000</v>
      </c>
      <c r="K64" s="57">
        <f t="shared" si="30"/>
        <v>102523189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128253000</v>
      </c>
      <c r="Q64" s="57">
        <f t="shared" si="30"/>
        <v>166535259</v>
      </c>
      <c r="R64" s="38">
        <f t="shared" si="14"/>
        <v>-33.509015616683755</v>
      </c>
      <c r="S64" s="39">
        <f t="shared" si="15"/>
        <v>60.162277208032798</v>
      </c>
      <c r="T64" s="38">
        <f t="shared" si="16"/>
        <v>34.390451878626664</v>
      </c>
      <c r="U64" s="39">
        <f t="shared" si="17"/>
        <v>44.655663498975684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109</v>
      </c>
    </row>
    <row r="67" spans="1:23" x14ac:dyDescent="0.2">
      <c r="A67" s="4"/>
    </row>
    <row r="68" spans="1:23" x14ac:dyDescent="0.2">
      <c r="A68" s="4" t="s">
        <v>110</v>
      </c>
    </row>
    <row r="69" spans="1:23" x14ac:dyDescent="0.2">
      <c r="A69" s="4" t="s">
        <v>111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112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</row>
    <row r="75" spans="1:23" x14ac:dyDescent="0.2">
      <c r="A75" s="5" t="s">
        <v>115</v>
      </c>
      <c r="G75" s="5" t="s">
        <v>116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117</v>
      </c>
      <c r="G77" s="5" t="s">
        <v>117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398929000</v>
      </c>
      <c r="C8" s="40">
        <f t="shared" si="0"/>
        <v>-1198000</v>
      </c>
      <c r="D8" s="40">
        <f t="shared" si="0"/>
        <v>0</v>
      </c>
      <c r="E8" s="40">
        <f t="shared" si="0"/>
        <v>397731000</v>
      </c>
      <c r="F8" s="41">
        <f t="shared" si="0"/>
        <v>398929000</v>
      </c>
      <c r="G8" s="42">
        <f t="shared" si="0"/>
        <v>237287000</v>
      </c>
      <c r="H8" s="41">
        <f t="shared" si="0"/>
        <v>58439000</v>
      </c>
      <c r="I8" s="42">
        <f t="shared" si="0"/>
        <v>41981844</v>
      </c>
      <c r="J8" s="41">
        <f t="shared" si="0"/>
        <v>119572000</v>
      </c>
      <c r="K8" s="42">
        <f t="shared" si="0"/>
        <v>126691183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178011000</v>
      </c>
      <c r="Q8" s="42">
        <f t="shared" si="0"/>
        <v>168673027</v>
      </c>
      <c r="R8" s="16">
        <f>IF(($H8       =0),0,((($J8       -$H8       )/$H8       )*100))</f>
        <v>104.60993514604972</v>
      </c>
      <c r="S8" s="17">
        <f>IF(($I8       =0),0,((($K8       -$I8       )/$I8       )*100))</f>
        <v>201.77612731827597</v>
      </c>
      <c r="T8" s="16">
        <f>IF(($E8       =0),0,(($P8       /$E8       )*100))</f>
        <v>44.756631994991594</v>
      </c>
      <c r="U8" s="18">
        <f>IF(($E8       =0),0,(($Q8       /$E8       )*100))</f>
        <v>42.408820785908063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389937000</v>
      </c>
      <c r="C9" s="43">
        <f t="shared" si="2"/>
        <v>-1198000</v>
      </c>
      <c r="D9" s="43">
        <f t="shared" si="2"/>
        <v>0</v>
      </c>
      <c r="E9" s="43">
        <f t="shared" si="2"/>
        <v>388739000</v>
      </c>
      <c r="F9" s="44">
        <f t="shared" si="2"/>
        <v>389937000</v>
      </c>
      <c r="G9" s="45">
        <f t="shared" si="2"/>
        <v>229923000</v>
      </c>
      <c r="H9" s="44">
        <f t="shared" si="2"/>
        <v>57722000</v>
      </c>
      <c r="I9" s="45">
        <f t="shared" si="2"/>
        <v>41182900</v>
      </c>
      <c r="J9" s="44">
        <f t="shared" si="2"/>
        <v>115850000</v>
      </c>
      <c r="K9" s="45">
        <f t="shared" si="2"/>
        <v>121560893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173572000</v>
      </c>
      <c r="Q9" s="45">
        <f t="shared" si="2"/>
        <v>162743793</v>
      </c>
      <c r="R9" s="20">
        <f>IF(($H9       =0),0,((($J9       -$H9       )/$H9       )*100))</f>
        <v>100.70337133155469</v>
      </c>
      <c r="S9" s="21">
        <f>IF(($I9       =0),0,((($K9       -$I9       )/$I9       )*100))</f>
        <v>195.17322238113394</v>
      </c>
      <c r="T9" s="20">
        <f>IF(($E9       =0),0,(($P9       /$E9       )*100))</f>
        <v>44.650009389333199</v>
      </c>
      <c r="U9" s="22">
        <f>IF(($E9       =0),0,(($Q9       /$E9       )*100))</f>
        <v>41.864539704017353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>
        <v>231752000</v>
      </c>
      <c r="C10" s="46">
        <v>-1198000</v>
      </c>
      <c r="D10" s="46"/>
      <c r="E10" s="46">
        <f t="shared" ref="E10:E41" si="4">$B10      +$C10      +$D10</f>
        <v>230554000</v>
      </c>
      <c r="F10" s="47">
        <v>231752000</v>
      </c>
      <c r="G10" s="48">
        <v>155309000</v>
      </c>
      <c r="H10" s="47">
        <v>45733000</v>
      </c>
      <c r="I10" s="48">
        <v>26656174</v>
      </c>
      <c r="J10" s="47">
        <v>64294000</v>
      </c>
      <c r="K10" s="48">
        <v>69603026</v>
      </c>
      <c r="L10" s="47"/>
      <c r="M10" s="48"/>
      <c r="N10" s="47"/>
      <c r="O10" s="48"/>
      <c r="P10" s="47">
        <f t="shared" ref="P10:P41" si="5">$H10      +$J10      +$L10      +$N10</f>
        <v>110027000</v>
      </c>
      <c r="Q10" s="48">
        <f t="shared" ref="Q10:Q41" si="6">$I10      +$K10      +$M10      +$O10</f>
        <v>96259200</v>
      </c>
      <c r="R10" s="24">
        <f t="shared" ref="R10:R41" si="7">IF(($H10      =0),0,((($J10      -$H10      )/$H10      )*100))</f>
        <v>40.585572781142723</v>
      </c>
      <c r="S10" s="25">
        <f t="shared" ref="S10:S41" si="8">IF(($I10      =0),0,((($K10      -$I10      )/$I10      )*100))</f>
        <v>161.11408936631341</v>
      </c>
      <c r="T10" s="24">
        <f t="shared" ref="T10:T41" si="9">IF(($E10      =0),0,(($P10      /$E10      )*100))</f>
        <v>47.722876202538231</v>
      </c>
      <c r="U10" s="26">
        <f t="shared" ref="U10:U41" si="10">IF(($E10      =0),0,(($Q10      /$E10      )*100))</f>
        <v>41.751260008501262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>
        <v>50000000</v>
      </c>
      <c r="C12" s="46"/>
      <c r="D12" s="46"/>
      <c r="E12" s="46">
        <f t="shared" si="4"/>
        <v>50000000</v>
      </c>
      <c r="F12" s="47">
        <v>50000000</v>
      </c>
      <c r="G12" s="48">
        <v>27000000</v>
      </c>
      <c r="H12" s="47">
        <v>783000</v>
      </c>
      <c r="I12" s="48">
        <v>900450</v>
      </c>
      <c r="J12" s="47">
        <v>26217000</v>
      </c>
      <c r="K12" s="48">
        <v>764748</v>
      </c>
      <c r="L12" s="47"/>
      <c r="M12" s="48"/>
      <c r="N12" s="47"/>
      <c r="O12" s="48"/>
      <c r="P12" s="47">
        <f t="shared" si="5"/>
        <v>27000000</v>
      </c>
      <c r="Q12" s="48">
        <f t="shared" si="6"/>
        <v>1665198</v>
      </c>
      <c r="R12" s="24">
        <f t="shared" si="7"/>
        <v>3248.275862068966</v>
      </c>
      <c r="S12" s="25">
        <f t="shared" si="8"/>
        <v>-15.070464767616192</v>
      </c>
      <c r="T12" s="24">
        <f t="shared" si="9"/>
        <v>54</v>
      </c>
      <c r="U12" s="26">
        <f t="shared" si="10"/>
        <v>3.3303959999999999</v>
      </c>
      <c r="V12" s="47"/>
      <c r="W12" s="48"/>
    </row>
    <row r="13" spans="1:23" x14ac:dyDescent="0.2">
      <c r="A13" s="23" t="s">
        <v>40</v>
      </c>
      <c r="B13" s="46">
        <v>4971000</v>
      </c>
      <c r="C13" s="46"/>
      <c r="D13" s="46"/>
      <c r="E13" s="46">
        <f t="shared" si="4"/>
        <v>4971000</v>
      </c>
      <c r="F13" s="47">
        <v>4971000</v>
      </c>
      <c r="G13" s="48">
        <v>4971000</v>
      </c>
      <c r="H13" s="47">
        <v>1119000</v>
      </c>
      <c r="I13" s="48">
        <v>800593</v>
      </c>
      <c r="J13" s="47"/>
      <c r="K13" s="48">
        <v>2677295</v>
      </c>
      <c r="L13" s="47"/>
      <c r="M13" s="48"/>
      <c r="N13" s="47"/>
      <c r="O13" s="48"/>
      <c r="P13" s="47">
        <f t="shared" si="5"/>
        <v>1119000</v>
      </c>
      <c r="Q13" s="48">
        <f t="shared" si="6"/>
        <v>3477888</v>
      </c>
      <c r="R13" s="24">
        <f t="shared" si="7"/>
        <v>-100</v>
      </c>
      <c r="S13" s="25">
        <f t="shared" si="8"/>
        <v>234.41399062944592</v>
      </c>
      <c r="T13" s="24">
        <f t="shared" si="9"/>
        <v>22.510561255280628</v>
      </c>
      <c r="U13" s="26">
        <f t="shared" si="10"/>
        <v>69.96354858177429</v>
      </c>
      <c r="V13" s="47"/>
      <c r="W13" s="48"/>
    </row>
    <row r="14" spans="1:23" x14ac:dyDescent="0.2">
      <c r="A14" s="23" t="s">
        <v>41</v>
      </c>
      <c r="B14" s="46">
        <v>20000000</v>
      </c>
      <c r="C14" s="46"/>
      <c r="D14" s="46"/>
      <c r="E14" s="46">
        <f t="shared" si="4"/>
        <v>20000000</v>
      </c>
      <c r="F14" s="47">
        <v>20000000</v>
      </c>
      <c r="G14" s="48">
        <v>15000000</v>
      </c>
      <c r="H14" s="47">
        <v>5000000</v>
      </c>
      <c r="I14" s="48">
        <v>2649248</v>
      </c>
      <c r="J14" s="47">
        <v>7022000</v>
      </c>
      <c r="K14" s="48">
        <v>10765606</v>
      </c>
      <c r="L14" s="47"/>
      <c r="M14" s="48"/>
      <c r="N14" s="47"/>
      <c r="O14" s="48"/>
      <c r="P14" s="47">
        <f t="shared" si="5"/>
        <v>12022000</v>
      </c>
      <c r="Q14" s="48">
        <f t="shared" si="6"/>
        <v>13414854</v>
      </c>
      <c r="R14" s="24">
        <f t="shared" si="7"/>
        <v>40.44</v>
      </c>
      <c r="S14" s="25">
        <f t="shared" si="8"/>
        <v>306.3645985577794</v>
      </c>
      <c r="T14" s="24">
        <f t="shared" si="9"/>
        <v>60.11</v>
      </c>
      <c r="U14" s="26">
        <f t="shared" si="10"/>
        <v>67.074269999999999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>
        <v>13214000</v>
      </c>
      <c r="C20" s="46"/>
      <c r="D20" s="46"/>
      <c r="E20" s="46">
        <f t="shared" si="4"/>
        <v>13214000</v>
      </c>
      <c r="F20" s="47">
        <v>13214000</v>
      </c>
      <c r="G20" s="48">
        <v>2643000</v>
      </c>
      <c r="H20" s="47"/>
      <c r="I20" s="48">
        <v>6704720</v>
      </c>
      <c r="J20" s="47">
        <v>2973000</v>
      </c>
      <c r="K20" s="48">
        <v>12393599</v>
      </c>
      <c r="L20" s="47"/>
      <c r="M20" s="48"/>
      <c r="N20" s="47"/>
      <c r="O20" s="48"/>
      <c r="P20" s="47">
        <f t="shared" si="5"/>
        <v>2973000</v>
      </c>
      <c r="Q20" s="48">
        <f t="shared" si="6"/>
        <v>19098319</v>
      </c>
      <c r="R20" s="24">
        <f t="shared" si="7"/>
        <v>0</v>
      </c>
      <c r="S20" s="25">
        <f t="shared" si="8"/>
        <v>84.848867663377433</v>
      </c>
      <c r="T20" s="24">
        <f t="shared" si="9"/>
        <v>22.498864840320874</v>
      </c>
      <c r="U20" s="26">
        <f t="shared" si="10"/>
        <v>144.53094445285305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>
        <v>70000000</v>
      </c>
      <c r="C23" s="46"/>
      <c r="D23" s="46"/>
      <c r="E23" s="46">
        <f t="shared" si="4"/>
        <v>70000000</v>
      </c>
      <c r="F23" s="47">
        <v>70000000</v>
      </c>
      <c r="G23" s="48">
        <v>25000000</v>
      </c>
      <c r="H23" s="47">
        <v>5087000</v>
      </c>
      <c r="I23" s="48">
        <v>3471715</v>
      </c>
      <c r="J23" s="47">
        <v>15344000</v>
      </c>
      <c r="K23" s="48">
        <v>25356619</v>
      </c>
      <c r="L23" s="47"/>
      <c r="M23" s="48"/>
      <c r="N23" s="47"/>
      <c r="O23" s="48"/>
      <c r="P23" s="47">
        <f t="shared" si="5"/>
        <v>20431000</v>
      </c>
      <c r="Q23" s="48">
        <f t="shared" si="6"/>
        <v>28828334</v>
      </c>
      <c r="R23" s="24">
        <f t="shared" si="7"/>
        <v>201.63160998623943</v>
      </c>
      <c r="S23" s="25">
        <f t="shared" si="8"/>
        <v>630.37732071901064</v>
      </c>
      <c r="T23" s="24">
        <f t="shared" si="9"/>
        <v>29.187142857142856</v>
      </c>
      <c r="U23" s="26">
        <f t="shared" si="10"/>
        <v>41.183334285714288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/>
      <c r="C26" s="46"/>
      <c r="D26" s="46"/>
      <c r="E26" s="46">
        <f t="shared" si="4"/>
        <v>0</v>
      </c>
      <c r="F26" s="47"/>
      <c r="G26" s="48"/>
      <c r="H26" s="47"/>
      <c r="I26" s="48"/>
      <c r="J26" s="47"/>
      <c r="K26" s="48"/>
      <c r="L26" s="47"/>
      <c r="M26" s="48"/>
      <c r="N26" s="47"/>
      <c r="O26" s="48"/>
      <c r="P26" s="47">
        <f t="shared" si="5"/>
        <v>0</v>
      </c>
      <c r="Q26" s="48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8992000</v>
      </c>
      <c r="C27" s="43">
        <f t="shared" si="11"/>
        <v>0</v>
      </c>
      <c r="D27" s="43">
        <f t="shared" si="11"/>
        <v>0</v>
      </c>
      <c r="E27" s="43">
        <f t="shared" si="11"/>
        <v>8992000</v>
      </c>
      <c r="F27" s="44">
        <f t="shared" si="11"/>
        <v>8992000</v>
      </c>
      <c r="G27" s="45">
        <f t="shared" si="11"/>
        <v>7364000</v>
      </c>
      <c r="H27" s="44">
        <f t="shared" si="11"/>
        <v>717000</v>
      </c>
      <c r="I27" s="45">
        <f t="shared" si="11"/>
        <v>798944</v>
      </c>
      <c r="J27" s="44">
        <f t="shared" si="11"/>
        <v>3722000</v>
      </c>
      <c r="K27" s="45">
        <f t="shared" si="11"/>
        <v>5130290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4439000</v>
      </c>
      <c r="Q27" s="45">
        <f t="shared" si="11"/>
        <v>5929234</v>
      </c>
      <c r="R27" s="20">
        <f t="shared" si="7"/>
        <v>419.10739191073924</v>
      </c>
      <c r="S27" s="21">
        <f t="shared" si="8"/>
        <v>542.1338667040493</v>
      </c>
      <c r="T27" s="20">
        <f t="shared" si="9"/>
        <v>49.366103202846972</v>
      </c>
      <c r="U27" s="22">
        <f t="shared" si="10"/>
        <v>65.938990213523127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/>
      <c r="C29" s="46"/>
      <c r="D29" s="46"/>
      <c r="E29" s="46">
        <f t="shared" si="4"/>
        <v>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1900000</v>
      </c>
      <c r="C30" s="46"/>
      <c r="D30" s="46"/>
      <c r="E30" s="46">
        <f t="shared" si="4"/>
        <v>1900000</v>
      </c>
      <c r="F30" s="47">
        <v>1900000</v>
      </c>
      <c r="G30" s="48">
        <v>1900000</v>
      </c>
      <c r="H30" s="47">
        <v>180000</v>
      </c>
      <c r="I30" s="48">
        <v>263863</v>
      </c>
      <c r="J30" s="47"/>
      <c r="K30" s="48">
        <v>403983</v>
      </c>
      <c r="L30" s="47"/>
      <c r="M30" s="48"/>
      <c r="N30" s="47"/>
      <c r="O30" s="48"/>
      <c r="P30" s="47">
        <f t="shared" si="5"/>
        <v>180000</v>
      </c>
      <c r="Q30" s="48">
        <f t="shared" si="6"/>
        <v>667846</v>
      </c>
      <c r="R30" s="24">
        <f t="shared" si="7"/>
        <v>-100</v>
      </c>
      <c r="S30" s="25">
        <f t="shared" si="8"/>
        <v>53.103314977848349</v>
      </c>
      <c r="T30" s="24">
        <f t="shared" si="9"/>
        <v>9.4736842105263168</v>
      </c>
      <c r="U30" s="26">
        <f t="shared" si="10"/>
        <v>35.149789473684208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2092000</v>
      </c>
      <c r="C32" s="46"/>
      <c r="D32" s="46"/>
      <c r="E32" s="46">
        <f t="shared" si="4"/>
        <v>2092000</v>
      </c>
      <c r="F32" s="47">
        <v>2092000</v>
      </c>
      <c r="G32" s="48">
        <v>1464000</v>
      </c>
      <c r="H32" s="47">
        <v>522000</v>
      </c>
      <c r="I32" s="48">
        <v>521467</v>
      </c>
      <c r="J32" s="47">
        <v>942000</v>
      </c>
      <c r="K32" s="48">
        <v>949417</v>
      </c>
      <c r="L32" s="47"/>
      <c r="M32" s="48"/>
      <c r="N32" s="47"/>
      <c r="O32" s="48"/>
      <c r="P32" s="47">
        <f t="shared" si="5"/>
        <v>1464000</v>
      </c>
      <c r="Q32" s="48">
        <f t="shared" si="6"/>
        <v>1470884</v>
      </c>
      <c r="R32" s="24">
        <f t="shared" si="7"/>
        <v>80.459770114942529</v>
      </c>
      <c r="S32" s="25">
        <f t="shared" si="8"/>
        <v>82.066554547075839</v>
      </c>
      <c r="T32" s="24">
        <f t="shared" si="9"/>
        <v>69.98087954110899</v>
      </c>
      <c r="U32" s="26">
        <f t="shared" si="10"/>
        <v>70.309942638623326</v>
      </c>
      <c r="V32" s="47"/>
      <c r="W32" s="48"/>
    </row>
    <row r="33" spans="1:23" x14ac:dyDescent="0.2">
      <c r="A33" s="23" t="s">
        <v>60</v>
      </c>
      <c r="B33" s="46"/>
      <c r="C33" s="46"/>
      <c r="D33" s="46"/>
      <c r="E33" s="46">
        <f t="shared" si="4"/>
        <v>0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>
        <f t="shared" si="5"/>
        <v>0</v>
      </c>
      <c r="Q33" s="48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>
        <v>5000000</v>
      </c>
      <c r="C35" s="46"/>
      <c r="D35" s="46"/>
      <c r="E35" s="46">
        <f t="shared" si="4"/>
        <v>5000000</v>
      </c>
      <c r="F35" s="47">
        <v>5000000</v>
      </c>
      <c r="G35" s="48">
        <v>4000000</v>
      </c>
      <c r="H35" s="47">
        <v>15000</v>
      </c>
      <c r="I35" s="48">
        <v>13614</v>
      </c>
      <c r="J35" s="47">
        <v>2780000</v>
      </c>
      <c r="K35" s="48">
        <v>3776890</v>
      </c>
      <c r="L35" s="47"/>
      <c r="M35" s="48"/>
      <c r="N35" s="47"/>
      <c r="O35" s="48"/>
      <c r="P35" s="47">
        <f t="shared" si="5"/>
        <v>2795000</v>
      </c>
      <c r="Q35" s="48">
        <f t="shared" si="6"/>
        <v>3790504</v>
      </c>
      <c r="R35" s="24">
        <f t="shared" si="7"/>
        <v>18433.333333333336</v>
      </c>
      <c r="S35" s="25">
        <f t="shared" si="8"/>
        <v>27642.691347142649</v>
      </c>
      <c r="T35" s="24">
        <f t="shared" si="9"/>
        <v>55.900000000000006</v>
      </c>
      <c r="U35" s="26">
        <f t="shared" si="10"/>
        <v>75.810079999999999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30098000</v>
      </c>
      <c r="C42" s="52">
        <f t="shared" si="13"/>
        <v>0</v>
      </c>
      <c r="D42" s="52">
        <f t="shared" si="13"/>
        <v>0</v>
      </c>
      <c r="E42" s="52">
        <f t="shared" si="13"/>
        <v>30098000</v>
      </c>
      <c r="F42" s="53">
        <f t="shared" si="13"/>
        <v>30098000</v>
      </c>
      <c r="G42" s="54">
        <f t="shared" si="13"/>
        <v>0</v>
      </c>
      <c r="H42" s="53">
        <f t="shared" si="13"/>
        <v>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0</v>
      </c>
      <c r="Q42" s="54">
        <f t="shared" si="13"/>
        <v>0</v>
      </c>
      <c r="R42" s="33">
        <f t="shared" ref="R42:R64" si="14">IF(($H42      =0),0,((($J42      -$H42      )/$H42      )*100))</f>
        <v>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0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30098000</v>
      </c>
      <c r="C43" s="43">
        <f t="shared" si="19"/>
        <v>0</v>
      </c>
      <c r="D43" s="43">
        <f t="shared" si="19"/>
        <v>0</v>
      </c>
      <c r="E43" s="43">
        <f t="shared" si="19"/>
        <v>30098000</v>
      </c>
      <c r="F43" s="44">
        <f t="shared" si="19"/>
        <v>30098000</v>
      </c>
      <c r="G43" s="45">
        <f t="shared" si="19"/>
        <v>0</v>
      </c>
      <c r="H43" s="44">
        <f t="shared" si="19"/>
        <v>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3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30098000</v>
      </c>
      <c r="C45" s="46"/>
      <c r="D45" s="46"/>
      <c r="E45" s="46">
        <f t="shared" si="21"/>
        <v>30098000</v>
      </c>
      <c r="F45" s="47">
        <v>30098000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/>
      <c r="C46" s="46"/>
      <c r="D46" s="46"/>
      <c r="E46" s="46">
        <f t="shared" si="21"/>
        <v>0</v>
      </c>
      <c r="F46" s="47"/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0</v>
      </c>
      <c r="C55" s="43">
        <f t="shared" si="24"/>
        <v>0</v>
      </c>
      <c r="D55" s="43">
        <f t="shared" si="24"/>
        <v>0</v>
      </c>
      <c r="E55" s="43">
        <f t="shared" si="24"/>
        <v>0</v>
      </c>
      <c r="F55" s="44">
        <f t="shared" si="24"/>
        <v>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429027000</v>
      </c>
      <c r="C60" s="43">
        <f t="shared" si="26"/>
        <v>-1198000</v>
      </c>
      <c r="D60" s="43">
        <f t="shared" si="26"/>
        <v>0</v>
      </c>
      <c r="E60" s="43">
        <f t="shared" si="26"/>
        <v>427829000</v>
      </c>
      <c r="F60" s="44">
        <f t="shared" si="26"/>
        <v>429027000</v>
      </c>
      <c r="G60" s="45">
        <f t="shared" si="26"/>
        <v>237287000</v>
      </c>
      <c r="H60" s="44">
        <f t="shared" si="26"/>
        <v>58439000</v>
      </c>
      <c r="I60" s="45">
        <f t="shared" si="26"/>
        <v>41981844</v>
      </c>
      <c r="J60" s="44">
        <f t="shared" si="26"/>
        <v>119572000</v>
      </c>
      <c r="K60" s="45">
        <f t="shared" si="26"/>
        <v>126691183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178011000</v>
      </c>
      <c r="Q60" s="45">
        <f t="shared" si="26"/>
        <v>168673027</v>
      </c>
      <c r="R60" s="20">
        <f t="shared" si="14"/>
        <v>104.60993514604972</v>
      </c>
      <c r="S60" s="21">
        <f t="shared" si="15"/>
        <v>201.77612731827597</v>
      </c>
      <c r="T60" s="20">
        <f t="shared" si="16"/>
        <v>41.607978888761629</v>
      </c>
      <c r="U60" s="22">
        <f t="shared" si="17"/>
        <v>39.425337459592505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0</v>
      </c>
      <c r="C61" s="43">
        <f t="shared" si="28"/>
        <v>0</v>
      </c>
      <c r="D61" s="43">
        <f t="shared" si="28"/>
        <v>0</v>
      </c>
      <c r="E61" s="43">
        <f t="shared" si="28"/>
        <v>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0</v>
      </c>
      <c r="J61" s="44">
        <f t="shared" si="28"/>
        <v>0</v>
      </c>
      <c r="K61" s="45">
        <f t="shared" si="28"/>
        <v>0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0</v>
      </c>
      <c r="R61" s="20">
        <f t="shared" si="14"/>
        <v>0</v>
      </c>
      <c r="S61" s="21">
        <f t="shared" si="15"/>
        <v>0</v>
      </c>
      <c r="T61" s="20">
        <f t="shared" si="16"/>
        <v>0</v>
      </c>
      <c r="U61" s="22">
        <f t="shared" si="17"/>
        <v>0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/>
      <c r="C62" s="49"/>
      <c r="D62" s="49"/>
      <c r="E62" s="49">
        <f t="shared" si="21"/>
        <v>0</v>
      </c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>
        <f t="shared" si="22"/>
        <v>0</v>
      </c>
      <c r="Q62" s="51">
        <f t="shared" si="23"/>
        <v>0</v>
      </c>
      <c r="R62" s="28">
        <f t="shared" si="14"/>
        <v>0</v>
      </c>
      <c r="S62" s="29">
        <f t="shared" si="15"/>
        <v>0</v>
      </c>
      <c r="T62" s="28">
        <f t="shared" si="16"/>
        <v>0</v>
      </c>
      <c r="U62" s="30">
        <f t="shared" si="17"/>
        <v>0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429027000</v>
      </c>
      <c r="C64" s="55">
        <f t="shared" si="30"/>
        <v>-1198000</v>
      </c>
      <c r="D64" s="55">
        <f t="shared" si="30"/>
        <v>0</v>
      </c>
      <c r="E64" s="55">
        <f t="shared" si="30"/>
        <v>427829000</v>
      </c>
      <c r="F64" s="56">
        <f t="shared" si="30"/>
        <v>429027000</v>
      </c>
      <c r="G64" s="57">
        <f t="shared" si="30"/>
        <v>237287000</v>
      </c>
      <c r="H64" s="56">
        <f t="shared" si="30"/>
        <v>58439000</v>
      </c>
      <c r="I64" s="57">
        <f t="shared" si="30"/>
        <v>41981844</v>
      </c>
      <c r="J64" s="56">
        <f t="shared" si="30"/>
        <v>119572000</v>
      </c>
      <c r="K64" s="57">
        <f t="shared" si="30"/>
        <v>126691183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178011000</v>
      </c>
      <c r="Q64" s="57">
        <f t="shared" si="30"/>
        <v>168673027</v>
      </c>
      <c r="R64" s="38">
        <f t="shared" si="14"/>
        <v>104.60993514604972</v>
      </c>
      <c r="S64" s="39">
        <f t="shared" si="15"/>
        <v>201.77612731827597</v>
      </c>
      <c r="T64" s="38">
        <f t="shared" si="16"/>
        <v>41.607978888761629</v>
      </c>
      <c r="U64" s="39">
        <f t="shared" si="17"/>
        <v>39.425337459592505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109</v>
      </c>
    </row>
    <row r="67" spans="1:23" x14ac:dyDescent="0.2">
      <c r="A67" s="4"/>
    </row>
    <row r="68" spans="1:23" x14ac:dyDescent="0.2">
      <c r="A68" s="4" t="s">
        <v>110</v>
      </c>
    </row>
    <row r="69" spans="1:23" x14ac:dyDescent="0.2">
      <c r="A69" s="4" t="s">
        <v>111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112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</row>
    <row r="75" spans="1:23" x14ac:dyDescent="0.2">
      <c r="A75" s="5" t="s">
        <v>115</v>
      </c>
      <c r="G75" s="5" t="s">
        <v>116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117</v>
      </c>
      <c r="G77" s="5" t="s">
        <v>117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254723000</v>
      </c>
      <c r="C8" s="40">
        <f t="shared" si="0"/>
        <v>4837000</v>
      </c>
      <c r="D8" s="40">
        <f t="shared" si="0"/>
        <v>0</v>
      </c>
      <c r="E8" s="40">
        <f t="shared" si="0"/>
        <v>259560000</v>
      </c>
      <c r="F8" s="41">
        <f t="shared" si="0"/>
        <v>260223000</v>
      </c>
      <c r="G8" s="42">
        <f t="shared" si="0"/>
        <v>187462000</v>
      </c>
      <c r="H8" s="41">
        <f t="shared" si="0"/>
        <v>65918000</v>
      </c>
      <c r="I8" s="42">
        <f t="shared" si="0"/>
        <v>56655691</v>
      </c>
      <c r="J8" s="41">
        <f t="shared" si="0"/>
        <v>70796000</v>
      </c>
      <c r="K8" s="42">
        <f t="shared" si="0"/>
        <v>99426181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136714000</v>
      </c>
      <c r="Q8" s="42">
        <f t="shared" si="0"/>
        <v>156081872</v>
      </c>
      <c r="R8" s="16">
        <f>IF(($H8       =0),0,((($J8       -$H8       )/$H8       )*100))</f>
        <v>7.4001031584696131</v>
      </c>
      <c r="S8" s="17">
        <f>IF(($I8       =0),0,((($K8       -$I8       )/$I8       )*100))</f>
        <v>75.49195719808624</v>
      </c>
      <c r="T8" s="16">
        <f>IF(($E8       =0),0,(($P8       /$E8       )*100))</f>
        <v>52.671443982123591</v>
      </c>
      <c r="U8" s="18">
        <f>IF(($E8       =0),0,(($Q8       /$E8       )*100))</f>
        <v>60.133253197719213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251027000</v>
      </c>
      <c r="C9" s="43">
        <f t="shared" si="2"/>
        <v>-663000</v>
      </c>
      <c r="D9" s="43">
        <f t="shared" si="2"/>
        <v>0</v>
      </c>
      <c r="E9" s="43">
        <f t="shared" si="2"/>
        <v>250364000</v>
      </c>
      <c r="F9" s="44">
        <f t="shared" si="2"/>
        <v>251027000</v>
      </c>
      <c r="G9" s="45">
        <f t="shared" si="2"/>
        <v>178835000</v>
      </c>
      <c r="H9" s="44">
        <f t="shared" si="2"/>
        <v>65406000</v>
      </c>
      <c r="I9" s="45">
        <f t="shared" si="2"/>
        <v>55919871</v>
      </c>
      <c r="J9" s="44">
        <f t="shared" si="2"/>
        <v>70078000</v>
      </c>
      <c r="K9" s="45">
        <f t="shared" si="2"/>
        <v>98659010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135484000</v>
      </c>
      <c r="Q9" s="45">
        <f t="shared" si="2"/>
        <v>154578881</v>
      </c>
      <c r="R9" s="20">
        <f>IF(($H9       =0),0,((($J9       -$H9       )/$H9       )*100))</f>
        <v>7.1430755588172339</v>
      </c>
      <c r="S9" s="21">
        <f>IF(($I9       =0),0,((($K9       -$I9       )/$I9       )*100))</f>
        <v>76.429251777065076</v>
      </c>
      <c r="T9" s="20">
        <f>IF(($E9       =0),0,(($P9       /$E9       )*100))</f>
        <v>54.114808838331385</v>
      </c>
      <c r="U9" s="22">
        <f>IF(($E9       =0),0,(($Q9       /$E9       )*100))</f>
        <v>61.741656548066018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>
        <v>131792000</v>
      </c>
      <c r="C10" s="46">
        <v>-663000</v>
      </c>
      <c r="D10" s="46"/>
      <c r="E10" s="46">
        <f t="shared" ref="E10:E41" si="4">$B10      +$C10      +$D10</f>
        <v>131129000</v>
      </c>
      <c r="F10" s="47">
        <v>131792000</v>
      </c>
      <c r="G10" s="48">
        <v>92390000</v>
      </c>
      <c r="H10" s="47">
        <v>34543000</v>
      </c>
      <c r="I10" s="48">
        <v>34781323</v>
      </c>
      <c r="J10" s="47">
        <v>38565000</v>
      </c>
      <c r="K10" s="48">
        <v>37081009</v>
      </c>
      <c r="L10" s="47"/>
      <c r="M10" s="48"/>
      <c r="N10" s="47"/>
      <c r="O10" s="48"/>
      <c r="P10" s="47">
        <f t="shared" ref="P10:P41" si="5">$H10      +$J10      +$L10      +$N10</f>
        <v>73108000</v>
      </c>
      <c r="Q10" s="48">
        <f t="shared" ref="Q10:Q41" si="6">$I10      +$K10      +$M10      +$O10</f>
        <v>71862332</v>
      </c>
      <c r="R10" s="24">
        <f t="shared" ref="R10:R41" si="7">IF(($H10      =0),0,((($J10      -$H10      )/$H10      )*100))</f>
        <v>11.643458877341285</v>
      </c>
      <c r="S10" s="25">
        <f t="shared" ref="S10:S41" si="8">IF(($I10      =0),0,((($K10      -$I10      )/$I10      )*100))</f>
        <v>6.6118416484617333</v>
      </c>
      <c r="T10" s="24">
        <f t="shared" ref="T10:T41" si="9">IF(($E10      =0),0,(($P10      /$E10      )*100))</f>
        <v>55.752732042492504</v>
      </c>
      <c r="U10" s="26">
        <f t="shared" ref="U10:U41" si="10">IF(($E10      =0),0,(($Q10      /$E10      )*100))</f>
        <v>54.802775892441794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/>
      <c r="C12" s="46"/>
      <c r="D12" s="46"/>
      <c r="E12" s="46">
        <f t="shared" si="4"/>
        <v>0</v>
      </c>
      <c r="F12" s="47"/>
      <c r="G12" s="48"/>
      <c r="H12" s="47"/>
      <c r="I12" s="48"/>
      <c r="J12" s="47"/>
      <c r="K12" s="48"/>
      <c r="L12" s="47"/>
      <c r="M12" s="48"/>
      <c r="N12" s="47"/>
      <c r="O12" s="48"/>
      <c r="P12" s="47">
        <f t="shared" si="5"/>
        <v>0</v>
      </c>
      <c r="Q12" s="48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7"/>
      <c r="W12" s="48"/>
    </row>
    <row r="13" spans="1:23" x14ac:dyDescent="0.2">
      <c r="A13" s="23" t="s">
        <v>40</v>
      </c>
      <c r="B13" s="46">
        <v>22344000</v>
      </c>
      <c r="C13" s="46"/>
      <c r="D13" s="46"/>
      <c r="E13" s="46">
        <f t="shared" si="4"/>
        <v>22344000</v>
      </c>
      <c r="F13" s="47">
        <v>22344000</v>
      </c>
      <c r="G13" s="48">
        <v>18000000</v>
      </c>
      <c r="H13" s="47"/>
      <c r="I13" s="48"/>
      <c r="J13" s="47"/>
      <c r="K13" s="48">
        <v>2506871</v>
      </c>
      <c r="L13" s="47"/>
      <c r="M13" s="48"/>
      <c r="N13" s="47"/>
      <c r="O13" s="48"/>
      <c r="P13" s="47">
        <f t="shared" si="5"/>
        <v>0</v>
      </c>
      <c r="Q13" s="48">
        <f t="shared" si="6"/>
        <v>2506871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11.219436985320444</v>
      </c>
      <c r="V13" s="47"/>
      <c r="W13" s="48"/>
    </row>
    <row r="14" spans="1:23" x14ac:dyDescent="0.2">
      <c r="A14" s="23" t="s">
        <v>41</v>
      </c>
      <c r="B14" s="46">
        <v>20000000</v>
      </c>
      <c r="C14" s="46"/>
      <c r="D14" s="46"/>
      <c r="E14" s="46">
        <f t="shared" si="4"/>
        <v>20000000</v>
      </c>
      <c r="F14" s="47">
        <v>20000000</v>
      </c>
      <c r="G14" s="48">
        <v>15000000</v>
      </c>
      <c r="H14" s="47">
        <v>5269000</v>
      </c>
      <c r="I14" s="48"/>
      <c r="J14" s="47">
        <v>4419000</v>
      </c>
      <c r="K14" s="48">
        <v>8304800</v>
      </c>
      <c r="L14" s="47"/>
      <c r="M14" s="48"/>
      <c r="N14" s="47"/>
      <c r="O14" s="48"/>
      <c r="P14" s="47">
        <f t="shared" si="5"/>
        <v>9688000</v>
      </c>
      <c r="Q14" s="48">
        <f t="shared" si="6"/>
        <v>8304800</v>
      </c>
      <c r="R14" s="24">
        <f t="shared" si="7"/>
        <v>-16.132093376352248</v>
      </c>
      <c r="S14" s="25">
        <f t="shared" si="8"/>
        <v>0</v>
      </c>
      <c r="T14" s="24">
        <f t="shared" si="9"/>
        <v>48.44</v>
      </c>
      <c r="U14" s="26">
        <f t="shared" si="10"/>
        <v>41.524000000000001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>
        <v>6891000</v>
      </c>
      <c r="C20" s="46"/>
      <c r="D20" s="46"/>
      <c r="E20" s="46">
        <f t="shared" si="4"/>
        <v>6891000</v>
      </c>
      <c r="F20" s="47">
        <v>6891000</v>
      </c>
      <c r="G20" s="48">
        <v>3445000</v>
      </c>
      <c r="H20" s="47">
        <v>594000</v>
      </c>
      <c r="I20" s="48"/>
      <c r="J20" s="47">
        <v>2094000</v>
      </c>
      <c r="K20" s="48">
        <v>6740605</v>
      </c>
      <c r="L20" s="47"/>
      <c r="M20" s="48"/>
      <c r="N20" s="47"/>
      <c r="O20" s="48"/>
      <c r="P20" s="47">
        <f t="shared" si="5"/>
        <v>2688000</v>
      </c>
      <c r="Q20" s="48">
        <f t="shared" si="6"/>
        <v>6740605</v>
      </c>
      <c r="R20" s="24">
        <f t="shared" si="7"/>
        <v>252.52525252525251</v>
      </c>
      <c r="S20" s="25">
        <f t="shared" si="8"/>
        <v>0</v>
      </c>
      <c r="T20" s="24">
        <f t="shared" si="9"/>
        <v>39.007400957771004</v>
      </c>
      <c r="U20" s="26">
        <f t="shared" si="10"/>
        <v>97.817515600058044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>
        <v>70000000</v>
      </c>
      <c r="C23" s="46"/>
      <c r="D23" s="46"/>
      <c r="E23" s="46">
        <f t="shared" si="4"/>
        <v>70000000</v>
      </c>
      <c r="F23" s="47">
        <v>70000000</v>
      </c>
      <c r="G23" s="48">
        <v>50000000</v>
      </c>
      <c r="H23" s="47">
        <v>25000000</v>
      </c>
      <c r="I23" s="48">
        <v>21138548</v>
      </c>
      <c r="J23" s="47">
        <v>25000000</v>
      </c>
      <c r="K23" s="48">
        <v>44025725</v>
      </c>
      <c r="L23" s="47"/>
      <c r="M23" s="48"/>
      <c r="N23" s="47"/>
      <c r="O23" s="48"/>
      <c r="P23" s="47">
        <f t="shared" si="5"/>
        <v>50000000</v>
      </c>
      <c r="Q23" s="48">
        <f t="shared" si="6"/>
        <v>65164273</v>
      </c>
      <c r="R23" s="24">
        <f t="shared" si="7"/>
        <v>0</v>
      </c>
      <c r="S23" s="25">
        <f t="shared" si="8"/>
        <v>108.27222853717294</v>
      </c>
      <c r="T23" s="24">
        <f t="shared" si="9"/>
        <v>71.428571428571431</v>
      </c>
      <c r="U23" s="26">
        <f t="shared" si="10"/>
        <v>93.091818571428576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/>
      <c r="C26" s="46"/>
      <c r="D26" s="46"/>
      <c r="E26" s="46">
        <f t="shared" si="4"/>
        <v>0</v>
      </c>
      <c r="F26" s="47"/>
      <c r="G26" s="48"/>
      <c r="H26" s="47"/>
      <c r="I26" s="48"/>
      <c r="J26" s="47"/>
      <c r="K26" s="48"/>
      <c r="L26" s="47"/>
      <c r="M26" s="48"/>
      <c r="N26" s="47"/>
      <c r="O26" s="48"/>
      <c r="P26" s="47">
        <f t="shared" si="5"/>
        <v>0</v>
      </c>
      <c r="Q26" s="48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3696000</v>
      </c>
      <c r="C27" s="43">
        <f t="shared" si="11"/>
        <v>5500000</v>
      </c>
      <c r="D27" s="43">
        <f t="shared" si="11"/>
        <v>0</v>
      </c>
      <c r="E27" s="43">
        <f t="shared" si="11"/>
        <v>9196000</v>
      </c>
      <c r="F27" s="44">
        <f t="shared" si="11"/>
        <v>9196000</v>
      </c>
      <c r="G27" s="45">
        <f t="shared" si="11"/>
        <v>8627000</v>
      </c>
      <c r="H27" s="44">
        <f t="shared" si="11"/>
        <v>512000</v>
      </c>
      <c r="I27" s="45">
        <f t="shared" si="11"/>
        <v>735820</v>
      </c>
      <c r="J27" s="44">
        <f t="shared" si="11"/>
        <v>718000</v>
      </c>
      <c r="K27" s="45">
        <f t="shared" si="11"/>
        <v>767171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1230000</v>
      </c>
      <c r="Q27" s="45">
        <f t="shared" si="11"/>
        <v>1502991</v>
      </c>
      <c r="R27" s="20">
        <f t="shared" si="7"/>
        <v>40.234375</v>
      </c>
      <c r="S27" s="21">
        <f t="shared" si="8"/>
        <v>4.2606887554021364</v>
      </c>
      <c r="T27" s="20">
        <f t="shared" si="9"/>
        <v>13.375380600260984</v>
      </c>
      <c r="U27" s="22">
        <f t="shared" si="10"/>
        <v>16.343964767290124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/>
      <c r="C29" s="46"/>
      <c r="D29" s="46"/>
      <c r="E29" s="46">
        <f t="shared" si="4"/>
        <v>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1800000</v>
      </c>
      <c r="C30" s="46"/>
      <c r="D30" s="46"/>
      <c r="E30" s="46">
        <f t="shared" si="4"/>
        <v>1800000</v>
      </c>
      <c r="F30" s="47">
        <v>1800000</v>
      </c>
      <c r="G30" s="48">
        <v>1800000</v>
      </c>
      <c r="H30" s="47">
        <v>39000</v>
      </c>
      <c r="I30" s="48">
        <v>176321</v>
      </c>
      <c r="J30" s="47">
        <v>127000</v>
      </c>
      <c r="K30" s="48">
        <v>207664</v>
      </c>
      <c r="L30" s="47"/>
      <c r="M30" s="48"/>
      <c r="N30" s="47"/>
      <c r="O30" s="48"/>
      <c r="P30" s="47">
        <f t="shared" si="5"/>
        <v>166000</v>
      </c>
      <c r="Q30" s="48">
        <f t="shared" si="6"/>
        <v>383985</v>
      </c>
      <c r="R30" s="24">
        <f t="shared" si="7"/>
        <v>225.64102564102564</v>
      </c>
      <c r="S30" s="25">
        <f t="shared" si="8"/>
        <v>17.776101542073832</v>
      </c>
      <c r="T30" s="24">
        <f t="shared" si="9"/>
        <v>9.2222222222222214</v>
      </c>
      <c r="U30" s="26">
        <f t="shared" si="10"/>
        <v>21.3325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1896000</v>
      </c>
      <c r="C32" s="46"/>
      <c r="D32" s="46"/>
      <c r="E32" s="46">
        <f t="shared" si="4"/>
        <v>1896000</v>
      </c>
      <c r="F32" s="47">
        <v>1896000</v>
      </c>
      <c r="G32" s="48">
        <v>1327000</v>
      </c>
      <c r="H32" s="47">
        <v>473000</v>
      </c>
      <c r="I32" s="48">
        <v>559499</v>
      </c>
      <c r="J32" s="47">
        <v>591000</v>
      </c>
      <c r="K32" s="48">
        <v>559507</v>
      </c>
      <c r="L32" s="47"/>
      <c r="M32" s="48"/>
      <c r="N32" s="47"/>
      <c r="O32" s="48"/>
      <c r="P32" s="47">
        <f t="shared" si="5"/>
        <v>1064000</v>
      </c>
      <c r="Q32" s="48">
        <f t="shared" si="6"/>
        <v>1119006</v>
      </c>
      <c r="R32" s="24">
        <f t="shared" si="7"/>
        <v>24.947145877378436</v>
      </c>
      <c r="S32" s="25">
        <f t="shared" si="8"/>
        <v>1.4298506342281219E-3</v>
      </c>
      <c r="T32" s="24">
        <f t="shared" si="9"/>
        <v>56.118143459915615</v>
      </c>
      <c r="U32" s="26">
        <f t="shared" si="10"/>
        <v>59.019303797468361</v>
      </c>
      <c r="V32" s="47"/>
      <c r="W32" s="48"/>
    </row>
    <row r="33" spans="1:23" x14ac:dyDescent="0.2">
      <c r="A33" s="23" t="s">
        <v>60</v>
      </c>
      <c r="B33" s="46"/>
      <c r="C33" s="46"/>
      <c r="D33" s="46"/>
      <c r="E33" s="46">
        <f t="shared" si="4"/>
        <v>0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>
        <f t="shared" si="5"/>
        <v>0</v>
      </c>
      <c r="Q33" s="48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/>
      <c r="C35" s="46"/>
      <c r="D35" s="46"/>
      <c r="E35" s="46">
        <f t="shared" si="4"/>
        <v>0</v>
      </c>
      <c r="F35" s="47"/>
      <c r="G35" s="48"/>
      <c r="H35" s="47"/>
      <c r="I35" s="48"/>
      <c r="J35" s="47"/>
      <c r="K35" s="48"/>
      <c r="L35" s="47"/>
      <c r="M35" s="48"/>
      <c r="N35" s="47"/>
      <c r="O35" s="48"/>
      <c r="P35" s="47">
        <f t="shared" si="5"/>
        <v>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>
        <v>5500000</v>
      </c>
      <c r="D36" s="46"/>
      <c r="E36" s="46">
        <f t="shared" si="4"/>
        <v>5500000</v>
      </c>
      <c r="F36" s="47">
        <v>5500000</v>
      </c>
      <c r="G36" s="48">
        <v>5500000</v>
      </c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1269000</v>
      </c>
      <c r="C42" s="52">
        <f t="shared" si="13"/>
        <v>0</v>
      </c>
      <c r="D42" s="52">
        <f t="shared" si="13"/>
        <v>0</v>
      </c>
      <c r="E42" s="52">
        <f t="shared" si="13"/>
        <v>1269000</v>
      </c>
      <c r="F42" s="53">
        <f t="shared" si="13"/>
        <v>1269000</v>
      </c>
      <c r="G42" s="54">
        <f t="shared" si="13"/>
        <v>0</v>
      </c>
      <c r="H42" s="53">
        <f t="shared" si="13"/>
        <v>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0</v>
      </c>
      <c r="Q42" s="54">
        <f t="shared" si="13"/>
        <v>0</v>
      </c>
      <c r="R42" s="33">
        <f t="shared" ref="R42:R64" si="14">IF(($H42      =0),0,((($J42      -$H42      )/$H42      )*100))</f>
        <v>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0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1269000</v>
      </c>
      <c r="C43" s="43">
        <f t="shared" si="19"/>
        <v>0</v>
      </c>
      <c r="D43" s="43">
        <f t="shared" si="19"/>
        <v>0</v>
      </c>
      <c r="E43" s="43">
        <f t="shared" si="19"/>
        <v>1269000</v>
      </c>
      <c r="F43" s="44">
        <f t="shared" si="19"/>
        <v>1269000</v>
      </c>
      <c r="G43" s="45">
        <f t="shared" si="19"/>
        <v>0</v>
      </c>
      <c r="H43" s="44">
        <f t="shared" si="19"/>
        <v>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3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1269000</v>
      </c>
      <c r="C45" s="46"/>
      <c r="D45" s="46"/>
      <c r="E45" s="46">
        <f t="shared" si="21"/>
        <v>1269000</v>
      </c>
      <c r="F45" s="47">
        <v>1269000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/>
      <c r="C46" s="46"/>
      <c r="D46" s="46"/>
      <c r="E46" s="46">
        <f t="shared" si="21"/>
        <v>0</v>
      </c>
      <c r="F46" s="47"/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0</v>
      </c>
      <c r="C55" s="43">
        <f t="shared" si="24"/>
        <v>0</v>
      </c>
      <c r="D55" s="43">
        <f t="shared" si="24"/>
        <v>0</v>
      </c>
      <c r="E55" s="43">
        <f t="shared" si="24"/>
        <v>0</v>
      </c>
      <c r="F55" s="44">
        <f t="shared" si="24"/>
        <v>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255992000</v>
      </c>
      <c r="C60" s="43">
        <f t="shared" si="26"/>
        <v>4837000</v>
      </c>
      <c r="D60" s="43">
        <f t="shared" si="26"/>
        <v>0</v>
      </c>
      <c r="E60" s="43">
        <f t="shared" si="26"/>
        <v>260829000</v>
      </c>
      <c r="F60" s="44">
        <f t="shared" si="26"/>
        <v>261492000</v>
      </c>
      <c r="G60" s="45">
        <f t="shared" si="26"/>
        <v>187462000</v>
      </c>
      <c r="H60" s="44">
        <f t="shared" si="26"/>
        <v>65918000</v>
      </c>
      <c r="I60" s="45">
        <f t="shared" si="26"/>
        <v>56655691</v>
      </c>
      <c r="J60" s="44">
        <f t="shared" si="26"/>
        <v>70796000</v>
      </c>
      <c r="K60" s="45">
        <f t="shared" si="26"/>
        <v>99426181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136714000</v>
      </c>
      <c r="Q60" s="45">
        <f t="shared" si="26"/>
        <v>156081872</v>
      </c>
      <c r="R60" s="20">
        <f t="shared" si="14"/>
        <v>7.4001031584696131</v>
      </c>
      <c r="S60" s="21">
        <f t="shared" si="15"/>
        <v>75.49195719808624</v>
      </c>
      <c r="T60" s="20">
        <f t="shared" si="16"/>
        <v>52.415183894428921</v>
      </c>
      <c r="U60" s="22">
        <f t="shared" si="17"/>
        <v>59.840689493882969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0</v>
      </c>
      <c r="C61" s="43">
        <f t="shared" si="28"/>
        <v>0</v>
      </c>
      <c r="D61" s="43">
        <f t="shared" si="28"/>
        <v>0</v>
      </c>
      <c r="E61" s="43">
        <f t="shared" si="28"/>
        <v>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0</v>
      </c>
      <c r="J61" s="44">
        <f t="shared" si="28"/>
        <v>0</v>
      </c>
      <c r="K61" s="45">
        <f t="shared" si="28"/>
        <v>0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0</v>
      </c>
      <c r="R61" s="20">
        <f t="shared" si="14"/>
        <v>0</v>
      </c>
      <c r="S61" s="21">
        <f t="shared" si="15"/>
        <v>0</v>
      </c>
      <c r="T61" s="20">
        <f t="shared" si="16"/>
        <v>0</v>
      </c>
      <c r="U61" s="22">
        <f t="shared" si="17"/>
        <v>0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/>
      <c r="C62" s="49"/>
      <c r="D62" s="49"/>
      <c r="E62" s="49">
        <f t="shared" si="21"/>
        <v>0</v>
      </c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>
        <f t="shared" si="22"/>
        <v>0</v>
      </c>
      <c r="Q62" s="51">
        <f t="shared" si="23"/>
        <v>0</v>
      </c>
      <c r="R62" s="28">
        <f t="shared" si="14"/>
        <v>0</v>
      </c>
      <c r="S62" s="29">
        <f t="shared" si="15"/>
        <v>0</v>
      </c>
      <c r="T62" s="28">
        <f t="shared" si="16"/>
        <v>0</v>
      </c>
      <c r="U62" s="30">
        <f t="shared" si="17"/>
        <v>0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255992000</v>
      </c>
      <c r="C64" s="55">
        <f t="shared" si="30"/>
        <v>4837000</v>
      </c>
      <c r="D64" s="55">
        <f t="shared" si="30"/>
        <v>0</v>
      </c>
      <c r="E64" s="55">
        <f t="shared" si="30"/>
        <v>260829000</v>
      </c>
      <c r="F64" s="56">
        <f t="shared" si="30"/>
        <v>261492000</v>
      </c>
      <c r="G64" s="57">
        <f t="shared" si="30"/>
        <v>187462000</v>
      </c>
      <c r="H64" s="56">
        <f t="shared" si="30"/>
        <v>65918000</v>
      </c>
      <c r="I64" s="57">
        <f t="shared" si="30"/>
        <v>56655691</v>
      </c>
      <c r="J64" s="56">
        <f t="shared" si="30"/>
        <v>70796000</v>
      </c>
      <c r="K64" s="57">
        <f t="shared" si="30"/>
        <v>99426181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136714000</v>
      </c>
      <c r="Q64" s="57">
        <f t="shared" si="30"/>
        <v>156081872</v>
      </c>
      <c r="R64" s="38">
        <f t="shared" si="14"/>
        <v>7.4001031584696131</v>
      </c>
      <c r="S64" s="39">
        <f t="shared" si="15"/>
        <v>75.49195719808624</v>
      </c>
      <c r="T64" s="38">
        <f t="shared" si="16"/>
        <v>52.415183894428921</v>
      </c>
      <c r="U64" s="39">
        <f t="shared" si="17"/>
        <v>59.840689493882969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109</v>
      </c>
    </row>
    <row r="67" spans="1:23" x14ac:dyDescent="0.2">
      <c r="A67" s="4"/>
    </row>
    <row r="68" spans="1:23" x14ac:dyDescent="0.2">
      <c r="A68" s="4" t="s">
        <v>110</v>
      </c>
    </row>
    <row r="69" spans="1:23" x14ac:dyDescent="0.2">
      <c r="A69" s="4" t="s">
        <v>111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112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</row>
    <row r="75" spans="1:23" x14ac:dyDescent="0.2">
      <c r="A75" s="5" t="s">
        <v>115</v>
      </c>
      <c r="G75" s="5" t="s">
        <v>116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117</v>
      </c>
      <c r="G77" s="5" t="s">
        <v>117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232022000</v>
      </c>
      <c r="C8" s="40">
        <f t="shared" si="0"/>
        <v>940000</v>
      </c>
      <c r="D8" s="40">
        <f t="shared" si="0"/>
        <v>0</v>
      </c>
      <c r="E8" s="40">
        <f t="shared" si="0"/>
        <v>232962000</v>
      </c>
      <c r="F8" s="41">
        <f t="shared" si="0"/>
        <v>230022000</v>
      </c>
      <c r="G8" s="42">
        <f t="shared" si="0"/>
        <v>171609000</v>
      </c>
      <c r="H8" s="41">
        <f t="shared" si="0"/>
        <v>80716000</v>
      </c>
      <c r="I8" s="42">
        <f t="shared" si="0"/>
        <v>91658988</v>
      </c>
      <c r="J8" s="41">
        <f t="shared" si="0"/>
        <v>34282000</v>
      </c>
      <c r="K8" s="42">
        <f t="shared" si="0"/>
        <v>38930093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114998000</v>
      </c>
      <c r="Q8" s="42">
        <f t="shared" si="0"/>
        <v>130589081</v>
      </c>
      <c r="R8" s="16">
        <f>IF(($H8       =0),0,((($J8       -$H8       )/$H8       )*100))</f>
        <v>-57.527627731800393</v>
      </c>
      <c r="S8" s="17">
        <f>IF(($I8       =0),0,((($K8       -$I8       )/$I8       )*100))</f>
        <v>-57.527249809914984</v>
      </c>
      <c r="T8" s="16">
        <f>IF(($E8       =0),0,(($P8       /$E8       )*100))</f>
        <v>49.363415492655456</v>
      </c>
      <c r="U8" s="18">
        <f>IF(($E8       =0),0,(($Q8       /$E8       )*100))</f>
        <v>56.055958053244737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221348000</v>
      </c>
      <c r="C9" s="43">
        <f t="shared" si="2"/>
        <v>940000</v>
      </c>
      <c r="D9" s="43">
        <f t="shared" si="2"/>
        <v>0</v>
      </c>
      <c r="E9" s="43">
        <f t="shared" si="2"/>
        <v>222288000</v>
      </c>
      <c r="F9" s="44">
        <f t="shared" si="2"/>
        <v>219348000</v>
      </c>
      <c r="G9" s="45">
        <f t="shared" si="2"/>
        <v>163738000</v>
      </c>
      <c r="H9" s="44">
        <f t="shared" si="2"/>
        <v>78995000</v>
      </c>
      <c r="I9" s="45">
        <f t="shared" si="2"/>
        <v>91017533</v>
      </c>
      <c r="J9" s="44">
        <f t="shared" si="2"/>
        <v>33452000</v>
      </c>
      <c r="K9" s="45">
        <f t="shared" si="2"/>
        <v>38065021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112447000</v>
      </c>
      <c r="Q9" s="45">
        <f t="shared" si="2"/>
        <v>129082554</v>
      </c>
      <c r="R9" s="20">
        <f>IF(($H9       =0),0,((($J9       -$H9       )/$H9       )*100))</f>
        <v>-57.653016013671753</v>
      </c>
      <c r="S9" s="21">
        <f>IF(($I9       =0),0,((($K9       -$I9       )/$I9       )*100))</f>
        <v>-58.178364381728521</v>
      </c>
      <c r="T9" s="20">
        <f>IF(($E9       =0),0,(($P9       /$E9       )*100))</f>
        <v>50.586176491758437</v>
      </c>
      <c r="U9" s="22">
        <f>IF(($E9       =0),0,(($Q9       /$E9       )*100))</f>
        <v>58.069960591664874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=0),0,((($J10      -$H10      )/$H10      )*100))</f>
        <v>0</v>
      </c>
      <c r="S10" s="25">
        <f t="shared" ref="S10:S41" si="8">IF(($I10      =0),0,((($K10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/>
      <c r="C12" s="46"/>
      <c r="D12" s="46"/>
      <c r="E12" s="46">
        <f t="shared" si="4"/>
        <v>0</v>
      </c>
      <c r="F12" s="47"/>
      <c r="G12" s="48"/>
      <c r="H12" s="47"/>
      <c r="I12" s="48"/>
      <c r="J12" s="47"/>
      <c r="K12" s="48"/>
      <c r="L12" s="47"/>
      <c r="M12" s="48"/>
      <c r="N12" s="47"/>
      <c r="O12" s="48"/>
      <c r="P12" s="47">
        <f t="shared" si="5"/>
        <v>0</v>
      </c>
      <c r="Q12" s="48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7"/>
      <c r="W12" s="48"/>
    </row>
    <row r="13" spans="1:23" x14ac:dyDescent="0.2">
      <c r="A13" s="23" t="s">
        <v>40</v>
      </c>
      <c r="B13" s="46">
        <v>9850000</v>
      </c>
      <c r="C13" s="46"/>
      <c r="D13" s="46"/>
      <c r="E13" s="46">
        <f t="shared" si="4"/>
        <v>9850000</v>
      </c>
      <c r="F13" s="47">
        <v>7850000</v>
      </c>
      <c r="G13" s="48">
        <v>3940000</v>
      </c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/>
      <c r="C14" s="46"/>
      <c r="D14" s="46"/>
      <c r="E14" s="46">
        <f t="shared" si="4"/>
        <v>0</v>
      </c>
      <c r="F14" s="47"/>
      <c r="G14" s="48"/>
      <c r="H14" s="47"/>
      <c r="I14" s="48"/>
      <c r="J14" s="47"/>
      <c r="K14" s="48"/>
      <c r="L14" s="47"/>
      <c r="M14" s="48"/>
      <c r="N14" s="47"/>
      <c r="O14" s="48"/>
      <c r="P14" s="47">
        <f t="shared" si="5"/>
        <v>0</v>
      </c>
      <c r="Q14" s="48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>
        <v>60000000</v>
      </c>
      <c r="C23" s="46"/>
      <c r="D23" s="46"/>
      <c r="E23" s="46">
        <f t="shared" si="4"/>
        <v>60000000</v>
      </c>
      <c r="F23" s="47">
        <v>60000000</v>
      </c>
      <c r="G23" s="48">
        <v>38600000</v>
      </c>
      <c r="H23" s="47">
        <v>20600000</v>
      </c>
      <c r="I23" s="48">
        <v>31570333</v>
      </c>
      <c r="J23" s="47">
        <v>18000000</v>
      </c>
      <c r="K23" s="48">
        <v>28429668</v>
      </c>
      <c r="L23" s="47"/>
      <c r="M23" s="48"/>
      <c r="N23" s="47"/>
      <c r="O23" s="48"/>
      <c r="P23" s="47">
        <f t="shared" si="5"/>
        <v>38600000</v>
      </c>
      <c r="Q23" s="48">
        <f t="shared" si="6"/>
        <v>60000001</v>
      </c>
      <c r="R23" s="24">
        <f t="shared" si="7"/>
        <v>-12.621359223300971</v>
      </c>
      <c r="S23" s="25">
        <f t="shared" si="8"/>
        <v>-9.9481529067178354</v>
      </c>
      <c r="T23" s="24">
        <f t="shared" si="9"/>
        <v>64.333333333333329</v>
      </c>
      <c r="U23" s="26">
        <f t="shared" si="10"/>
        <v>100.00000166666668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>
        <v>151498000</v>
      </c>
      <c r="C25" s="46">
        <v>940000</v>
      </c>
      <c r="D25" s="46"/>
      <c r="E25" s="46">
        <f t="shared" si="4"/>
        <v>152438000</v>
      </c>
      <c r="F25" s="47">
        <v>151498000</v>
      </c>
      <c r="G25" s="48">
        <v>121198000</v>
      </c>
      <c r="H25" s="47">
        <v>58395000</v>
      </c>
      <c r="I25" s="48">
        <v>59447200</v>
      </c>
      <c r="J25" s="47">
        <v>15452000</v>
      </c>
      <c r="K25" s="48">
        <v>9635353</v>
      </c>
      <c r="L25" s="47"/>
      <c r="M25" s="48"/>
      <c r="N25" s="47"/>
      <c r="O25" s="48"/>
      <c r="P25" s="47">
        <f t="shared" si="5"/>
        <v>73847000</v>
      </c>
      <c r="Q25" s="48">
        <f t="shared" si="6"/>
        <v>69082553</v>
      </c>
      <c r="R25" s="24">
        <f t="shared" si="7"/>
        <v>-73.538830379313296</v>
      </c>
      <c r="S25" s="25">
        <f t="shared" si="8"/>
        <v>-83.791746289143973</v>
      </c>
      <c r="T25" s="24">
        <f t="shared" si="9"/>
        <v>48.443957543394689</v>
      </c>
      <c r="U25" s="26">
        <f t="shared" si="10"/>
        <v>45.318459308046549</v>
      </c>
      <c r="V25" s="47"/>
      <c r="W25" s="48"/>
    </row>
    <row r="26" spans="1:23" x14ac:dyDescent="0.2">
      <c r="A26" s="23" t="s">
        <v>53</v>
      </c>
      <c r="B26" s="46"/>
      <c r="C26" s="46"/>
      <c r="D26" s="46"/>
      <c r="E26" s="46">
        <f t="shared" si="4"/>
        <v>0</v>
      </c>
      <c r="F26" s="47"/>
      <c r="G26" s="48"/>
      <c r="H26" s="47"/>
      <c r="I26" s="48"/>
      <c r="J26" s="47"/>
      <c r="K26" s="48"/>
      <c r="L26" s="47"/>
      <c r="M26" s="48"/>
      <c r="N26" s="47"/>
      <c r="O26" s="48"/>
      <c r="P26" s="47">
        <f t="shared" si="5"/>
        <v>0</v>
      </c>
      <c r="Q26" s="48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10674000</v>
      </c>
      <c r="C27" s="43">
        <f t="shared" si="11"/>
        <v>0</v>
      </c>
      <c r="D27" s="43">
        <f t="shared" si="11"/>
        <v>0</v>
      </c>
      <c r="E27" s="43">
        <f t="shared" si="11"/>
        <v>10674000</v>
      </c>
      <c r="F27" s="44">
        <f t="shared" si="11"/>
        <v>10674000</v>
      </c>
      <c r="G27" s="45">
        <f t="shared" si="11"/>
        <v>7871000</v>
      </c>
      <c r="H27" s="44">
        <f t="shared" si="11"/>
        <v>1721000</v>
      </c>
      <c r="I27" s="45">
        <f t="shared" si="11"/>
        <v>641455</v>
      </c>
      <c r="J27" s="44">
        <f t="shared" si="11"/>
        <v>830000</v>
      </c>
      <c r="K27" s="45">
        <f t="shared" si="11"/>
        <v>865072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2551000</v>
      </c>
      <c r="Q27" s="45">
        <f t="shared" si="11"/>
        <v>1506527</v>
      </c>
      <c r="R27" s="20">
        <f t="shared" si="7"/>
        <v>-51.772225450319588</v>
      </c>
      <c r="S27" s="21">
        <f t="shared" si="8"/>
        <v>34.860902167728057</v>
      </c>
      <c r="T27" s="20">
        <f t="shared" si="9"/>
        <v>23.899194303916058</v>
      </c>
      <c r="U27" s="22">
        <f t="shared" si="10"/>
        <v>14.113987258759602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/>
      <c r="C29" s="46"/>
      <c r="D29" s="46"/>
      <c r="E29" s="46">
        <f t="shared" si="4"/>
        <v>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2500000</v>
      </c>
      <c r="C30" s="46"/>
      <c r="D30" s="46"/>
      <c r="E30" s="46">
        <f t="shared" si="4"/>
        <v>2500000</v>
      </c>
      <c r="F30" s="47">
        <v>2500000</v>
      </c>
      <c r="G30" s="48">
        <v>2500000</v>
      </c>
      <c r="H30" s="47">
        <v>1392000</v>
      </c>
      <c r="I30" s="48">
        <v>283890</v>
      </c>
      <c r="J30" s="47">
        <v>221000</v>
      </c>
      <c r="K30" s="48">
        <v>221298</v>
      </c>
      <c r="L30" s="47"/>
      <c r="M30" s="48"/>
      <c r="N30" s="47"/>
      <c r="O30" s="48"/>
      <c r="P30" s="47">
        <f t="shared" si="5"/>
        <v>1613000</v>
      </c>
      <c r="Q30" s="48">
        <f t="shared" si="6"/>
        <v>505188</v>
      </c>
      <c r="R30" s="24">
        <f t="shared" si="7"/>
        <v>-84.123563218390814</v>
      </c>
      <c r="S30" s="25">
        <f t="shared" si="8"/>
        <v>-22.047976328859768</v>
      </c>
      <c r="T30" s="24">
        <f t="shared" si="9"/>
        <v>64.52</v>
      </c>
      <c r="U30" s="26">
        <f t="shared" si="10"/>
        <v>20.207520000000002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2674000</v>
      </c>
      <c r="C32" s="46"/>
      <c r="D32" s="46"/>
      <c r="E32" s="46">
        <f t="shared" si="4"/>
        <v>2674000</v>
      </c>
      <c r="F32" s="47">
        <v>2674000</v>
      </c>
      <c r="G32" s="48">
        <v>1871000</v>
      </c>
      <c r="H32" s="47">
        <v>287000</v>
      </c>
      <c r="I32" s="48">
        <v>274557</v>
      </c>
      <c r="J32" s="47">
        <v>546000</v>
      </c>
      <c r="K32" s="48">
        <v>546174</v>
      </c>
      <c r="L32" s="47"/>
      <c r="M32" s="48"/>
      <c r="N32" s="47"/>
      <c r="O32" s="48"/>
      <c r="P32" s="47">
        <f t="shared" si="5"/>
        <v>833000</v>
      </c>
      <c r="Q32" s="48">
        <f t="shared" si="6"/>
        <v>820731</v>
      </c>
      <c r="R32" s="24">
        <f t="shared" si="7"/>
        <v>90.243902439024396</v>
      </c>
      <c r="S32" s="25">
        <f t="shared" si="8"/>
        <v>98.929184103847291</v>
      </c>
      <c r="T32" s="24">
        <f t="shared" si="9"/>
        <v>31.151832460732987</v>
      </c>
      <c r="U32" s="26">
        <f t="shared" si="10"/>
        <v>30.69300673148841</v>
      </c>
      <c r="V32" s="47"/>
      <c r="W32" s="48"/>
    </row>
    <row r="33" spans="1:23" x14ac:dyDescent="0.2">
      <c r="A33" s="23" t="s">
        <v>60</v>
      </c>
      <c r="B33" s="46"/>
      <c r="C33" s="46"/>
      <c r="D33" s="46"/>
      <c r="E33" s="46">
        <f t="shared" si="4"/>
        <v>0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>
        <f t="shared" si="5"/>
        <v>0</v>
      </c>
      <c r="Q33" s="48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>
        <v>5500000</v>
      </c>
      <c r="C35" s="46"/>
      <c r="D35" s="46"/>
      <c r="E35" s="46">
        <f t="shared" si="4"/>
        <v>5500000</v>
      </c>
      <c r="F35" s="47">
        <v>5500000</v>
      </c>
      <c r="G35" s="48">
        <v>3500000</v>
      </c>
      <c r="H35" s="47">
        <v>42000</v>
      </c>
      <c r="I35" s="48">
        <v>83008</v>
      </c>
      <c r="J35" s="47">
        <v>63000</v>
      </c>
      <c r="K35" s="48">
        <v>97600</v>
      </c>
      <c r="L35" s="47"/>
      <c r="M35" s="48"/>
      <c r="N35" s="47"/>
      <c r="O35" s="48"/>
      <c r="P35" s="47">
        <f t="shared" si="5"/>
        <v>105000</v>
      </c>
      <c r="Q35" s="48">
        <f t="shared" si="6"/>
        <v>180608</v>
      </c>
      <c r="R35" s="24">
        <f t="shared" si="7"/>
        <v>50</v>
      </c>
      <c r="S35" s="25">
        <f t="shared" si="8"/>
        <v>17.579028527370856</v>
      </c>
      <c r="T35" s="24">
        <f t="shared" si="9"/>
        <v>1.9090909090909092</v>
      </c>
      <c r="U35" s="26">
        <f t="shared" si="10"/>
        <v>3.2837818181818181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2492000</v>
      </c>
      <c r="C42" s="52">
        <f t="shared" si="13"/>
        <v>0</v>
      </c>
      <c r="D42" s="52">
        <f t="shared" si="13"/>
        <v>0</v>
      </c>
      <c r="E42" s="52">
        <f t="shared" si="13"/>
        <v>2492000</v>
      </c>
      <c r="F42" s="53">
        <f t="shared" si="13"/>
        <v>2492000</v>
      </c>
      <c r="G42" s="54">
        <f t="shared" si="13"/>
        <v>0</v>
      </c>
      <c r="H42" s="53">
        <f t="shared" si="13"/>
        <v>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0</v>
      </c>
      <c r="Q42" s="54">
        <f t="shared" si="13"/>
        <v>0</v>
      </c>
      <c r="R42" s="33">
        <f t="shared" ref="R42:R64" si="14">IF(($H42      =0),0,((($J42      -$H42      )/$H42      )*100))</f>
        <v>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0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2492000</v>
      </c>
      <c r="C43" s="43">
        <f t="shared" si="19"/>
        <v>0</v>
      </c>
      <c r="D43" s="43">
        <f t="shared" si="19"/>
        <v>0</v>
      </c>
      <c r="E43" s="43">
        <f t="shared" si="19"/>
        <v>2492000</v>
      </c>
      <c r="F43" s="44">
        <f t="shared" si="19"/>
        <v>2492000</v>
      </c>
      <c r="G43" s="45">
        <f t="shared" si="19"/>
        <v>0</v>
      </c>
      <c r="H43" s="44">
        <f t="shared" si="19"/>
        <v>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3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2492000</v>
      </c>
      <c r="C45" s="46"/>
      <c r="D45" s="46"/>
      <c r="E45" s="46">
        <f t="shared" si="21"/>
        <v>2492000</v>
      </c>
      <c r="F45" s="47">
        <v>2492000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/>
      <c r="C46" s="46"/>
      <c r="D46" s="46"/>
      <c r="E46" s="46">
        <f t="shared" si="21"/>
        <v>0</v>
      </c>
      <c r="F46" s="47"/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0</v>
      </c>
      <c r="C55" s="43">
        <f t="shared" si="24"/>
        <v>0</v>
      </c>
      <c r="D55" s="43">
        <f t="shared" si="24"/>
        <v>0</v>
      </c>
      <c r="E55" s="43">
        <f t="shared" si="24"/>
        <v>0</v>
      </c>
      <c r="F55" s="44">
        <f t="shared" si="24"/>
        <v>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234514000</v>
      </c>
      <c r="C60" s="43">
        <f t="shared" si="26"/>
        <v>940000</v>
      </c>
      <c r="D60" s="43">
        <f t="shared" si="26"/>
        <v>0</v>
      </c>
      <c r="E60" s="43">
        <f t="shared" si="26"/>
        <v>235454000</v>
      </c>
      <c r="F60" s="44">
        <f t="shared" si="26"/>
        <v>232514000</v>
      </c>
      <c r="G60" s="45">
        <f t="shared" si="26"/>
        <v>171609000</v>
      </c>
      <c r="H60" s="44">
        <f t="shared" si="26"/>
        <v>80716000</v>
      </c>
      <c r="I60" s="45">
        <f t="shared" si="26"/>
        <v>91658988</v>
      </c>
      <c r="J60" s="44">
        <f t="shared" si="26"/>
        <v>34282000</v>
      </c>
      <c r="K60" s="45">
        <f t="shared" si="26"/>
        <v>38930093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114998000</v>
      </c>
      <c r="Q60" s="45">
        <f t="shared" si="26"/>
        <v>130589081</v>
      </c>
      <c r="R60" s="20">
        <f t="shared" si="14"/>
        <v>-57.527627731800393</v>
      </c>
      <c r="S60" s="21">
        <f t="shared" si="15"/>
        <v>-57.527249809914984</v>
      </c>
      <c r="T60" s="20">
        <f t="shared" si="16"/>
        <v>48.840962565936444</v>
      </c>
      <c r="U60" s="22">
        <f t="shared" si="17"/>
        <v>55.462672539009738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0</v>
      </c>
      <c r="C61" s="43">
        <f t="shared" si="28"/>
        <v>0</v>
      </c>
      <c r="D61" s="43">
        <f t="shared" si="28"/>
        <v>0</v>
      </c>
      <c r="E61" s="43">
        <f t="shared" si="28"/>
        <v>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0</v>
      </c>
      <c r="J61" s="44">
        <f t="shared" si="28"/>
        <v>0</v>
      </c>
      <c r="K61" s="45">
        <f t="shared" si="28"/>
        <v>0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0</v>
      </c>
      <c r="R61" s="20">
        <f t="shared" si="14"/>
        <v>0</v>
      </c>
      <c r="S61" s="21">
        <f t="shared" si="15"/>
        <v>0</v>
      </c>
      <c r="T61" s="20">
        <f t="shared" si="16"/>
        <v>0</v>
      </c>
      <c r="U61" s="22">
        <f t="shared" si="17"/>
        <v>0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/>
      <c r="C62" s="49"/>
      <c r="D62" s="49"/>
      <c r="E62" s="49">
        <f t="shared" si="21"/>
        <v>0</v>
      </c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>
        <f t="shared" si="22"/>
        <v>0</v>
      </c>
      <c r="Q62" s="51">
        <f t="shared" si="23"/>
        <v>0</v>
      </c>
      <c r="R62" s="28">
        <f t="shared" si="14"/>
        <v>0</v>
      </c>
      <c r="S62" s="29">
        <f t="shared" si="15"/>
        <v>0</v>
      </c>
      <c r="T62" s="28">
        <f t="shared" si="16"/>
        <v>0</v>
      </c>
      <c r="U62" s="30">
        <f t="shared" si="17"/>
        <v>0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234514000</v>
      </c>
      <c r="C64" s="55">
        <f t="shared" si="30"/>
        <v>940000</v>
      </c>
      <c r="D64" s="55">
        <f t="shared" si="30"/>
        <v>0</v>
      </c>
      <c r="E64" s="55">
        <f t="shared" si="30"/>
        <v>235454000</v>
      </c>
      <c r="F64" s="56">
        <f t="shared" si="30"/>
        <v>232514000</v>
      </c>
      <c r="G64" s="57">
        <f t="shared" si="30"/>
        <v>171609000</v>
      </c>
      <c r="H64" s="56">
        <f t="shared" si="30"/>
        <v>80716000</v>
      </c>
      <c r="I64" s="57">
        <f t="shared" si="30"/>
        <v>91658988</v>
      </c>
      <c r="J64" s="56">
        <f t="shared" si="30"/>
        <v>34282000</v>
      </c>
      <c r="K64" s="57">
        <f t="shared" si="30"/>
        <v>38930093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114998000</v>
      </c>
      <c r="Q64" s="57">
        <f t="shared" si="30"/>
        <v>130589081</v>
      </c>
      <c r="R64" s="38">
        <f t="shared" si="14"/>
        <v>-57.527627731800393</v>
      </c>
      <c r="S64" s="39">
        <f t="shared" si="15"/>
        <v>-57.527249809914984</v>
      </c>
      <c r="T64" s="38">
        <f t="shared" si="16"/>
        <v>48.840962565936444</v>
      </c>
      <c r="U64" s="39">
        <f t="shared" si="17"/>
        <v>55.462672539009738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109</v>
      </c>
    </row>
    <row r="67" spans="1:23" x14ac:dyDescent="0.2">
      <c r="A67" s="4"/>
    </row>
    <row r="68" spans="1:23" x14ac:dyDescent="0.2">
      <c r="A68" s="4" t="s">
        <v>110</v>
      </c>
    </row>
    <row r="69" spans="1:23" x14ac:dyDescent="0.2">
      <c r="A69" s="4" t="s">
        <v>111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112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</row>
    <row r="75" spans="1:23" x14ac:dyDescent="0.2">
      <c r="A75" s="5" t="s">
        <v>115</v>
      </c>
      <c r="G75" s="5" t="s">
        <v>116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117</v>
      </c>
      <c r="G77" s="5" t="s">
        <v>117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961645000</v>
      </c>
      <c r="C8" s="40">
        <f t="shared" si="0"/>
        <v>522000</v>
      </c>
      <c r="D8" s="40">
        <f t="shared" si="0"/>
        <v>0</v>
      </c>
      <c r="E8" s="40">
        <f t="shared" si="0"/>
        <v>962167000</v>
      </c>
      <c r="F8" s="41">
        <f t="shared" si="0"/>
        <v>958645000</v>
      </c>
      <c r="G8" s="42">
        <f t="shared" si="0"/>
        <v>633099000</v>
      </c>
      <c r="H8" s="41">
        <f t="shared" si="0"/>
        <v>169518000</v>
      </c>
      <c r="I8" s="42">
        <f t="shared" si="0"/>
        <v>159606706</v>
      </c>
      <c r="J8" s="41">
        <f t="shared" si="0"/>
        <v>255738000</v>
      </c>
      <c r="K8" s="42">
        <f t="shared" si="0"/>
        <v>281836530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425256000</v>
      </c>
      <c r="Q8" s="42">
        <f t="shared" si="0"/>
        <v>441443236</v>
      </c>
      <c r="R8" s="16">
        <f>IF(($H8       =0),0,((($J8       -$H8       )/$H8       )*100))</f>
        <v>50.861855378189922</v>
      </c>
      <c r="S8" s="17">
        <f>IF(($I8       =0),0,((($K8       -$I8       )/$I8       )*100))</f>
        <v>76.581884974181463</v>
      </c>
      <c r="T8" s="16">
        <f>IF(($E8       =0),0,(($P8       /$E8       )*100))</f>
        <v>44.197732826006295</v>
      </c>
      <c r="U8" s="18">
        <f>IF(($E8       =0),0,(($Q8       /$E8       )*100))</f>
        <v>45.880105636547505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945128000</v>
      </c>
      <c r="C9" s="43">
        <f t="shared" si="2"/>
        <v>522000</v>
      </c>
      <c r="D9" s="43">
        <f t="shared" si="2"/>
        <v>0</v>
      </c>
      <c r="E9" s="43">
        <f t="shared" si="2"/>
        <v>945650000</v>
      </c>
      <c r="F9" s="44">
        <f t="shared" si="2"/>
        <v>942128000</v>
      </c>
      <c r="G9" s="45">
        <f t="shared" si="2"/>
        <v>621918000</v>
      </c>
      <c r="H9" s="44">
        <f t="shared" si="2"/>
        <v>168270000</v>
      </c>
      <c r="I9" s="45">
        <f t="shared" si="2"/>
        <v>157098935</v>
      </c>
      <c r="J9" s="44">
        <f t="shared" si="2"/>
        <v>249927000</v>
      </c>
      <c r="K9" s="45">
        <f t="shared" si="2"/>
        <v>275971454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418197000</v>
      </c>
      <c r="Q9" s="45">
        <f t="shared" si="2"/>
        <v>433070389</v>
      </c>
      <c r="R9" s="20">
        <f>IF(($H9       =0),0,((($J9       -$H9       )/$H9       )*100))</f>
        <v>48.527366732037798</v>
      </c>
      <c r="S9" s="21">
        <f>IF(($I9       =0),0,((($K9       -$I9       )/$I9       )*100))</f>
        <v>75.667297808225115</v>
      </c>
      <c r="T9" s="20">
        <f>IF(($E9       =0),0,(($P9       /$E9       )*100))</f>
        <v>44.223232697086665</v>
      </c>
      <c r="U9" s="22">
        <f>IF(($E9       =0),0,(($Q9       /$E9       )*100))</f>
        <v>45.796054459895309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=0),0,((($J10      -$H10      )/$H10      )*100))</f>
        <v>0</v>
      </c>
      <c r="S10" s="25">
        <f t="shared" ref="S10:S41" si="8">IF(($I10      =0),0,((($K10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>
        <v>267249000</v>
      </c>
      <c r="C12" s="46"/>
      <c r="D12" s="46"/>
      <c r="E12" s="46">
        <f t="shared" si="4"/>
        <v>267249000</v>
      </c>
      <c r="F12" s="47">
        <v>267249000</v>
      </c>
      <c r="G12" s="48">
        <v>144315000</v>
      </c>
      <c r="H12" s="47">
        <v>26889000</v>
      </c>
      <c r="I12" s="48">
        <v>10338430</v>
      </c>
      <c r="J12" s="47">
        <v>40922000</v>
      </c>
      <c r="K12" s="48">
        <v>45602874</v>
      </c>
      <c r="L12" s="47"/>
      <c r="M12" s="48"/>
      <c r="N12" s="47"/>
      <c r="O12" s="48"/>
      <c r="P12" s="47">
        <f t="shared" si="5"/>
        <v>67811000</v>
      </c>
      <c r="Q12" s="48">
        <f t="shared" si="6"/>
        <v>55941304</v>
      </c>
      <c r="R12" s="24">
        <f t="shared" si="7"/>
        <v>52.188627319721817</v>
      </c>
      <c r="S12" s="25">
        <f t="shared" si="8"/>
        <v>341.10057329787986</v>
      </c>
      <c r="T12" s="24">
        <f t="shared" si="9"/>
        <v>25.373715149542186</v>
      </c>
      <c r="U12" s="26">
        <f t="shared" si="10"/>
        <v>20.932278137616979</v>
      </c>
      <c r="V12" s="47"/>
      <c r="W12" s="48"/>
    </row>
    <row r="13" spans="1:23" x14ac:dyDescent="0.2">
      <c r="A13" s="23" t="s">
        <v>40</v>
      </c>
      <c r="B13" s="46">
        <v>12573000</v>
      </c>
      <c r="C13" s="46"/>
      <c r="D13" s="46"/>
      <c r="E13" s="46">
        <f t="shared" si="4"/>
        <v>12573000</v>
      </c>
      <c r="F13" s="47">
        <v>9573000</v>
      </c>
      <c r="G13" s="48">
        <v>6000000</v>
      </c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>
        <v>44984000</v>
      </c>
      <c r="C14" s="46"/>
      <c r="D14" s="46"/>
      <c r="E14" s="46">
        <f t="shared" si="4"/>
        <v>44984000</v>
      </c>
      <c r="F14" s="47">
        <v>44984000</v>
      </c>
      <c r="G14" s="48">
        <v>40510000</v>
      </c>
      <c r="H14" s="47">
        <v>9947000</v>
      </c>
      <c r="I14" s="48">
        <v>11377130</v>
      </c>
      <c r="J14" s="47">
        <v>8077000</v>
      </c>
      <c r="K14" s="48">
        <v>12914864</v>
      </c>
      <c r="L14" s="47"/>
      <c r="M14" s="48"/>
      <c r="N14" s="47"/>
      <c r="O14" s="48"/>
      <c r="P14" s="47">
        <f t="shared" si="5"/>
        <v>18024000</v>
      </c>
      <c r="Q14" s="48">
        <f t="shared" si="6"/>
        <v>24291994</v>
      </c>
      <c r="R14" s="24">
        <f t="shared" si="7"/>
        <v>-18.79963808183372</v>
      </c>
      <c r="S14" s="25">
        <f t="shared" si="8"/>
        <v>13.516009749383192</v>
      </c>
      <c r="T14" s="24">
        <f t="shared" si="9"/>
        <v>40.067579583852037</v>
      </c>
      <c r="U14" s="26">
        <f t="shared" si="10"/>
        <v>54.001409390005342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>
        <v>4765000</v>
      </c>
      <c r="C20" s="46"/>
      <c r="D20" s="46"/>
      <c r="E20" s="46">
        <f t="shared" si="4"/>
        <v>4765000</v>
      </c>
      <c r="F20" s="47">
        <v>4765000</v>
      </c>
      <c r="G20" s="48">
        <v>953000</v>
      </c>
      <c r="H20" s="47"/>
      <c r="I20" s="48"/>
      <c r="J20" s="47">
        <v>331000</v>
      </c>
      <c r="K20" s="48"/>
      <c r="L20" s="47"/>
      <c r="M20" s="48"/>
      <c r="N20" s="47"/>
      <c r="O20" s="48"/>
      <c r="P20" s="47">
        <f t="shared" si="5"/>
        <v>331000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6.9464847848898215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>
        <v>126013000</v>
      </c>
      <c r="C22" s="46"/>
      <c r="D22" s="46"/>
      <c r="E22" s="46">
        <f t="shared" si="4"/>
        <v>126013000</v>
      </c>
      <c r="F22" s="47">
        <v>126013000</v>
      </c>
      <c r="G22" s="48">
        <v>126013000</v>
      </c>
      <c r="H22" s="47"/>
      <c r="I22" s="48"/>
      <c r="J22" s="47">
        <v>56897000</v>
      </c>
      <c r="K22" s="48">
        <v>64486282</v>
      </c>
      <c r="L22" s="47"/>
      <c r="M22" s="48"/>
      <c r="N22" s="47"/>
      <c r="O22" s="48"/>
      <c r="P22" s="47">
        <f t="shared" si="5"/>
        <v>56897000</v>
      </c>
      <c r="Q22" s="48">
        <f t="shared" si="6"/>
        <v>64486282</v>
      </c>
      <c r="R22" s="24">
        <f t="shared" si="7"/>
        <v>0</v>
      </c>
      <c r="S22" s="25">
        <f t="shared" si="8"/>
        <v>0</v>
      </c>
      <c r="T22" s="24">
        <f t="shared" si="9"/>
        <v>45.151690698578719</v>
      </c>
      <c r="U22" s="26">
        <f t="shared" si="10"/>
        <v>51.17430899986509</v>
      </c>
      <c r="V22" s="47"/>
      <c r="W22" s="48"/>
    </row>
    <row r="23" spans="1:23" x14ac:dyDescent="0.2">
      <c r="A23" s="23" t="s">
        <v>50</v>
      </c>
      <c r="B23" s="46">
        <v>76000000</v>
      </c>
      <c r="C23" s="46"/>
      <c r="D23" s="46"/>
      <c r="E23" s="46">
        <f t="shared" si="4"/>
        <v>76000000</v>
      </c>
      <c r="F23" s="47">
        <v>76000000</v>
      </c>
      <c r="G23" s="48">
        <v>56000000</v>
      </c>
      <c r="H23" s="47">
        <v>12991000</v>
      </c>
      <c r="I23" s="48">
        <v>13013130</v>
      </c>
      <c r="J23" s="47">
        <v>14016000</v>
      </c>
      <c r="K23" s="48">
        <v>15228681</v>
      </c>
      <c r="L23" s="47"/>
      <c r="M23" s="48"/>
      <c r="N23" s="47"/>
      <c r="O23" s="48"/>
      <c r="P23" s="47">
        <f t="shared" si="5"/>
        <v>27007000</v>
      </c>
      <c r="Q23" s="48">
        <f t="shared" si="6"/>
        <v>28241811</v>
      </c>
      <c r="R23" s="24">
        <f t="shared" si="7"/>
        <v>7.8900777461319374</v>
      </c>
      <c r="S23" s="25">
        <f t="shared" si="8"/>
        <v>17.025504240716877</v>
      </c>
      <c r="T23" s="24">
        <f t="shared" si="9"/>
        <v>35.535526315789475</v>
      </c>
      <c r="U23" s="26">
        <f t="shared" si="10"/>
        <v>37.16027763157895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>
        <v>413544000</v>
      </c>
      <c r="C25" s="46">
        <v>522000</v>
      </c>
      <c r="D25" s="46"/>
      <c r="E25" s="46">
        <f t="shared" si="4"/>
        <v>414066000</v>
      </c>
      <c r="F25" s="47">
        <v>413544000</v>
      </c>
      <c r="G25" s="48">
        <v>248127000</v>
      </c>
      <c r="H25" s="47">
        <v>118443000</v>
      </c>
      <c r="I25" s="48">
        <v>122370245</v>
      </c>
      <c r="J25" s="47">
        <v>129684000</v>
      </c>
      <c r="K25" s="48">
        <v>137738753</v>
      </c>
      <c r="L25" s="47"/>
      <c r="M25" s="48"/>
      <c r="N25" s="47"/>
      <c r="O25" s="48"/>
      <c r="P25" s="47">
        <f t="shared" si="5"/>
        <v>248127000</v>
      </c>
      <c r="Q25" s="48">
        <f t="shared" si="6"/>
        <v>260108998</v>
      </c>
      <c r="R25" s="24">
        <f t="shared" si="7"/>
        <v>9.4906410678554245</v>
      </c>
      <c r="S25" s="25">
        <f t="shared" si="8"/>
        <v>12.559023641735784</v>
      </c>
      <c r="T25" s="24">
        <f t="shared" si="9"/>
        <v>59.924504789091593</v>
      </c>
      <c r="U25" s="26">
        <f t="shared" si="10"/>
        <v>62.818245883506499</v>
      </c>
      <c r="V25" s="47"/>
      <c r="W25" s="48"/>
    </row>
    <row r="26" spans="1:23" x14ac:dyDescent="0.2">
      <c r="A26" s="23" t="s">
        <v>53</v>
      </c>
      <c r="B26" s="46"/>
      <c r="C26" s="46"/>
      <c r="D26" s="46"/>
      <c r="E26" s="46">
        <f t="shared" si="4"/>
        <v>0</v>
      </c>
      <c r="F26" s="47"/>
      <c r="G26" s="48"/>
      <c r="H26" s="47"/>
      <c r="I26" s="48"/>
      <c r="J26" s="47"/>
      <c r="K26" s="48"/>
      <c r="L26" s="47"/>
      <c r="M26" s="48"/>
      <c r="N26" s="47"/>
      <c r="O26" s="48"/>
      <c r="P26" s="47">
        <f t="shared" si="5"/>
        <v>0</v>
      </c>
      <c r="Q26" s="48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16517000</v>
      </c>
      <c r="C27" s="43">
        <f t="shared" si="11"/>
        <v>0</v>
      </c>
      <c r="D27" s="43">
        <f t="shared" si="11"/>
        <v>0</v>
      </c>
      <c r="E27" s="43">
        <f t="shared" si="11"/>
        <v>16517000</v>
      </c>
      <c r="F27" s="44">
        <f t="shared" si="11"/>
        <v>16517000</v>
      </c>
      <c r="G27" s="45">
        <f t="shared" si="11"/>
        <v>11181000</v>
      </c>
      <c r="H27" s="44">
        <f t="shared" si="11"/>
        <v>1248000</v>
      </c>
      <c r="I27" s="45">
        <f t="shared" si="11"/>
        <v>2507771</v>
      </c>
      <c r="J27" s="44">
        <f t="shared" si="11"/>
        <v>5811000</v>
      </c>
      <c r="K27" s="45">
        <f t="shared" si="11"/>
        <v>5865076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7059000</v>
      </c>
      <c r="Q27" s="45">
        <f t="shared" si="11"/>
        <v>8372847</v>
      </c>
      <c r="R27" s="20">
        <f t="shared" si="7"/>
        <v>365.625</v>
      </c>
      <c r="S27" s="21">
        <f t="shared" si="8"/>
        <v>133.87605965616478</v>
      </c>
      <c r="T27" s="20">
        <f t="shared" si="9"/>
        <v>42.73778531210268</v>
      </c>
      <c r="U27" s="22">
        <f t="shared" si="10"/>
        <v>50.692298843615667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/>
      <c r="C29" s="46"/>
      <c r="D29" s="46"/>
      <c r="E29" s="46">
        <f t="shared" si="4"/>
        <v>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2400000</v>
      </c>
      <c r="C30" s="46"/>
      <c r="D30" s="46"/>
      <c r="E30" s="46">
        <f t="shared" si="4"/>
        <v>2400000</v>
      </c>
      <c r="F30" s="47">
        <v>2400000</v>
      </c>
      <c r="G30" s="48">
        <v>2400000</v>
      </c>
      <c r="H30" s="47">
        <v>323000</v>
      </c>
      <c r="I30" s="48">
        <v>565883</v>
      </c>
      <c r="J30" s="47">
        <v>477000</v>
      </c>
      <c r="K30" s="48">
        <v>476386</v>
      </c>
      <c r="L30" s="47"/>
      <c r="M30" s="48"/>
      <c r="N30" s="47"/>
      <c r="O30" s="48"/>
      <c r="P30" s="47">
        <f t="shared" si="5"/>
        <v>800000</v>
      </c>
      <c r="Q30" s="48">
        <f t="shared" si="6"/>
        <v>1042269</v>
      </c>
      <c r="R30" s="24">
        <f t="shared" si="7"/>
        <v>47.678018575851397</v>
      </c>
      <c r="S30" s="25">
        <f t="shared" si="8"/>
        <v>-15.815460086272251</v>
      </c>
      <c r="T30" s="24">
        <f t="shared" si="9"/>
        <v>33.333333333333329</v>
      </c>
      <c r="U30" s="26">
        <f t="shared" si="10"/>
        <v>43.427875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6117000</v>
      </c>
      <c r="C32" s="46"/>
      <c r="D32" s="46"/>
      <c r="E32" s="46">
        <f t="shared" si="4"/>
        <v>6117000</v>
      </c>
      <c r="F32" s="47">
        <v>6117000</v>
      </c>
      <c r="G32" s="48">
        <v>4281000</v>
      </c>
      <c r="H32" s="47">
        <v>416000</v>
      </c>
      <c r="I32" s="48">
        <v>842996</v>
      </c>
      <c r="J32" s="47">
        <v>1343000</v>
      </c>
      <c r="K32" s="48">
        <v>1342140</v>
      </c>
      <c r="L32" s="47"/>
      <c r="M32" s="48"/>
      <c r="N32" s="47"/>
      <c r="O32" s="48"/>
      <c r="P32" s="47">
        <f t="shared" si="5"/>
        <v>1759000</v>
      </c>
      <c r="Q32" s="48">
        <f t="shared" si="6"/>
        <v>2185136</v>
      </c>
      <c r="R32" s="24">
        <f t="shared" si="7"/>
        <v>222.83653846153845</v>
      </c>
      <c r="S32" s="25">
        <f t="shared" si="8"/>
        <v>59.210719861066949</v>
      </c>
      <c r="T32" s="24">
        <f t="shared" si="9"/>
        <v>28.755926107569067</v>
      </c>
      <c r="U32" s="26">
        <f t="shared" si="10"/>
        <v>35.722347555991504</v>
      </c>
      <c r="V32" s="47"/>
      <c r="W32" s="48"/>
    </row>
    <row r="33" spans="1:23" x14ac:dyDescent="0.2">
      <c r="A33" s="23" t="s">
        <v>60</v>
      </c>
      <c r="B33" s="46">
        <v>8000000</v>
      </c>
      <c r="C33" s="46"/>
      <c r="D33" s="46"/>
      <c r="E33" s="46">
        <f t="shared" si="4"/>
        <v>8000000</v>
      </c>
      <c r="F33" s="47">
        <v>8000000</v>
      </c>
      <c r="G33" s="48">
        <v>4500000</v>
      </c>
      <c r="H33" s="47">
        <v>509000</v>
      </c>
      <c r="I33" s="48">
        <v>1098892</v>
      </c>
      <c r="J33" s="47">
        <v>3991000</v>
      </c>
      <c r="K33" s="48">
        <v>4046550</v>
      </c>
      <c r="L33" s="47"/>
      <c r="M33" s="48"/>
      <c r="N33" s="47"/>
      <c r="O33" s="48"/>
      <c r="P33" s="47">
        <f t="shared" si="5"/>
        <v>4500000</v>
      </c>
      <c r="Q33" s="48">
        <f t="shared" si="6"/>
        <v>5145442</v>
      </c>
      <c r="R33" s="24">
        <f t="shared" si="7"/>
        <v>684.08644400785863</v>
      </c>
      <c r="S33" s="25">
        <f t="shared" si="8"/>
        <v>268.23909901973991</v>
      </c>
      <c r="T33" s="24">
        <f t="shared" si="9"/>
        <v>56.25</v>
      </c>
      <c r="U33" s="26">
        <f t="shared" si="10"/>
        <v>64.318025000000006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/>
      <c r="C35" s="46"/>
      <c r="D35" s="46"/>
      <c r="E35" s="46">
        <f t="shared" si="4"/>
        <v>0</v>
      </c>
      <c r="F35" s="47"/>
      <c r="G35" s="48"/>
      <c r="H35" s="47"/>
      <c r="I35" s="48"/>
      <c r="J35" s="47"/>
      <c r="K35" s="48"/>
      <c r="L35" s="47"/>
      <c r="M35" s="48"/>
      <c r="N35" s="47"/>
      <c r="O35" s="48"/>
      <c r="P35" s="47">
        <f t="shared" si="5"/>
        <v>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41312000</v>
      </c>
      <c r="C42" s="52">
        <f t="shared" si="13"/>
        <v>0</v>
      </c>
      <c r="D42" s="52">
        <f t="shared" si="13"/>
        <v>0</v>
      </c>
      <c r="E42" s="52">
        <f t="shared" si="13"/>
        <v>41312000</v>
      </c>
      <c r="F42" s="53">
        <f t="shared" si="13"/>
        <v>41312000</v>
      </c>
      <c r="G42" s="54">
        <f t="shared" si="13"/>
        <v>0</v>
      </c>
      <c r="H42" s="53">
        <f t="shared" si="13"/>
        <v>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0</v>
      </c>
      <c r="Q42" s="54">
        <f t="shared" si="13"/>
        <v>0</v>
      </c>
      <c r="R42" s="33">
        <f t="shared" ref="R42:R64" si="14">IF(($H42      =0),0,((($J42      -$H42      )/$H42      )*100))</f>
        <v>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0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41312000</v>
      </c>
      <c r="C43" s="43">
        <f t="shared" si="19"/>
        <v>0</v>
      </c>
      <c r="D43" s="43">
        <f t="shared" si="19"/>
        <v>0</v>
      </c>
      <c r="E43" s="43">
        <f t="shared" si="19"/>
        <v>41312000</v>
      </c>
      <c r="F43" s="44">
        <f t="shared" si="19"/>
        <v>41312000</v>
      </c>
      <c r="G43" s="45">
        <f t="shared" si="19"/>
        <v>0</v>
      </c>
      <c r="H43" s="44">
        <f t="shared" si="19"/>
        <v>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3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41312000</v>
      </c>
      <c r="C45" s="46"/>
      <c r="D45" s="46"/>
      <c r="E45" s="46">
        <f t="shared" si="21"/>
        <v>41312000</v>
      </c>
      <c r="F45" s="47">
        <v>41312000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/>
      <c r="C46" s="46"/>
      <c r="D46" s="46"/>
      <c r="E46" s="46">
        <f t="shared" si="21"/>
        <v>0</v>
      </c>
      <c r="F46" s="47"/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0</v>
      </c>
      <c r="C55" s="43">
        <f t="shared" si="24"/>
        <v>0</v>
      </c>
      <c r="D55" s="43">
        <f t="shared" si="24"/>
        <v>0</v>
      </c>
      <c r="E55" s="43">
        <f t="shared" si="24"/>
        <v>0</v>
      </c>
      <c r="F55" s="44">
        <f t="shared" si="24"/>
        <v>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1002957000</v>
      </c>
      <c r="C60" s="43">
        <f t="shared" si="26"/>
        <v>522000</v>
      </c>
      <c r="D60" s="43">
        <f t="shared" si="26"/>
        <v>0</v>
      </c>
      <c r="E60" s="43">
        <f t="shared" si="26"/>
        <v>1003479000</v>
      </c>
      <c r="F60" s="44">
        <f t="shared" si="26"/>
        <v>999957000</v>
      </c>
      <c r="G60" s="45">
        <f t="shared" si="26"/>
        <v>633099000</v>
      </c>
      <c r="H60" s="44">
        <f t="shared" si="26"/>
        <v>169518000</v>
      </c>
      <c r="I60" s="45">
        <f t="shared" si="26"/>
        <v>159606706</v>
      </c>
      <c r="J60" s="44">
        <f t="shared" si="26"/>
        <v>255738000</v>
      </c>
      <c r="K60" s="45">
        <f t="shared" si="26"/>
        <v>281836530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425256000</v>
      </c>
      <c r="Q60" s="45">
        <f t="shared" si="26"/>
        <v>441443236</v>
      </c>
      <c r="R60" s="20">
        <f t="shared" si="14"/>
        <v>50.861855378189922</v>
      </c>
      <c r="S60" s="21">
        <f t="shared" si="15"/>
        <v>76.581884974181463</v>
      </c>
      <c r="T60" s="20">
        <f t="shared" si="16"/>
        <v>42.378166359236218</v>
      </c>
      <c r="U60" s="22">
        <f t="shared" si="17"/>
        <v>43.99127794403271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0</v>
      </c>
      <c r="C61" s="43">
        <f t="shared" si="28"/>
        <v>0</v>
      </c>
      <c r="D61" s="43">
        <f t="shared" si="28"/>
        <v>0</v>
      </c>
      <c r="E61" s="43">
        <f t="shared" si="28"/>
        <v>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0</v>
      </c>
      <c r="J61" s="44">
        <f t="shared" si="28"/>
        <v>0</v>
      </c>
      <c r="K61" s="45">
        <f t="shared" si="28"/>
        <v>0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0</v>
      </c>
      <c r="R61" s="20">
        <f t="shared" si="14"/>
        <v>0</v>
      </c>
      <c r="S61" s="21">
        <f t="shared" si="15"/>
        <v>0</v>
      </c>
      <c r="T61" s="20">
        <f t="shared" si="16"/>
        <v>0</v>
      </c>
      <c r="U61" s="22">
        <f t="shared" si="17"/>
        <v>0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/>
      <c r="C62" s="49"/>
      <c r="D62" s="49"/>
      <c r="E62" s="49">
        <f t="shared" si="21"/>
        <v>0</v>
      </c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>
        <f t="shared" si="22"/>
        <v>0</v>
      </c>
      <c r="Q62" s="51">
        <f t="shared" si="23"/>
        <v>0</v>
      </c>
      <c r="R62" s="28">
        <f t="shared" si="14"/>
        <v>0</v>
      </c>
      <c r="S62" s="29">
        <f t="shared" si="15"/>
        <v>0</v>
      </c>
      <c r="T62" s="28">
        <f t="shared" si="16"/>
        <v>0</v>
      </c>
      <c r="U62" s="30">
        <f t="shared" si="17"/>
        <v>0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1002957000</v>
      </c>
      <c r="C64" s="55">
        <f t="shared" si="30"/>
        <v>522000</v>
      </c>
      <c r="D64" s="55">
        <f t="shared" si="30"/>
        <v>0</v>
      </c>
      <c r="E64" s="55">
        <f t="shared" si="30"/>
        <v>1003479000</v>
      </c>
      <c r="F64" s="56">
        <f t="shared" si="30"/>
        <v>999957000</v>
      </c>
      <c r="G64" s="57">
        <f t="shared" si="30"/>
        <v>633099000</v>
      </c>
      <c r="H64" s="56">
        <f t="shared" si="30"/>
        <v>169518000</v>
      </c>
      <c r="I64" s="57">
        <f t="shared" si="30"/>
        <v>159606706</v>
      </c>
      <c r="J64" s="56">
        <f t="shared" si="30"/>
        <v>255738000</v>
      </c>
      <c r="K64" s="57">
        <f t="shared" si="30"/>
        <v>281836530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425256000</v>
      </c>
      <c r="Q64" s="57">
        <f t="shared" si="30"/>
        <v>441443236</v>
      </c>
      <c r="R64" s="38">
        <f t="shared" si="14"/>
        <v>50.861855378189922</v>
      </c>
      <c r="S64" s="39">
        <f t="shared" si="15"/>
        <v>76.581884974181463</v>
      </c>
      <c r="T64" s="38">
        <f t="shared" si="16"/>
        <v>42.378166359236218</v>
      </c>
      <c r="U64" s="39">
        <f t="shared" si="17"/>
        <v>43.99127794403271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109</v>
      </c>
    </row>
    <row r="67" spans="1:23" x14ac:dyDescent="0.2">
      <c r="A67" s="4"/>
    </row>
    <row r="68" spans="1:23" x14ac:dyDescent="0.2">
      <c r="A68" s="4" t="s">
        <v>110</v>
      </c>
    </row>
    <row r="69" spans="1:23" x14ac:dyDescent="0.2">
      <c r="A69" s="4" t="s">
        <v>111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112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</row>
    <row r="75" spans="1:23" x14ac:dyDescent="0.2">
      <c r="A75" s="5" t="s">
        <v>115</v>
      </c>
      <c r="G75" s="5" t="s">
        <v>116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117</v>
      </c>
      <c r="G77" s="5" t="s">
        <v>117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147148000</v>
      </c>
      <c r="C8" s="40">
        <f t="shared" si="0"/>
        <v>-110000</v>
      </c>
      <c r="D8" s="40">
        <f t="shared" si="0"/>
        <v>0</v>
      </c>
      <c r="E8" s="40">
        <f t="shared" si="0"/>
        <v>147038000</v>
      </c>
      <c r="F8" s="41">
        <f t="shared" si="0"/>
        <v>147148000</v>
      </c>
      <c r="G8" s="42">
        <f t="shared" si="0"/>
        <v>121719000</v>
      </c>
      <c r="H8" s="41">
        <f t="shared" si="0"/>
        <v>34942000</v>
      </c>
      <c r="I8" s="42">
        <f t="shared" si="0"/>
        <v>41351490</v>
      </c>
      <c r="J8" s="41">
        <f t="shared" si="0"/>
        <v>46934000</v>
      </c>
      <c r="K8" s="42">
        <f t="shared" si="0"/>
        <v>72540116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81876000</v>
      </c>
      <c r="Q8" s="42">
        <f t="shared" si="0"/>
        <v>113891606</v>
      </c>
      <c r="R8" s="16">
        <f>IF(($H8       =0),0,((($J8       -$H8       )/$H8       )*100))</f>
        <v>34.319729838017288</v>
      </c>
      <c r="S8" s="17">
        <f>IF(($I8       =0),0,((($K8       -$I8       )/$I8       )*100))</f>
        <v>75.423221750897014</v>
      </c>
      <c r="T8" s="16">
        <f>IF(($E8       =0),0,(($P8       /$E8       )*100))</f>
        <v>55.683564792774654</v>
      </c>
      <c r="U8" s="18">
        <f>IF(($E8       =0),0,(($Q8       /$E8       )*100))</f>
        <v>77.457260028019974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117651000</v>
      </c>
      <c r="C9" s="43">
        <f t="shared" si="2"/>
        <v>-110000</v>
      </c>
      <c r="D9" s="43">
        <f t="shared" si="2"/>
        <v>0</v>
      </c>
      <c r="E9" s="43">
        <f t="shared" si="2"/>
        <v>117541000</v>
      </c>
      <c r="F9" s="44">
        <f t="shared" si="2"/>
        <v>117651000</v>
      </c>
      <c r="G9" s="45">
        <f t="shared" si="2"/>
        <v>103101000</v>
      </c>
      <c r="H9" s="44">
        <f t="shared" si="2"/>
        <v>27723000</v>
      </c>
      <c r="I9" s="45">
        <f t="shared" si="2"/>
        <v>36325813</v>
      </c>
      <c r="J9" s="44">
        <f t="shared" si="2"/>
        <v>42281000</v>
      </c>
      <c r="K9" s="45">
        <f t="shared" si="2"/>
        <v>55802854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70004000</v>
      </c>
      <c r="Q9" s="45">
        <f t="shared" si="2"/>
        <v>92128667</v>
      </c>
      <c r="R9" s="20">
        <f>IF(($H9       =0),0,((($J9       -$H9       )/$H9       )*100))</f>
        <v>52.51235436280345</v>
      </c>
      <c r="S9" s="21">
        <f>IF(($I9       =0),0,((($K9       -$I9       )/$I9       )*100))</f>
        <v>53.617632728550355</v>
      </c>
      <c r="T9" s="20">
        <f>IF(($E9       =0),0,(($P9       /$E9       )*100))</f>
        <v>59.557090717281625</v>
      </c>
      <c r="U9" s="22">
        <f>IF(($E9       =0),0,(($Q9       /$E9       )*100))</f>
        <v>78.380026543929347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>
        <v>77528000</v>
      </c>
      <c r="C10" s="46">
        <v>-110000</v>
      </c>
      <c r="D10" s="46"/>
      <c r="E10" s="46">
        <f t="shared" ref="E10:E41" si="4">$B10      +$C10      +$D10</f>
        <v>77418000</v>
      </c>
      <c r="F10" s="47">
        <v>77528000</v>
      </c>
      <c r="G10" s="48">
        <v>69285000</v>
      </c>
      <c r="H10" s="47">
        <v>22453000</v>
      </c>
      <c r="I10" s="48">
        <v>19189233</v>
      </c>
      <c r="J10" s="47">
        <v>37862000</v>
      </c>
      <c r="K10" s="48">
        <v>42739174</v>
      </c>
      <c r="L10" s="47"/>
      <c r="M10" s="48"/>
      <c r="N10" s="47"/>
      <c r="O10" s="48"/>
      <c r="P10" s="47">
        <f t="shared" ref="P10:P41" si="5">$H10      +$J10      +$L10      +$N10</f>
        <v>60315000</v>
      </c>
      <c r="Q10" s="48">
        <f t="shared" ref="Q10:Q41" si="6">$I10      +$K10      +$M10      +$O10</f>
        <v>61928407</v>
      </c>
      <c r="R10" s="24">
        <f t="shared" ref="R10:R41" si="7">IF(($H10      =0),0,((($J10      -$H10      )/$H10      )*100))</f>
        <v>68.627800293947359</v>
      </c>
      <c r="S10" s="25">
        <f t="shared" ref="S10:S41" si="8">IF(($I10      =0),0,((($K10      -$I10      )/$I10      )*100))</f>
        <v>122.72476445515046</v>
      </c>
      <c r="T10" s="24">
        <f t="shared" ref="T10:T41" si="9">IF(($E10      =0),0,(($P10      /$E10      )*100))</f>
        <v>77.908238394171903</v>
      </c>
      <c r="U10" s="26">
        <f t="shared" ref="U10:U41" si="10">IF(($E10      =0),0,(($Q10      /$E10      )*100))</f>
        <v>79.99225890619752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/>
      <c r="C12" s="46"/>
      <c r="D12" s="46"/>
      <c r="E12" s="46">
        <f t="shared" si="4"/>
        <v>0</v>
      </c>
      <c r="F12" s="47"/>
      <c r="G12" s="48"/>
      <c r="H12" s="47"/>
      <c r="I12" s="48"/>
      <c r="J12" s="47"/>
      <c r="K12" s="48"/>
      <c r="L12" s="47"/>
      <c r="M12" s="48"/>
      <c r="N12" s="47"/>
      <c r="O12" s="48"/>
      <c r="P12" s="47">
        <f t="shared" si="5"/>
        <v>0</v>
      </c>
      <c r="Q12" s="48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7"/>
      <c r="W12" s="48"/>
    </row>
    <row r="13" spans="1:23" x14ac:dyDescent="0.2">
      <c r="A13" s="23" t="s">
        <v>40</v>
      </c>
      <c r="B13" s="46">
        <v>32240000</v>
      </c>
      <c r="C13" s="46"/>
      <c r="D13" s="46"/>
      <c r="E13" s="46">
        <f t="shared" si="4"/>
        <v>32240000</v>
      </c>
      <c r="F13" s="47">
        <v>32240000</v>
      </c>
      <c r="G13" s="48">
        <v>32240000</v>
      </c>
      <c r="H13" s="47">
        <v>5270000</v>
      </c>
      <c r="I13" s="48">
        <v>16687086</v>
      </c>
      <c r="J13" s="47">
        <v>3970000</v>
      </c>
      <c r="K13" s="48">
        <v>3937246</v>
      </c>
      <c r="L13" s="47"/>
      <c r="M13" s="48"/>
      <c r="N13" s="47"/>
      <c r="O13" s="48"/>
      <c r="P13" s="47">
        <f t="shared" si="5"/>
        <v>9240000</v>
      </c>
      <c r="Q13" s="48">
        <f t="shared" si="6"/>
        <v>20624332</v>
      </c>
      <c r="R13" s="24">
        <f t="shared" si="7"/>
        <v>-24.667931688804554</v>
      </c>
      <c r="S13" s="25">
        <f t="shared" si="8"/>
        <v>-76.405431122006561</v>
      </c>
      <c r="T13" s="24">
        <f t="shared" si="9"/>
        <v>28.660049627791562</v>
      </c>
      <c r="U13" s="26">
        <f t="shared" si="10"/>
        <v>63.97125310173697</v>
      </c>
      <c r="V13" s="47"/>
      <c r="W13" s="48"/>
    </row>
    <row r="14" spans="1:23" x14ac:dyDescent="0.2">
      <c r="A14" s="23" t="s">
        <v>41</v>
      </c>
      <c r="B14" s="46"/>
      <c r="C14" s="46"/>
      <c r="D14" s="46"/>
      <c r="E14" s="46">
        <f t="shared" si="4"/>
        <v>0</v>
      </c>
      <c r="F14" s="47"/>
      <c r="G14" s="48"/>
      <c r="H14" s="47"/>
      <c r="I14" s="48"/>
      <c r="J14" s="47"/>
      <c r="K14" s="48"/>
      <c r="L14" s="47"/>
      <c r="M14" s="48"/>
      <c r="N14" s="47"/>
      <c r="O14" s="48"/>
      <c r="P14" s="47">
        <f t="shared" si="5"/>
        <v>0</v>
      </c>
      <c r="Q14" s="48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>
        <v>7883000</v>
      </c>
      <c r="C20" s="46"/>
      <c r="D20" s="46"/>
      <c r="E20" s="46">
        <f t="shared" si="4"/>
        <v>7883000</v>
      </c>
      <c r="F20" s="47">
        <v>7883000</v>
      </c>
      <c r="G20" s="48">
        <v>1576000</v>
      </c>
      <c r="H20" s="47"/>
      <c r="I20" s="48">
        <v>449494</v>
      </c>
      <c r="J20" s="47">
        <v>449000</v>
      </c>
      <c r="K20" s="48">
        <v>9126434</v>
      </c>
      <c r="L20" s="47"/>
      <c r="M20" s="48"/>
      <c r="N20" s="47"/>
      <c r="O20" s="48"/>
      <c r="P20" s="47">
        <f t="shared" si="5"/>
        <v>449000</v>
      </c>
      <c r="Q20" s="48">
        <f t="shared" si="6"/>
        <v>9575928</v>
      </c>
      <c r="R20" s="24">
        <f t="shared" si="7"/>
        <v>0</v>
      </c>
      <c r="S20" s="25">
        <f t="shared" si="8"/>
        <v>1930.379493385896</v>
      </c>
      <c r="T20" s="24">
        <f t="shared" si="9"/>
        <v>5.6958010909552197</v>
      </c>
      <c r="U20" s="26">
        <f t="shared" si="10"/>
        <v>121.47568184701257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/>
      <c r="C26" s="46"/>
      <c r="D26" s="46"/>
      <c r="E26" s="46">
        <f t="shared" si="4"/>
        <v>0</v>
      </c>
      <c r="F26" s="47"/>
      <c r="G26" s="48"/>
      <c r="H26" s="47"/>
      <c r="I26" s="48"/>
      <c r="J26" s="47"/>
      <c r="K26" s="48"/>
      <c r="L26" s="47"/>
      <c r="M26" s="48"/>
      <c r="N26" s="47"/>
      <c r="O26" s="48"/>
      <c r="P26" s="47">
        <f t="shared" si="5"/>
        <v>0</v>
      </c>
      <c r="Q26" s="48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29497000</v>
      </c>
      <c r="C27" s="43">
        <f t="shared" si="11"/>
        <v>0</v>
      </c>
      <c r="D27" s="43">
        <f t="shared" si="11"/>
        <v>0</v>
      </c>
      <c r="E27" s="43">
        <f t="shared" si="11"/>
        <v>29497000</v>
      </c>
      <c r="F27" s="44">
        <f t="shared" si="11"/>
        <v>29497000</v>
      </c>
      <c r="G27" s="45">
        <f t="shared" si="11"/>
        <v>18618000</v>
      </c>
      <c r="H27" s="44">
        <f t="shared" si="11"/>
        <v>7219000</v>
      </c>
      <c r="I27" s="45">
        <f t="shared" si="11"/>
        <v>5025677</v>
      </c>
      <c r="J27" s="44">
        <f t="shared" si="11"/>
        <v>4653000</v>
      </c>
      <c r="K27" s="45">
        <f t="shared" si="11"/>
        <v>16737262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11872000</v>
      </c>
      <c r="Q27" s="45">
        <f t="shared" si="11"/>
        <v>21762939</v>
      </c>
      <c r="R27" s="20">
        <f t="shared" si="7"/>
        <v>-35.545089347555063</v>
      </c>
      <c r="S27" s="21">
        <f t="shared" si="8"/>
        <v>233.0349722037449</v>
      </c>
      <c r="T27" s="20">
        <f t="shared" si="9"/>
        <v>40.248160829914909</v>
      </c>
      <c r="U27" s="22">
        <f t="shared" si="10"/>
        <v>73.780177645184253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/>
      <c r="C29" s="46"/>
      <c r="D29" s="46"/>
      <c r="E29" s="46">
        <f t="shared" si="4"/>
        <v>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3500000</v>
      </c>
      <c r="C30" s="46"/>
      <c r="D30" s="46"/>
      <c r="E30" s="46">
        <f t="shared" si="4"/>
        <v>3500000</v>
      </c>
      <c r="F30" s="47">
        <v>3500000</v>
      </c>
      <c r="G30" s="48">
        <v>3500000</v>
      </c>
      <c r="H30" s="47">
        <v>579000</v>
      </c>
      <c r="I30" s="48">
        <v>760820</v>
      </c>
      <c r="J30" s="47">
        <v>153000</v>
      </c>
      <c r="K30" s="48">
        <v>68075</v>
      </c>
      <c r="L30" s="47"/>
      <c r="M30" s="48"/>
      <c r="N30" s="47"/>
      <c r="O30" s="48"/>
      <c r="P30" s="47">
        <f t="shared" si="5"/>
        <v>732000</v>
      </c>
      <c r="Q30" s="48">
        <f t="shared" si="6"/>
        <v>828895</v>
      </c>
      <c r="R30" s="24">
        <f t="shared" si="7"/>
        <v>-73.575129533678748</v>
      </c>
      <c r="S30" s="25">
        <f t="shared" si="8"/>
        <v>-91.052417128887257</v>
      </c>
      <c r="T30" s="24">
        <f t="shared" si="9"/>
        <v>20.914285714285715</v>
      </c>
      <c r="U30" s="26">
        <f t="shared" si="10"/>
        <v>23.682714285714283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1597000</v>
      </c>
      <c r="C32" s="46"/>
      <c r="D32" s="46"/>
      <c r="E32" s="46">
        <f t="shared" si="4"/>
        <v>1597000</v>
      </c>
      <c r="F32" s="47">
        <v>1597000</v>
      </c>
      <c r="G32" s="48">
        <v>1118000</v>
      </c>
      <c r="H32" s="47">
        <v>400000</v>
      </c>
      <c r="I32" s="48">
        <v>4264857</v>
      </c>
      <c r="J32" s="47"/>
      <c r="K32" s="48">
        <v>2669187</v>
      </c>
      <c r="L32" s="47"/>
      <c r="M32" s="48"/>
      <c r="N32" s="47"/>
      <c r="O32" s="48"/>
      <c r="P32" s="47">
        <f t="shared" si="5"/>
        <v>400000</v>
      </c>
      <c r="Q32" s="48">
        <f t="shared" si="6"/>
        <v>6934044</v>
      </c>
      <c r="R32" s="24">
        <f t="shared" si="7"/>
        <v>-100</v>
      </c>
      <c r="S32" s="25">
        <f t="shared" si="8"/>
        <v>-37.414384585462066</v>
      </c>
      <c r="T32" s="24">
        <f t="shared" si="9"/>
        <v>25.046963055729492</v>
      </c>
      <c r="U32" s="26">
        <f t="shared" si="10"/>
        <v>434.19185973700689</v>
      </c>
      <c r="V32" s="47"/>
      <c r="W32" s="48"/>
    </row>
    <row r="33" spans="1:23" x14ac:dyDescent="0.2">
      <c r="A33" s="23" t="s">
        <v>60</v>
      </c>
      <c r="B33" s="46">
        <v>24400000</v>
      </c>
      <c r="C33" s="46"/>
      <c r="D33" s="46"/>
      <c r="E33" s="46">
        <f t="shared" si="4"/>
        <v>24400000</v>
      </c>
      <c r="F33" s="47">
        <v>24400000</v>
      </c>
      <c r="G33" s="48">
        <v>14000000</v>
      </c>
      <c r="H33" s="47">
        <v>6240000</v>
      </c>
      <c r="I33" s="48"/>
      <c r="J33" s="47">
        <v>4500000</v>
      </c>
      <c r="K33" s="48">
        <v>14000000</v>
      </c>
      <c r="L33" s="47"/>
      <c r="M33" s="48"/>
      <c r="N33" s="47"/>
      <c r="O33" s="48"/>
      <c r="P33" s="47">
        <f t="shared" si="5"/>
        <v>10740000</v>
      </c>
      <c r="Q33" s="48">
        <f t="shared" si="6"/>
        <v>14000000</v>
      </c>
      <c r="R33" s="24">
        <f t="shared" si="7"/>
        <v>-27.884615384615387</v>
      </c>
      <c r="S33" s="25">
        <f t="shared" si="8"/>
        <v>0</v>
      </c>
      <c r="T33" s="24">
        <f t="shared" si="9"/>
        <v>44.016393442622956</v>
      </c>
      <c r="U33" s="26">
        <f t="shared" si="10"/>
        <v>57.377049180327866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/>
      <c r="C35" s="46"/>
      <c r="D35" s="46"/>
      <c r="E35" s="46">
        <f t="shared" si="4"/>
        <v>0</v>
      </c>
      <c r="F35" s="47"/>
      <c r="G35" s="48"/>
      <c r="H35" s="47"/>
      <c r="I35" s="48"/>
      <c r="J35" s="47"/>
      <c r="K35" s="48"/>
      <c r="L35" s="47"/>
      <c r="M35" s="48"/>
      <c r="N35" s="47"/>
      <c r="O35" s="48"/>
      <c r="P35" s="47">
        <f t="shared" si="5"/>
        <v>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10253000</v>
      </c>
      <c r="C42" s="52">
        <f t="shared" si="13"/>
        <v>0</v>
      </c>
      <c r="D42" s="52">
        <f t="shared" si="13"/>
        <v>0</v>
      </c>
      <c r="E42" s="52">
        <f t="shared" si="13"/>
        <v>10253000</v>
      </c>
      <c r="F42" s="53">
        <f t="shared" si="13"/>
        <v>10253000</v>
      </c>
      <c r="G42" s="54">
        <f t="shared" si="13"/>
        <v>0</v>
      </c>
      <c r="H42" s="53">
        <f t="shared" si="13"/>
        <v>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0</v>
      </c>
      <c r="Q42" s="54">
        <f t="shared" si="13"/>
        <v>0</v>
      </c>
      <c r="R42" s="33">
        <f t="shared" ref="R42:R64" si="14">IF(($H42      =0),0,((($J42      -$H42      )/$H42      )*100))</f>
        <v>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0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10253000</v>
      </c>
      <c r="C43" s="43">
        <f t="shared" si="19"/>
        <v>0</v>
      </c>
      <c r="D43" s="43">
        <f t="shared" si="19"/>
        <v>0</v>
      </c>
      <c r="E43" s="43">
        <f t="shared" si="19"/>
        <v>10253000</v>
      </c>
      <c r="F43" s="44">
        <f t="shared" si="19"/>
        <v>10253000</v>
      </c>
      <c r="G43" s="45">
        <f t="shared" si="19"/>
        <v>0</v>
      </c>
      <c r="H43" s="44">
        <f t="shared" si="19"/>
        <v>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>
        <v>10000000</v>
      </c>
      <c r="C44" s="49"/>
      <c r="D44" s="49"/>
      <c r="E44" s="49">
        <f t="shared" ref="E44:E63" si="21">$B44      +$C44      +$D44</f>
        <v>10000000</v>
      </c>
      <c r="F44" s="50">
        <v>10000000</v>
      </c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253000</v>
      </c>
      <c r="C45" s="46"/>
      <c r="D45" s="46"/>
      <c r="E45" s="46">
        <f t="shared" si="21"/>
        <v>253000</v>
      </c>
      <c r="F45" s="47">
        <v>253000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/>
      <c r="C46" s="46"/>
      <c r="D46" s="46"/>
      <c r="E46" s="46">
        <f t="shared" si="21"/>
        <v>0</v>
      </c>
      <c r="F46" s="47"/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0</v>
      </c>
      <c r="C55" s="43">
        <f t="shared" si="24"/>
        <v>0</v>
      </c>
      <c r="D55" s="43">
        <f t="shared" si="24"/>
        <v>0</v>
      </c>
      <c r="E55" s="43">
        <f t="shared" si="24"/>
        <v>0</v>
      </c>
      <c r="F55" s="44">
        <f t="shared" si="24"/>
        <v>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157401000</v>
      </c>
      <c r="C60" s="43">
        <f t="shared" si="26"/>
        <v>-110000</v>
      </c>
      <c r="D60" s="43">
        <f t="shared" si="26"/>
        <v>0</v>
      </c>
      <c r="E60" s="43">
        <f t="shared" si="26"/>
        <v>157291000</v>
      </c>
      <c r="F60" s="44">
        <f t="shared" si="26"/>
        <v>157401000</v>
      </c>
      <c r="G60" s="45">
        <f t="shared" si="26"/>
        <v>121719000</v>
      </c>
      <c r="H60" s="44">
        <f t="shared" si="26"/>
        <v>34942000</v>
      </c>
      <c r="I60" s="45">
        <f t="shared" si="26"/>
        <v>41351490</v>
      </c>
      <c r="J60" s="44">
        <f t="shared" si="26"/>
        <v>46934000</v>
      </c>
      <c r="K60" s="45">
        <f t="shared" si="26"/>
        <v>72540116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81876000</v>
      </c>
      <c r="Q60" s="45">
        <f t="shared" si="26"/>
        <v>113891606</v>
      </c>
      <c r="R60" s="20">
        <f t="shared" si="14"/>
        <v>34.319729838017288</v>
      </c>
      <c r="S60" s="21">
        <f t="shared" si="15"/>
        <v>75.423221750897014</v>
      </c>
      <c r="T60" s="20">
        <f t="shared" si="16"/>
        <v>52.053836519572002</v>
      </c>
      <c r="U60" s="22">
        <f t="shared" si="17"/>
        <v>72.408215346078293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0</v>
      </c>
      <c r="C61" s="43">
        <f t="shared" si="28"/>
        <v>0</v>
      </c>
      <c r="D61" s="43">
        <f t="shared" si="28"/>
        <v>0</v>
      </c>
      <c r="E61" s="43">
        <f t="shared" si="28"/>
        <v>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0</v>
      </c>
      <c r="J61" s="44">
        <f t="shared" si="28"/>
        <v>0</v>
      </c>
      <c r="K61" s="45">
        <f t="shared" si="28"/>
        <v>0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0</v>
      </c>
      <c r="R61" s="20">
        <f t="shared" si="14"/>
        <v>0</v>
      </c>
      <c r="S61" s="21">
        <f t="shared" si="15"/>
        <v>0</v>
      </c>
      <c r="T61" s="20">
        <f t="shared" si="16"/>
        <v>0</v>
      </c>
      <c r="U61" s="22">
        <f t="shared" si="17"/>
        <v>0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/>
      <c r="C62" s="49"/>
      <c r="D62" s="49"/>
      <c r="E62" s="49">
        <f t="shared" si="21"/>
        <v>0</v>
      </c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>
        <f t="shared" si="22"/>
        <v>0</v>
      </c>
      <c r="Q62" s="51">
        <f t="shared" si="23"/>
        <v>0</v>
      </c>
      <c r="R62" s="28">
        <f t="shared" si="14"/>
        <v>0</v>
      </c>
      <c r="S62" s="29">
        <f t="shared" si="15"/>
        <v>0</v>
      </c>
      <c r="T62" s="28">
        <f t="shared" si="16"/>
        <v>0</v>
      </c>
      <c r="U62" s="30">
        <f t="shared" si="17"/>
        <v>0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157401000</v>
      </c>
      <c r="C64" s="55">
        <f t="shared" si="30"/>
        <v>-110000</v>
      </c>
      <c r="D64" s="55">
        <f t="shared" si="30"/>
        <v>0</v>
      </c>
      <c r="E64" s="55">
        <f t="shared" si="30"/>
        <v>157291000</v>
      </c>
      <c r="F64" s="56">
        <f t="shared" si="30"/>
        <v>157401000</v>
      </c>
      <c r="G64" s="57">
        <f t="shared" si="30"/>
        <v>121719000</v>
      </c>
      <c r="H64" s="56">
        <f t="shared" si="30"/>
        <v>34942000</v>
      </c>
      <c r="I64" s="57">
        <f t="shared" si="30"/>
        <v>41351490</v>
      </c>
      <c r="J64" s="56">
        <f t="shared" si="30"/>
        <v>46934000</v>
      </c>
      <c r="K64" s="57">
        <f t="shared" si="30"/>
        <v>72540116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81876000</v>
      </c>
      <c r="Q64" s="57">
        <f t="shared" si="30"/>
        <v>113891606</v>
      </c>
      <c r="R64" s="38">
        <f t="shared" si="14"/>
        <v>34.319729838017288</v>
      </c>
      <c r="S64" s="39">
        <f t="shared" si="15"/>
        <v>75.423221750897014</v>
      </c>
      <c r="T64" s="38">
        <f t="shared" si="16"/>
        <v>52.053836519572002</v>
      </c>
      <c r="U64" s="39">
        <f t="shared" si="17"/>
        <v>72.408215346078293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109</v>
      </c>
    </row>
    <row r="67" spans="1:23" x14ac:dyDescent="0.2">
      <c r="A67" s="4"/>
    </row>
    <row r="68" spans="1:23" x14ac:dyDescent="0.2">
      <c r="A68" s="4" t="s">
        <v>110</v>
      </c>
    </row>
    <row r="69" spans="1:23" x14ac:dyDescent="0.2">
      <c r="A69" s="4" t="s">
        <v>111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112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114</v>
      </c>
    </row>
    <row r="75" spans="1:23" x14ac:dyDescent="0.2">
      <c r="A75" s="5" t="s">
        <v>115</v>
      </c>
      <c r="G75" s="5" t="s">
        <v>116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117</v>
      </c>
      <c r="G77" s="5" t="s">
        <v>117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7EFB27-61EE-4FBF-B962-0FD018168CE5}"/>
</file>

<file path=customXml/itemProps2.xml><?xml version="1.0" encoding="utf-8"?>
<ds:datastoreItem xmlns:ds="http://schemas.openxmlformats.org/officeDocument/2006/customXml" ds:itemID="{68295136-8F60-4922-8B58-F75F077304E1}"/>
</file>

<file path=customXml/itemProps3.xml><?xml version="1.0" encoding="utf-8"?>
<ds:datastoreItem xmlns:ds="http://schemas.openxmlformats.org/officeDocument/2006/customXml" ds:itemID="{080C767C-2CAE-415E-B6CF-533D8E6C5F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Summary</vt:lpstr>
      <vt:lpstr>FS184</vt:lpstr>
      <vt:lpstr>GT421</vt:lpstr>
      <vt:lpstr>GT481</vt:lpstr>
      <vt:lpstr>KZN225</vt:lpstr>
      <vt:lpstr>KZN252</vt:lpstr>
      <vt:lpstr>KZN282</vt:lpstr>
      <vt:lpstr>LIM354</vt:lpstr>
      <vt:lpstr>MP307</vt:lpstr>
      <vt:lpstr>MP312</vt:lpstr>
      <vt:lpstr>MP313</vt:lpstr>
      <vt:lpstr>MP326</vt:lpstr>
      <vt:lpstr>NC091</vt:lpstr>
      <vt:lpstr>NW372</vt:lpstr>
      <vt:lpstr>NW373</vt:lpstr>
      <vt:lpstr>NW403</vt:lpstr>
      <vt:lpstr>NW405</vt:lpstr>
      <vt:lpstr>WC023</vt:lpstr>
      <vt:lpstr>WC024</vt:lpstr>
      <vt:lpstr>WC044</vt:lpstr>
      <vt:lpstr>'FS184'!Print_Area</vt:lpstr>
      <vt:lpstr>'GT421'!Print_Area</vt:lpstr>
      <vt:lpstr>'GT481'!Print_Area</vt:lpstr>
      <vt:lpstr>'KZN225'!Print_Area</vt:lpstr>
      <vt:lpstr>'KZN252'!Print_Area</vt:lpstr>
      <vt:lpstr>'KZN282'!Print_Area</vt:lpstr>
      <vt:lpstr>'LIM354'!Print_Area</vt:lpstr>
      <vt:lpstr>'MP307'!Print_Area</vt:lpstr>
      <vt:lpstr>'MP312'!Print_Area</vt:lpstr>
      <vt:lpstr>'MP313'!Print_Area</vt:lpstr>
      <vt:lpstr>'MP326'!Print_Area</vt:lpstr>
      <vt:lpstr>'NC091'!Print_Area</vt:lpstr>
      <vt:lpstr>'NW372'!Print_Area</vt:lpstr>
      <vt:lpstr>'NW373'!Print_Area</vt:lpstr>
      <vt:lpstr>'NW403'!Print_Area</vt:lpstr>
      <vt:lpstr>'NW405'!Print_Area</vt:lpstr>
      <vt:lpstr>Summary!Print_Area</vt:lpstr>
      <vt:lpstr>'WC023'!Print_Area</vt:lpstr>
      <vt:lpstr>'WC024'!Print_Area</vt:lpstr>
      <vt:lpstr>'WC044'!Print_Area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2025-02-24T08:07:33Z</dcterms:created>
  <dcterms:modified xsi:type="dcterms:W3CDTF">2025-02-24T09:48:40Z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